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 01.(共有)管理課\管理課専門官\ＨＰ関係\HP原稿　令和３年度\統計\20日\①管内保有車両数のページ\12月末\"/>
    </mc:Choice>
  </mc:AlternateContent>
  <bookViews>
    <workbookView xWindow="11895" yWindow="-15" windowWidth="9165" windowHeight="8295" tabRatio="697"/>
  </bookViews>
  <sheets>
    <sheet name="R3.12" sheetId="4" r:id="rId1"/>
  </sheets>
  <definedNames>
    <definedName name="_xlnm.Print_Area" localSheetId="0">'R3.12'!$A$1:$L$23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52511"/>
</workbook>
</file>

<file path=xl/calcChain.xml><?xml version="1.0" encoding="utf-8"?>
<calcChain xmlns="http://schemas.openxmlformats.org/spreadsheetml/2006/main">
  <c r="E5" i="4" l="1"/>
  <c r="I18" i="4" l="1"/>
  <c r="H18" i="4"/>
  <c r="G18" i="4"/>
  <c r="F18" i="4"/>
  <c r="K18" i="4" l="1"/>
  <c r="K12" i="4"/>
  <c r="K8" i="4"/>
  <c r="I12" i="4"/>
  <c r="H12" i="4"/>
  <c r="G12" i="4"/>
  <c r="F12" i="4"/>
  <c r="D18" i="4"/>
  <c r="C18" i="4"/>
  <c r="D12" i="4"/>
  <c r="C12" i="4"/>
  <c r="I8" i="4"/>
  <c r="I14" i="4" s="1"/>
  <c r="I20" i="4" s="1"/>
  <c r="I22" i="4" s="1"/>
  <c r="H8" i="4"/>
  <c r="H14" i="4" s="1"/>
  <c r="H20" i="4" s="1"/>
  <c r="H22" i="4" s="1"/>
  <c r="G8" i="4"/>
  <c r="F8" i="4"/>
  <c r="D8" i="4"/>
  <c r="D14" i="4" s="1"/>
  <c r="D20" i="4" s="1"/>
  <c r="D22" i="4" s="1"/>
  <c r="C8" i="4"/>
  <c r="J19" i="4"/>
  <c r="L19" i="4"/>
  <c r="E21" i="4"/>
  <c r="J21" i="4" s="1"/>
  <c r="E19" i="4"/>
  <c r="E17" i="4"/>
  <c r="J17" i="4" s="1"/>
  <c r="L17" i="4" s="1"/>
  <c r="E16" i="4"/>
  <c r="J16" i="4" s="1"/>
  <c r="L16" i="4" s="1"/>
  <c r="E15" i="4"/>
  <c r="J15" i="4" s="1"/>
  <c r="L15" i="4" s="1"/>
  <c r="E13" i="4"/>
  <c r="J13" i="4" s="1"/>
  <c r="L13" i="4" s="1"/>
  <c r="E11" i="4"/>
  <c r="J11" i="4" s="1"/>
  <c r="L11" i="4" s="1"/>
  <c r="E10" i="4"/>
  <c r="J10" i="4" s="1"/>
  <c r="L10" i="4" s="1"/>
  <c r="E9" i="4"/>
  <c r="J9" i="4" s="1"/>
  <c r="L9" i="4" s="1"/>
  <c r="E7" i="4"/>
  <c r="J7" i="4" s="1"/>
  <c r="L7" i="4" s="1"/>
  <c r="E6" i="4"/>
  <c r="J6" i="4" s="1"/>
  <c r="L6" i="4" s="1"/>
  <c r="J5" i="4"/>
  <c r="L5" i="4" s="1"/>
  <c r="K14" i="4" l="1"/>
  <c r="K20" i="4" s="1"/>
  <c r="E8" i="4"/>
  <c r="J8" i="4" s="1"/>
  <c r="C14" i="4"/>
  <c r="C20" i="4" s="1"/>
  <c r="C22" i="4" s="1"/>
  <c r="G14" i="4"/>
  <c r="G20" i="4" s="1"/>
  <c r="G22" i="4" s="1"/>
  <c r="F14" i="4"/>
  <c r="F20" i="4" s="1"/>
  <c r="F22" i="4" s="1"/>
  <c r="E18" i="4"/>
  <c r="J18" i="4" s="1"/>
  <c r="L18" i="4" s="1"/>
  <c r="E12" i="4"/>
  <c r="J12" i="4" s="1"/>
  <c r="L12" i="4" s="1"/>
  <c r="E14" i="4" l="1"/>
  <c r="J14" i="4" s="1"/>
  <c r="L14" i="4" s="1"/>
  <c r="E20" i="4"/>
  <c r="J20" i="4" s="1"/>
  <c r="L8" i="4"/>
  <c r="E22" i="4" l="1"/>
  <c r="L20" i="4"/>
  <c r="J22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<sst xmlns="http://schemas.openxmlformats.org/spreadsheetml/2006/main" count="43" uniqueCount="41">
  <si>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</si>
  <si>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</si>
  <si>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</si>
  <si>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</si>
  <si>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</si>
  <si>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</si>
  <si>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</si>
  <si>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</si>
  <si>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</si>
  <si>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</si>
  <si>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</si>
  <si>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</si>
  <si>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</si>
  <si>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</si>
  <si>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</si>
  <si>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</si>
  <si>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</si>
  <si>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</si>
  <si>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</si>
  <si>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</si>
  <si>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</si>
  <si>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</si>
  <si>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</si>
  <si>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</si>
  <si>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</si>
  <si>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</si>
  <si>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</si>
  <si>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</si>
  <si>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</si>
  <si>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</si>
  <si>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</si>
  <si>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</si>
  <si>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</si>
  <si>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</si>
  <si>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</si>
  <si>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</si>
  <si>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</si>
  <si>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※軽二輪車は含まない</t>
    <rPh sb="1" eb="2">
      <t>ケイ</t>
    </rPh>
    <rPh sb="2" eb="4">
      <t>ニリン</t>
    </rPh>
    <rPh sb="4" eb="5">
      <t>クルマ</t>
    </rPh>
    <rPh sb="6" eb="7">
      <t>フク</t>
    </rPh>
    <phoneticPr fontId="1"/>
  </si>
  <si>
    <t>軽自動車</t>
    <rPh sb="0" eb="4">
      <t>ケイジドウシャ</t>
    </rPh>
    <phoneticPr fontId="1"/>
  </si>
  <si>
    <t>　</t>
    <phoneticPr fontId="1"/>
  </si>
  <si>
    <t>中国運輸局管内保有車両数（令和３年１２月末現在）</t>
    <rPh sb="13" eb="15">
      <t>レイワ</t>
    </rPh>
    <rPh sb="16" eb="17">
      <t>ネン</t>
    </rPh>
    <rPh sb="19" eb="20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</si>
</sst>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yyyy&quot;年&quot;m&quot;月&quot;;@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9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0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2" borderId="4" xfId="0" applyFont="1" applyFill="1" applyBorder="1" applyAlignment="1">
      <alignment horizontal="center"/>
    </xf>
    <xf numFmtId="176" fontId="5" fillId="0" borderId="17" xfId="0" applyNumberFormat="1" applyFon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zoomScaleNormal="100" zoomScaleSheetLayoutView="100" zoomScalePageLayoutView="75" workbookViewId="0">
      <selection activeCell="K23" sqref="K23"/>
    </sheetView>
  </sheetViews>
  <sheetFormatPr defaultColWidth="9" defaultRowHeight="13.5"/>
  <cols>
    <col min="1" max="1" width="7.5" style="1" customWidth="1"/>
    <col min="2" max="2" width="10" style="1" customWidth="1"/>
    <col min="3" max="10" width="10.625" style="1" customWidth="1"/>
    <col min="11" max="11" width="10.625" style="2" customWidth="1"/>
    <col min="12" max="12" width="10.625" style="1" customWidth="1"/>
    <col min="13" max="16384" width="9" style="1"/>
  </cols>
  <sheetData>
    <row r="1" spans="1:12" ht="24" customHeight="1">
      <c r="A1" s="42" t="s">
        <v>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4" customHeight="1">
      <c r="A2" s="41">
        <v>43556</v>
      </c>
      <c r="B2" s="41"/>
      <c r="L2" s="3" t="s">
        <v>33</v>
      </c>
    </row>
    <row r="3" spans="1:12" ht="24" customHeight="1">
      <c r="A3" s="35" t="s">
        <v>8</v>
      </c>
      <c r="B3" s="36"/>
      <c r="C3" s="7" t="s">
        <v>36</v>
      </c>
      <c r="D3" s="8" t="s">
        <v>36</v>
      </c>
      <c r="E3" s="43" t="s">
        <v>9</v>
      </c>
      <c r="F3" s="45" t="s">
        <v>10</v>
      </c>
      <c r="G3" s="45" t="s">
        <v>11</v>
      </c>
      <c r="H3" s="45" t="s">
        <v>12</v>
      </c>
      <c r="I3" s="45" t="s">
        <v>13</v>
      </c>
      <c r="J3" s="45" t="s">
        <v>14</v>
      </c>
      <c r="K3" s="26" t="s">
        <v>15</v>
      </c>
      <c r="L3" s="45" t="s">
        <v>16</v>
      </c>
    </row>
    <row r="4" spans="1:12" s="25" customFormat="1" ht="24" customHeight="1">
      <c r="A4" s="37" t="s">
        <v>17</v>
      </c>
      <c r="B4" s="38"/>
      <c r="C4" s="13" t="s">
        <v>34</v>
      </c>
      <c r="D4" s="14" t="s">
        <v>35</v>
      </c>
      <c r="E4" s="44"/>
      <c r="F4" s="46"/>
      <c r="G4" s="46"/>
      <c r="H4" s="46"/>
      <c r="I4" s="46"/>
      <c r="J4" s="46"/>
      <c r="K4" s="24" t="s">
        <v>18</v>
      </c>
      <c r="L4" s="46"/>
    </row>
    <row r="5" spans="1:12" ht="24" customHeight="1">
      <c r="A5" s="9" t="s">
        <v>19</v>
      </c>
      <c r="B5" s="11" t="s">
        <v>20</v>
      </c>
      <c r="C5" s="29">
        <v>34152</v>
      </c>
      <c r="D5" s="30">
        <v>17666</v>
      </c>
      <c r="E5" s="18">
        <f>SUM(C5:D5)</f>
        <v>51818</v>
      </c>
      <c r="F5" s="31">
        <v>11301</v>
      </c>
      <c r="G5" s="31">
        <v>13159</v>
      </c>
      <c r="H5" s="31">
        <v>45537</v>
      </c>
      <c r="I5" s="31">
        <v>25436</v>
      </c>
      <c r="J5" s="19">
        <f>SUM(E5:I5)</f>
        <v>147251</v>
      </c>
      <c r="K5" s="32">
        <v>146167</v>
      </c>
      <c r="L5" s="21">
        <f>J5/K5</f>
        <v>1.0074161746495447</v>
      </c>
    </row>
    <row r="6" spans="1:12" ht="24" customHeight="1">
      <c r="A6" s="12"/>
      <c r="B6" s="11" t="s">
        <v>21</v>
      </c>
      <c r="C6" s="29">
        <v>49016</v>
      </c>
      <c r="D6" s="30">
        <v>20765</v>
      </c>
      <c r="E6" s="18">
        <f t="shared" ref="E6:E21" si="0">SUM(C6:D6)</f>
        <v>69781</v>
      </c>
      <c r="F6" s="31">
        <v>13298</v>
      </c>
      <c r="G6" s="31">
        <v>16412</v>
      </c>
      <c r="H6" s="31">
        <v>54837</v>
      </c>
      <c r="I6" s="31">
        <v>39066</v>
      </c>
      <c r="J6" s="19">
        <f t="shared" ref="J6:J21" si="1">SUM(E6:I6)</f>
        <v>193394</v>
      </c>
      <c r="K6" s="32">
        <v>192754</v>
      </c>
      <c r="L6" s="21">
        <f t="shared" ref="L6:L20" si="2">J6/K6</f>
        <v>1.0033202942610788</v>
      </c>
    </row>
    <row r="7" spans="1:12" ht="24" customHeight="1">
      <c r="A7" s="12"/>
      <c r="B7" s="11" t="s">
        <v>22</v>
      </c>
      <c r="C7" s="29">
        <v>1451</v>
      </c>
      <c r="D7" s="30">
        <v>942</v>
      </c>
      <c r="E7" s="18">
        <f t="shared" si="0"/>
        <v>2393</v>
      </c>
      <c r="F7" s="31">
        <v>379</v>
      </c>
      <c r="G7" s="31">
        <v>316</v>
      </c>
      <c r="H7" s="31">
        <v>2384</v>
      </c>
      <c r="I7" s="31">
        <v>1970</v>
      </c>
      <c r="J7" s="19">
        <f t="shared" si="1"/>
        <v>7442</v>
      </c>
      <c r="K7" s="32">
        <v>7269</v>
      </c>
      <c r="L7" s="21">
        <f t="shared" si="2"/>
        <v>1.0237996973448893</v>
      </c>
    </row>
    <row r="8" spans="1:12" ht="24" customHeight="1">
      <c r="A8" s="10" t="s">
        <v>0</v>
      </c>
      <c r="B8" s="11" t="s">
        <v>23</v>
      </c>
      <c r="C8" s="16">
        <f>SUM(C5:C7)</f>
        <v>84619</v>
      </c>
      <c r="D8" s="17">
        <f>SUM(D5:D7)</f>
        <v>39373</v>
      </c>
      <c r="E8" s="18">
        <f t="shared" si="0"/>
        <v>123992</v>
      </c>
      <c r="F8" s="19">
        <f>SUM(F5:F7)</f>
        <v>24978</v>
      </c>
      <c r="G8" s="19">
        <f>SUM(G5:G7)</f>
        <v>29887</v>
      </c>
      <c r="H8" s="19">
        <f>SUM(H5:H7)</f>
        <v>102758</v>
      </c>
      <c r="I8" s="19">
        <f>SUM(I5:I7)</f>
        <v>66472</v>
      </c>
      <c r="J8" s="19">
        <f t="shared" si="1"/>
        <v>348087</v>
      </c>
      <c r="K8" s="19">
        <f>SUM(K5:K7)</f>
        <v>346190</v>
      </c>
      <c r="L8" s="21">
        <f t="shared" si="2"/>
        <v>1.0054796499032324</v>
      </c>
    </row>
    <row r="9" spans="1:12" ht="24" customHeight="1">
      <c r="A9" s="39" t="s">
        <v>4</v>
      </c>
      <c r="B9" s="40"/>
      <c r="C9" s="29">
        <v>3672</v>
      </c>
      <c r="D9" s="30">
        <v>1253</v>
      </c>
      <c r="E9" s="18">
        <f t="shared" si="0"/>
        <v>4925</v>
      </c>
      <c r="F9" s="31">
        <v>1118</v>
      </c>
      <c r="G9" s="31">
        <v>1616</v>
      </c>
      <c r="H9" s="31">
        <v>2914</v>
      </c>
      <c r="I9" s="31">
        <v>2319</v>
      </c>
      <c r="J9" s="19">
        <f t="shared" si="1"/>
        <v>12892</v>
      </c>
      <c r="K9" s="32">
        <v>13345</v>
      </c>
      <c r="L9" s="21">
        <f t="shared" si="2"/>
        <v>0.96605470213563127</v>
      </c>
    </row>
    <row r="10" spans="1:12" ht="24" customHeight="1">
      <c r="A10" s="9" t="s">
        <v>24</v>
      </c>
      <c r="B10" s="11" t="s">
        <v>7</v>
      </c>
      <c r="C10" s="29">
        <v>313680</v>
      </c>
      <c r="D10" s="30">
        <v>122707</v>
      </c>
      <c r="E10" s="18">
        <f t="shared" si="0"/>
        <v>436387</v>
      </c>
      <c r="F10" s="31">
        <v>85810</v>
      </c>
      <c r="G10" s="31">
        <v>93586</v>
      </c>
      <c r="H10" s="31">
        <v>325235</v>
      </c>
      <c r="I10" s="31">
        <v>220268</v>
      </c>
      <c r="J10" s="19">
        <f t="shared" si="1"/>
        <v>1161286</v>
      </c>
      <c r="K10" s="32">
        <v>1140817</v>
      </c>
      <c r="L10" s="21">
        <f t="shared" si="2"/>
        <v>1.0179424044347165</v>
      </c>
    </row>
    <row r="11" spans="1:12" ht="24" customHeight="1">
      <c r="A11" s="12"/>
      <c r="B11" s="11" t="s">
        <v>5</v>
      </c>
      <c r="C11" s="29">
        <v>289775</v>
      </c>
      <c r="D11" s="30">
        <v>122676</v>
      </c>
      <c r="E11" s="18">
        <f t="shared" si="0"/>
        <v>412451</v>
      </c>
      <c r="F11" s="31">
        <v>96128</v>
      </c>
      <c r="G11" s="31">
        <v>117336</v>
      </c>
      <c r="H11" s="31">
        <v>315359</v>
      </c>
      <c r="I11" s="31">
        <v>237939</v>
      </c>
      <c r="J11" s="19">
        <f t="shared" si="1"/>
        <v>1179213</v>
      </c>
      <c r="K11" s="32">
        <v>1210600</v>
      </c>
      <c r="L11" s="21">
        <f t="shared" si="2"/>
        <v>0.97407318684949606</v>
      </c>
    </row>
    <row r="12" spans="1:12" ht="24" customHeight="1">
      <c r="A12" s="10" t="s">
        <v>1</v>
      </c>
      <c r="B12" s="11" t="s">
        <v>3</v>
      </c>
      <c r="C12" s="16">
        <f>SUM(C10:C11)</f>
        <v>603455</v>
      </c>
      <c r="D12" s="17">
        <f>SUM(D10:D11)</f>
        <v>245383</v>
      </c>
      <c r="E12" s="18">
        <f t="shared" si="0"/>
        <v>848838</v>
      </c>
      <c r="F12" s="19">
        <f>SUM(F10:F11)</f>
        <v>181938</v>
      </c>
      <c r="G12" s="19">
        <f>SUM(G10:G11)</f>
        <v>210922</v>
      </c>
      <c r="H12" s="19">
        <f>SUM(H10:H11)</f>
        <v>640594</v>
      </c>
      <c r="I12" s="19">
        <f>SUM(I10:I11)</f>
        <v>458207</v>
      </c>
      <c r="J12" s="19">
        <f t="shared" si="1"/>
        <v>2340499</v>
      </c>
      <c r="K12" s="20">
        <f>SUM(K10:K11)</f>
        <v>2351417</v>
      </c>
      <c r="L12" s="21">
        <f t="shared" si="2"/>
        <v>0.99535684227850696</v>
      </c>
    </row>
    <row r="13" spans="1:12" ht="24" customHeight="1">
      <c r="A13" s="39" t="s">
        <v>25</v>
      </c>
      <c r="B13" s="40"/>
      <c r="C13" s="29">
        <v>25263</v>
      </c>
      <c r="D13" s="30">
        <v>10955</v>
      </c>
      <c r="E13" s="18">
        <f t="shared" si="0"/>
        <v>36218</v>
      </c>
      <c r="F13" s="31">
        <v>8840</v>
      </c>
      <c r="G13" s="31">
        <v>10410</v>
      </c>
      <c r="H13" s="31">
        <v>28986</v>
      </c>
      <c r="I13" s="31">
        <v>17994</v>
      </c>
      <c r="J13" s="19">
        <f t="shared" si="1"/>
        <v>102448</v>
      </c>
      <c r="K13" s="32">
        <v>101573</v>
      </c>
      <c r="L13" s="21">
        <f t="shared" si="2"/>
        <v>1.0086144940092348</v>
      </c>
    </row>
    <row r="14" spans="1:12" ht="24" customHeight="1">
      <c r="A14" s="39" t="s">
        <v>26</v>
      </c>
      <c r="B14" s="40"/>
      <c r="C14" s="16">
        <f>SUM(C8,C9,C12,C13)</f>
        <v>717009</v>
      </c>
      <c r="D14" s="17">
        <f>SUM(D8,D9,D12,D13)</f>
        <v>296964</v>
      </c>
      <c r="E14" s="18">
        <f t="shared" si="0"/>
        <v>1013973</v>
      </c>
      <c r="F14" s="19">
        <f>SUM(F8,F9,F12,F13)</f>
        <v>216874</v>
      </c>
      <c r="G14" s="19">
        <f t="shared" ref="G14:I14" si="3">SUM(G8,G9,G12,G13)</f>
        <v>252835</v>
      </c>
      <c r="H14" s="19">
        <f t="shared" si="3"/>
        <v>775252</v>
      </c>
      <c r="I14" s="19">
        <f t="shared" si="3"/>
        <v>544992</v>
      </c>
      <c r="J14" s="19">
        <f t="shared" si="1"/>
        <v>2803926</v>
      </c>
      <c r="K14" s="20">
        <f>SUM(K8,K9,K12,K13)</f>
        <v>2812525</v>
      </c>
      <c r="L14" s="21">
        <f t="shared" si="2"/>
        <v>0.99694260495462261</v>
      </c>
    </row>
    <row r="15" spans="1:12" ht="24" customHeight="1">
      <c r="A15" s="39" t="s">
        <v>27</v>
      </c>
      <c r="B15" s="40"/>
      <c r="C15" s="29">
        <v>27848</v>
      </c>
      <c r="D15" s="30">
        <v>10965</v>
      </c>
      <c r="E15" s="18">
        <f t="shared" si="0"/>
        <v>38813</v>
      </c>
      <c r="F15" s="31">
        <v>6065</v>
      </c>
      <c r="G15" s="31">
        <v>6468</v>
      </c>
      <c r="H15" s="31">
        <v>29050</v>
      </c>
      <c r="I15" s="31">
        <v>17355</v>
      </c>
      <c r="J15" s="19">
        <f t="shared" si="1"/>
        <v>97751</v>
      </c>
      <c r="K15" s="32">
        <v>95017</v>
      </c>
      <c r="L15" s="21">
        <f t="shared" si="2"/>
        <v>1.0287737983729228</v>
      </c>
    </row>
    <row r="16" spans="1:12" ht="24" customHeight="1">
      <c r="A16" s="47" t="s">
        <v>38</v>
      </c>
      <c r="B16" s="11" t="s">
        <v>2</v>
      </c>
      <c r="C16" s="29">
        <v>126916</v>
      </c>
      <c r="D16" s="30">
        <v>77109</v>
      </c>
      <c r="E16" s="18">
        <f t="shared" si="0"/>
        <v>204025</v>
      </c>
      <c r="F16" s="31">
        <v>75468</v>
      </c>
      <c r="G16" s="31">
        <v>90075</v>
      </c>
      <c r="H16" s="31">
        <v>198181</v>
      </c>
      <c r="I16" s="31">
        <v>130406</v>
      </c>
      <c r="J16" s="19">
        <f t="shared" si="1"/>
        <v>698155</v>
      </c>
      <c r="K16" s="32">
        <v>700778</v>
      </c>
      <c r="L16" s="21">
        <f t="shared" si="2"/>
        <v>0.99625701720088244</v>
      </c>
    </row>
    <row r="17" spans="1:12" ht="24" customHeight="1">
      <c r="A17" s="48"/>
      <c r="B17" s="11" t="s">
        <v>6</v>
      </c>
      <c r="C17" s="29">
        <v>396628</v>
      </c>
      <c r="D17" s="30">
        <v>228138</v>
      </c>
      <c r="E17" s="18">
        <f t="shared" si="0"/>
        <v>624766</v>
      </c>
      <c r="F17" s="31">
        <v>166542</v>
      </c>
      <c r="G17" s="31">
        <v>200715</v>
      </c>
      <c r="H17" s="31">
        <v>531234</v>
      </c>
      <c r="I17" s="31">
        <v>364956</v>
      </c>
      <c r="J17" s="19">
        <f t="shared" si="1"/>
        <v>1888213</v>
      </c>
      <c r="K17" s="32">
        <v>1885532</v>
      </c>
      <c r="L17" s="21">
        <f t="shared" si="2"/>
        <v>1.0014218798726302</v>
      </c>
    </row>
    <row r="18" spans="1:12" ht="24" customHeight="1">
      <c r="A18" s="48"/>
      <c r="B18" s="11" t="s">
        <v>3</v>
      </c>
      <c r="C18" s="16">
        <f>SUM(C16:C17)</f>
        <v>523544</v>
      </c>
      <c r="D18" s="17">
        <f>SUM(D16:D17)</f>
        <v>305247</v>
      </c>
      <c r="E18" s="18">
        <f t="shared" si="0"/>
        <v>828791</v>
      </c>
      <c r="F18" s="19">
        <f>SUM(F16:F17)</f>
        <v>242010</v>
      </c>
      <c r="G18" s="19">
        <f t="shared" ref="G18:I18" si="4">SUM(G16:G17)</f>
        <v>290790</v>
      </c>
      <c r="H18" s="19">
        <f t="shared" si="4"/>
        <v>729415</v>
      </c>
      <c r="I18" s="19">
        <f t="shared" si="4"/>
        <v>495362</v>
      </c>
      <c r="J18" s="19">
        <f t="shared" si="1"/>
        <v>2586368</v>
      </c>
      <c r="K18" s="20">
        <f>SUM(K16:K17)</f>
        <v>2586310</v>
      </c>
      <c r="L18" s="21">
        <f t="shared" si="2"/>
        <v>1.0000224257726258</v>
      </c>
    </row>
    <row r="19" spans="1:12" ht="24" hidden="1" customHeight="1">
      <c r="A19" s="10" t="s">
        <v>28</v>
      </c>
      <c r="B19" s="11" t="s">
        <v>29</v>
      </c>
      <c r="C19" s="16">
        <v>0</v>
      </c>
      <c r="D19" s="17">
        <v>0</v>
      </c>
      <c r="E19" s="18">
        <f t="shared" si="0"/>
        <v>0</v>
      </c>
      <c r="F19" s="19">
        <v>0</v>
      </c>
      <c r="G19" s="19">
        <v>0</v>
      </c>
      <c r="H19" s="19">
        <v>0</v>
      </c>
      <c r="I19" s="19">
        <v>0</v>
      </c>
      <c r="J19" s="19">
        <f t="shared" si="1"/>
        <v>0</v>
      </c>
      <c r="K19" s="20">
        <v>97167</v>
      </c>
      <c r="L19" s="21">
        <f t="shared" si="2"/>
        <v>0</v>
      </c>
    </row>
    <row r="20" spans="1:12" ht="24" customHeight="1">
      <c r="A20" s="39" t="s">
        <v>30</v>
      </c>
      <c r="B20" s="40"/>
      <c r="C20" s="16">
        <f>SUM(C14,C15,C18,)</f>
        <v>1268401</v>
      </c>
      <c r="D20" s="17">
        <f>SUM(D14,D15,D18)</f>
        <v>613176</v>
      </c>
      <c r="E20" s="18">
        <f t="shared" si="0"/>
        <v>1881577</v>
      </c>
      <c r="F20" s="19">
        <f>SUM(F14,F15,F18)</f>
        <v>464949</v>
      </c>
      <c r="G20" s="19">
        <f t="shared" ref="G20:I20" si="5">SUM(G14,G15,G18)</f>
        <v>550093</v>
      </c>
      <c r="H20" s="19">
        <f t="shared" si="5"/>
        <v>1533717</v>
      </c>
      <c r="I20" s="19">
        <f t="shared" si="5"/>
        <v>1057709</v>
      </c>
      <c r="J20" s="19">
        <f t="shared" si="1"/>
        <v>5488045</v>
      </c>
      <c r="K20" s="20">
        <f>SUM(K14,K15,K18)</f>
        <v>5493852</v>
      </c>
      <c r="L20" s="21">
        <f t="shared" si="2"/>
        <v>0.99894300028468186</v>
      </c>
    </row>
    <row r="21" spans="1:12" ht="24" customHeight="1">
      <c r="A21" s="39" t="s">
        <v>31</v>
      </c>
      <c r="B21" s="40"/>
      <c r="C21" s="33">
        <v>1266788</v>
      </c>
      <c r="D21" s="34">
        <v>614391</v>
      </c>
      <c r="E21" s="18">
        <f t="shared" si="0"/>
        <v>1881179</v>
      </c>
      <c r="F21" s="32">
        <v>465403</v>
      </c>
      <c r="G21" s="32">
        <v>551015</v>
      </c>
      <c r="H21" s="32">
        <v>1535213</v>
      </c>
      <c r="I21" s="32">
        <v>1061042</v>
      </c>
      <c r="J21" s="19">
        <f t="shared" si="1"/>
        <v>5493852</v>
      </c>
      <c r="K21" s="27"/>
      <c r="L21" s="28"/>
    </row>
    <row r="22" spans="1:12" ht="24" customHeight="1">
      <c r="A22" s="39" t="s">
        <v>32</v>
      </c>
      <c r="B22" s="40"/>
      <c r="C22" s="22">
        <f>C20/C21</f>
        <v>1.0012732990839825</v>
      </c>
      <c r="D22" s="23">
        <f>D20/D21</f>
        <v>0.99802243196921825</v>
      </c>
      <c r="E22" s="23">
        <f>E20/E21</f>
        <v>1.0002115694466076</v>
      </c>
      <c r="F22" s="21">
        <f>F20/F21</f>
        <v>0.99902450134614518</v>
      </c>
      <c r="G22" s="21">
        <f t="shared" ref="G22:J22" si="6">G20/G21</f>
        <v>0.99832672431784975</v>
      </c>
      <c r="H22" s="21">
        <f t="shared" si="6"/>
        <v>0.99902554238402097</v>
      </c>
      <c r="I22" s="21">
        <f t="shared" si="6"/>
        <v>0.99685874828706122</v>
      </c>
      <c r="J22" s="21">
        <f t="shared" si="6"/>
        <v>0.99894300028468186</v>
      </c>
      <c r="K22" s="27"/>
      <c r="L22" s="28"/>
    </row>
    <row r="23" spans="1:12" ht="24" customHeight="1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15" t="s">
        <v>37</v>
      </c>
    </row>
    <row r="24" spans="1:12">
      <c r="J24" s="1" t="s">
        <v>39</v>
      </c>
    </row>
  </sheetData>
  <sheetProtection sheet="1" objects="1" scenarios="1"/>
  <mergeCells count="19">
    <mergeCell ref="A13:B13"/>
    <mergeCell ref="A22:B22"/>
    <mergeCell ref="A14:B14"/>
    <mergeCell ref="A15:B15"/>
    <mergeCell ref="A20:B20"/>
    <mergeCell ref="A21:B21"/>
    <mergeCell ref="A16:A18"/>
    <mergeCell ref="A3:B3"/>
    <mergeCell ref="A4:B4"/>
    <mergeCell ref="A9:B9"/>
    <mergeCell ref="A2:B2"/>
    <mergeCell ref="A1:L1"/>
    <mergeCell ref="E3:E4"/>
    <mergeCell ref="F3:F4"/>
    <mergeCell ref="G3:G4"/>
    <mergeCell ref="H3:H4"/>
    <mergeCell ref="I3:I4"/>
    <mergeCell ref="L3:L4"/>
    <mergeCell ref="J3:J4"/>
  </mergeCells>
  <phoneticPr fontId="1"/>
  <printOptions horizontalCentered="1"/>
  <pageMargins left="0.39370078740157483" right="0.15748031496062992" top="0.59055118110236227" bottom="0.15748031496062992" header="0.15748031496062992" footer="0.16"/>
  <pageSetup paperSize="9" scale="110" orientation="landscape" r:id="rId1"/>
  <headerFooter alignWithMargins="0"/>
  <ignoredErrors>
    <ignoredError sqref="C12:D12 C18:D18" formulaRange="1"/>
    <ignoredError sqref="E12 E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R3.12</vt:lpstr>
      <vt:lpstr>R3.12!Print_Area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2021-12-20T00:42:51Z</cp:lastPrinted>
  <dcterms:created xsi:type="dcterms:W3CDTF">1998-12-15T05:29:45Z</dcterms:created>
  <dcterms:modified xsi:type="dcterms:W3CDTF">2022-01-19T00:26:01Z</dcterms:modified>
</cp:coreProperties>
</file>