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st16wf01\共有\九州運輸局\02_作業中フォルダ（保存期間1年未満）\01_本局\01_総務部\01_総務課\2021年.1月作成\令和2年度_九州運輸要覧\★九州運輸要覧（令和2年度）格納フォルダ\14. 旅客航路事業の現況\"/>
    </mc:Choice>
  </mc:AlternateContent>
  <bookViews>
    <workbookView xWindow="0" yWindow="0" windowWidth="20490" windowHeight="7770"/>
  </bookViews>
  <sheets>
    <sheet name="〔１１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" i="1" l="1"/>
  <c r="AM8" i="1"/>
  <c r="AM9" i="1"/>
  <c r="AM10" i="1"/>
  <c r="AM11" i="1"/>
  <c r="AM12" i="1"/>
  <c r="AM13" i="1"/>
  <c r="AM14" i="1"/>
  <c r="AM15" i="1"/>
  <c r="AM16" i="1"/>
  <c r="AM6" i="1"/>
  <c r="O16" i="1" l="1"/>
  <c r="K16" i="1"/>
  <c r="G16" i="1"/>
  <c r="S15" i="1"/>
  <c r="R15" i="1"/>
  <c r="N15" i="1"/>
  <c r="I15" i="1"/>
  <c r="H15" i="1"/>
  <c r="S14" i="1"/>
  <c r="R14" i="1"/>
  <c r="N14" i="1"/>
  <c r="I14" i="1"/>
  <c r="H14" i="1"/>
  <c r="S13" i="1"/>
  <c r="R13" i="1"/>
  <c r="N13" i="1"/>
  <c r="I13" i="1"/>
  <c r="H13" i="1"/>
  <c r="S12" i="1"/>
  <c r="R12" i="1"/>
  <c r="N12" i="1"/>
  <c r="I12" i="1"/>
  <c r="H12" i="1"/>
  <c r="Q11" i="1"/>
  <c r="Q16" i="1" s="1"/>
  <c r="P11" i="1"/>
  <c r="P16" i="1" s="1"/>
  <c r="O11" i="1"/>
  <c r="M11" i="1"/>
  <c r="M16" i="1" s="1"/>
  <c r="L11" i="1"/>
  <c r="L16" i="1" s="1"/>
  <c r="K11" i="1"/>
  <c r="N11" i="1" s="1"/>
  <c r="J11" i="1"/>
  <c r="J16" i="1" s="1"/>
  <c r="I11" i="1"/>
  <c r="G11" i="1"/>
  <c r="F11" i="1"/>
  <c r="F16" i="1" s="1"/>
  <c r="I16" i="1" s="1"/>
  <c r="E11" i="1"/>
  <c r="E16" i="1" s="1"/>
  <c r="S10" i="1"/>
  <c r="R10" i="1"/>
  <c r="N10" i="1"/>
  <c r="I10" i="1"/>
  <c r="H10" i="1"/>
  <c r="S9" i="1"/>
  <c r="R9" i="1"/>
  <c r="N9" i="1"/>
  <c r="I9" i="1"/>
  <c r="H9" i="1"/>
  <c r="S8" i="1"/>
  <c r="R8" i="1"/>
  <c r="N8" i="1"/>
  <c r="I8" i="1"/>
  <c r="H8" i="1"/>
  <c r="S7" i="1"/>
  <c r="R7" i="1"/>
  <c r="N7" i="1"/>
  <c r="I7" i="1"/>
  <c r="H7" i="1"/>
  <c r="H11" i="1" s="1"/>
  <c r="H16" i="1" s="1"/>
  <c r="S6" i="1"/>
  <c r="R6" i="1"/>
  <c r="R11" i="1" s="1"/>
  <c r="R16" i="1" s="1"/>
  <c r="N16" i="1" l="1"/>
  <c r="S16" i="1"/>
  <c r="S11" i="1"/>
</calcChain>
</file>

<file path=xl/sharedStrings.xml><?xml version="1.0" encoding="utf-8"?>
<sst xmlns="http://schemas.openxmlformats.org/spreadsheetml/2006/main" count="69" uniqueCount="31">
  <si>
    <t>（単位：百万円）</t>
    <rPh sb="1" eb="3">
      <t>タンイ</t>
    </rPh>
    <rPh sb="4" eb="7">
      <t>ヒャクマンエン</t>
    </rPh>
    <phoneticPr fontId="2"/>
  </si>
  <si>
    <t>年度</t>
    <rPh sb="0" eb="2">
      <t>ネンド</t>
    </rPh>
    <phoneticPr fontId="2"/>
  </si>
  <si>
    <t>経営形態</t>
    <rPh sb="0" eb="2">
      <t>ケイエイ</t>
    </rPh>
    <rPh sb="2" eb="4">
      <t>ケイタイ</t>
    </rPh>
    <phoneticPr fontId="2"/>
  </si>
  <si>
    <t>区分</t>
    <rPh sb="0" eb="2">
      <t>クブン</t>
    </rPh>
    <phoneticPr fontId="2"/>
  </si>
  <si>
    <t>事業者数</t>
    <rPh sb="0" eb="3">
      <t>ジギョウシャ</t>
    </rPh>
    <rPh sb="3" eb="4">
      <t>スウ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</si>
  <si>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</si>
  <si>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</si>
  <si>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損益</t>
    <rPh sb="0" eb="2">
      <t>ソンエキ</t>
    </rPh>
    <phoneticPr fontId="2"/>
  </si>
  <si>
    <t>収支率(％)</t>
    <rPh sb="0" eb="2">
      <t>シュウシ</t>
    </rPh>
    <rPh sb="2" eb="3">
      <t>リツ</t>
    </rPh>
    <phoneticPr fontId="2"/>
  </si>
  <si>
    <t>株式会社</t>
    <rPh sb="0" eb="4">
      <t>カブシキガイシャ</t>
    </rPh>
    <phoneticPr fontId="2"/>
  </si>
  <si>
    <t>1千万円未満</t>
    <rPh sb="1" eb="4">
      <t>センマンエン</t>
    </rPh>
    <rPh sb="4" eb="6">
      <t>ミマン</t>
    </rPh>
    <phoneticPr fontId="2"/>
  </si>
  <si>
    <t>-</t>
    <phoneticPr fontId="2"/>
  </si>
  <si>
    <t>-</t>
    <phoneticPr fontId="2"/>
  </si>
  <si>
    <t>1千万円以上5千万円未満</t>
    <rPh sb="1" eb="4">
      <t>センマンエン</t>
    </rPh>
    <rPh sb="4" eb="6">
      <t>イジョウ</t>
    </rPh>
    <rPh sb="7" eb="10">
      <t>センマンエン</t>
    </rPh>
    <rPh sb="10" eb="12">
      <t>ミマン</t>
    </rPh>
    <phoneticPr fontId="2"/>
  </si>
  <si>
    <t>5千万円以上1億円未満</t>
    <rPh sb="1" eb="6">
      <t>センマンエンイジョウ</t>
    </rPh>
    <rPh sb="7" eb="9">
      <t>オクエン</t>
    </rPh>
    <rPh sb="9" eb="11">
      <t>ミマン</t>
    </rPh>
    <phoneticPr fontId="2"/>
  </si>
  <si>
    <t>1億円以上5億円未満</t>
    <rPh sb="1" eb="5">
      <t>オクエンイジョウ</t>
    </rPh>
    <rPh sb="6" eb="8">
      <t>オクエン</t>
    </rPh>
    <rPh sb="8" eb="10">
      <t>ミマン</t>
    </rPh>
    <phoneticPr fontId="2"/>
  </si>
  <si>
    <t>5億円以上</t>
    <rPh sb="1" eb="5">
      <t>オクエンイジョウ</t>
    </rPh>
    <phoneticPr fontId="2"/>
  </si>
  <si>
    <t>小　　　　　　　　　計</t>
    <rPh sb="0" eb="1">
      <t>ショウ</t>
    </rPh>
    <rPh sb="10" eb="11">
      <t>ケイ</t>
    </rPh>
    <phoneticPr fontId="2"/>
  </si>
  <si>
    <t>有限会社等</t>
    <rPh sb="0" eb="5">
      <t>ユウゲンガイシャトウ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</si>
  <si>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</si>
  <si>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協同組合</t>
    <rPh sb="0" eb="2">
      <t>キョウドウ</t>
    </rPh>
    <rPh sb="2" eb="4">
      <t>クミアイ</t>
    </rPh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</si>
  <si>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</si>
  <si>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</si>
  <si>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(注）</t>
    <rPh sb="1" eb="2">
      <t>チュウ</t>
    </rPh>
    <phoneticPr fontId="2"/>
  </si>
  <si>
    <t>　１　旅客航路事業者のうち経営実態報告を提出したものを集計した。</t>
    <rPh sb="3" eb="5">
      <t>リョカク</t>
    </rPh>
    <rPh sb="5" eb="7">
      <t>コウロ</t>
    </rPh>
    <rPh sb="7" eb="10">
      <t>ジギョウシャ</t>
    </rPh>
    <rPh sb="13" eb="15">
      <t>ケイエイ</t>
    </rPh>
    <rPh sb="15" eb="17">
      <t>ジッタイ</t>
    </rPh>
    <rPh sb="17" eb="19">
      <t>ホウコク</t>
    </rPh>
    <rPh sb="20" eb="22">
      <t>テイシュツ</t>
    </rPh>
    <rPh sb="27" eb="29">
      <t>シュウケイ</t>
    </rPh>
    <phoneticPr fontId="2"/>
  </si>
  <si>
    <t>　２　各年度とも各事業者の会計年度による。</t>
    <rPh sb="3" eb="6">
      <t>カクネンド</t>
    </rPh>
    <rPh sb="8" eb="9">
      <t>カク</t>
    </rPh>
    <rPh sb="9" eb="12">
      <t>ジギョウシャ</t>
    </rPh>
    <rPh sb="13" eb="15">
      <t>カイケイ</t>
    </rPh>
    <rPh sb="15" eb="17">
      <t>ネンド</t>
    </rPh>
    <phoneticPr fontId="2"/>
  </si>
  <si>
    <t>（11） 管内旅客航路事業者の航路収支状況の推移（経営形態別・資本金階層別）</t>
    <rPh sb="5" eb="7">
      <t>カンナイ</t>
    </rPh>
    <rPh sb="7" eb="9">
      <t>リョカク</t>
    </rPh>
    <rPh sb="9" eb="11">
      <t>コウロ</t>
    </rPh>
    <rPh sb="11" eb="14">
      <t>ジギョウシャ</t>
    </rPh>
    <rPh sb="15" eb="17">
      <t>コウロ</t>
    </rPh>
    <rPh sb="17" eb="19">
      <t>シュウシ</t>
    </rPh>
    <rPh sb="19" eb="21">
      <t>ジョウキョウ</t>
    </rPh>
    <rPh sb="22" eb="24">
      <t>スイイ</t>
    </rPh>
    <rPh sb="25" eb="27">
      <t>ケイエイ</t>
    </rPh>
    <rPh sb="27" eb="29">
      <t>ケイタイ</t>
    </rPh>
    <rPh sb="29" eb="30">
      <t>ベツ</t>
    </rPh>
    <rPh sb="31" eb="34">
      <t>シホンキン</t>
    </rPh>
    <rPh sb="34" eb="37">
      <t>カイソウベツ</t>
    </rPh>
    <phoneticPr fontId="2"/>
  </si>
  <si>
    <t>H28</t>
    <phoneticPr fontId="2"/>
  </si>
  <si>
    <t>H29</t>
    <phoneticPr fontId="2"/>
  </si>
  <si>
    <t>H30</t>
    <phoneticPr fontId="2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</si>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</sst>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#,##0.00_ ;[Red]\-#,##0.00\ "/>
    <numFmt numFmtId="178" formatCode="0;&quot;△ &quot;0"/>
    <numFmt numFmtId="179" formatCode="#,##0.0;[Red]\-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right" vertical="top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right" vertical="center"/>
    </xf>
    <xf numFmtId="176" fontId="5" fillId="0" borderId="7" xfId="1" applyNumberFormat="1" applyFont="1" applyBorder="1" applyAlignment="1">
      <alignment vertical="center"/>
    </xf>
    <xf numFmtId="177" fontId="5" fillId="0" borderId="7" xfId="1" applyNumberFormat="1" applyFont="1" applyBorder="1">
      <alignment vertical="center"/>
    </xf>
    <xf numFmtId="38" fontId="5" fillId="0" borderId="7" xfId="1" applyFont="1" applyFill="1" applyBorder="1" applyAlignment="1">
      <alignment horizontal="right" vertical="center"/>
    </xf>
    <xf numFmtId="178" fontId="5" fillId="0" borderId="7" xfId="1" applyNumberFormat="1" applyFont="1" applyFill="1" applyBorder="1" applyAlignment="1">
      <alignment vertical="center"/>
    </xf>
    <xf numFmtId="177" fontId="5" fillId="0" borderId="7" xfId="1" applyNumberFormat="1" applyFont="1" applyFill="1" applyBorder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179" fontId="5" fillId="0" borderId="5" xfId="1" applyNumberFormat="1" applyFont="1" applyBorder="1">
      <alignment vertical="center"/>
    </xf>
    <xf numFmtId="177" fontId="5" fillId="0" borderId="6" xfId="1" applyNumberFormat="1" applyFont="1" applyBorder="1">
      <alignment vertical="center"/>
    </xf>
    <xf numFmtId="176" fontId="5" fillId="0" borderId="7" xfId="1" applyNumberFormat="1" applyFont="1" applyFill="1" applyBorder="1" applyAlignment="1">
      <alignment horizontal="right" vertical="center"/>
    </xf>
    <xf numFmtId="177" fontId="5" fillId="0" borderId="7" xfId="1" applyNumberFormat="1" applyFont="1" applyBorder="1" applyAlignment="1">
      <alignment vertical="center"/>
    </xf>
    <xf numFmtId="176" fontId="5" fillId="0" borderId="7" xfId="1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71475"/>
          <a:ext cx="2219325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81000"/>
          <a:ext cx="221932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showGridLines="0" tabSelected="1" view="pageBreakPreview" zoomScale="130" zoomScaleNormal="100" zoomScaleSheetLayoutView="130" workbookViewId="0">
      <pane xSplit="4" topLeftCell="E1" activePane="topRight" state="frozenSplit"/>
      <selection pane="topRight"/>
    </sheetView>
  </sheetViews>
  <sheetFormatPr defaultRowHeight="11.25" x14ac:dyDescent="0.15"/>
  <cols>
    <col min="1" max="1" width="2.875" style="2" customWidth="1"/>
    <col min="2" max="3" width="3.375" style="2" customWidth="1"/>
    <col min="4" max="4" width="19.625" style="2" customWidth="1"/>
    <col min="5" max="10" width="9.375" style="2" hidden="1" customWidth="1"/>
    <col min="11" max="11" width="11" style="2" hidden="1" customWidth="1"/>
    <col min="12" max="12" width="15.875" style="2" hidden="1" customWidth="1"/>
    <col min="13" max="13" width="14.25" style="2" hidden="1" customWidth="1"/>
    <col min="14" max="14" width="31.75" style="2" hidden="1" customWidth="1"/>
    <col min="15" max="19" width="6.125" style="2" hidden="1" customWidth="1"/>
    <col min="20" max="39" width="6.5" style="2" customWidth="1"/>
    <col min="40" max="16384" width="9" style="2"/>
  </cols>
  <sheetData>
    <row r="1" spans="1:39" ht="22.5" customHeight="1" x14ac:dyDescent="0.15">
      <c r="A1" s="1" t="s">
        <v>26</v>
      </c>
    </row>
    <row r="2" spans="1:39" ht="13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5"/>
      <c r="N2" s="35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5"/>
      <c r="AC2" s="35"/>
      <c r="AD2" s="3"/>
      <c r="AE2" s="3"/>
      <c r="AF2" s="3"/>
      <c r="AG2" s="35"/>
      <c r="AH2" s="35"/>
      <c r="AL2" s="35" t="s">
        <v>0</v>
      </c>
      <c r="AM2" s="35"/>
    </row>
    <row r="3" spans="1:39" ht="6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9" ht="22.5" customHeight="1" x14ac:dyDescent="0.15">
      <c r="A4" s="4"/>
      <c r="B4" s="5"/>
      <c r="C4" s="5"/>
      <c r="D4" s="6" t="s">
        <v>1</v>
      </c>
      <c r="E4" s="36">
        <v>17</v>
      </c>
      <c r="F4" s="37"/>
      <c r="G4" s="37"/>
      <c r="H4" s="37"/>
      <c r="I4" s="37"/>
      <c r="J4" s="37">
        <v>20</v>
      </c>
      <c r="K4" s="37"/>
      <c r="L4" s="37"/>
      <c r="M4" s="37"/>
      <c r="N4" s="38"/>
      <c r="O4" s="39">
        <v>26</v>
      </c>
      <c r="P4" s="39"/>
      <c r="Q4" s="39"/>
      <c r="R4" s="39"/>
      <c r="S4" s="39"/>
      <c r="T4" s="40" t="s">
        <v>27</v>
      </c>
      <c r="U4" s="41"/>
      <c r="V4" s="41"/>
      <c r="W4" s="41"/>
      <c r="X4" s="42"/>
      <c r="Y4" s="40" t="s">
        <v>28</v>
      </c>
      <c r="Z4" s="41"/>
      <c r="AA4" s="41"/>
      <c r="AB4" s="41"/>
      <c r="AC4" s="42"/>
      <c r="AD4" s="34" t="s">
        <v>29</v>
      </c>
      <c r="AE4" s="34"/>
      <c r="AF4" s="34"/>
      <c r="AG4" s="34"/>
      <c r="AH4" s="34"/>
      <c r="AI4" s="34" t="s">
        <v>30</v>
      </c>
      <c r="AJ4" s="34"/>
      <c r="AK4" s="34"/>
      <c r="AL4" s="34"/>
      <c r="AM4" s="34"/>
    </row>
    <row r="5" spans="1:39" ht="22.5" customHeight="1" x14ac:dyDescent="0.15">
      <c r="A5" s="7" t="s">
        <v>2</v>
      </c>
      <c r="B5" s="8"/>
      <c r="C5" s="8"/>
      <c r="D5" s="9" t="s">
        <v>3</v>
      </c>
      <c r="E5" s="10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4</v>
      </c>
      <c r="K5" s="11" t="s">
        <v>5</v>
      </c>
      <c r="L5" s="11" t="s">
        <v>6</v>
      </c>
      <c r="M5" s="11" t="s">
        <v>7</v>
      </c>
      <c r="N5" s="12" t="s">
        <v>8</v>
      </c>
      <c r="O5" s="13" t="s">
        <v>4</v>
      </c>
      <c r="P5" s="13" t="s">
        <v>5</v>
      </c>
      <c r="Q5" s="13" t="s">
        <v>6</v>
      </c>
      <c r="R5" s="13" t="s">
        <v>7</v>
      </c>
      <c r="S5" s="14" t="s">
        <v>8</v>
      </c>
      <c r="T5" s="15" t="s">
        <v>4</v>
      </c>
      <c r="U5" s="15" t="s">
        <v>5</v>
      </c>
      <c r="V5" s="15" t="s">
        <v>6</v>
      </c>
      <c r="W5" s="15" t="s">
        <v>7</v>
      </c>
      <c r="X5" s="15" t="s">
        <v>8</v>
      </c>
      <c r="Y5" s="15" t="s">
        <v>4</v>
      </c>
      <c r="Z5" s="15" t="s">
        <v>5</v>
      </c>
      <c r="AA5" s="15" t="s">
        <v>6</v>
      </c>
      <c r="AB5" s="15" t="s">
        <v>7</v>
      </c>
      <c r="AC5" s="15" t="s">
        <v>8</v>
      </c>
      <c r="AD5" s="15" t="s">
        <v>4</v>
      </c>
      <c r="AE5" s="15" t="s">
        <v>5</v>
      </c>
      <c r="AF5" s="15" t="s">
        <v>6</v>
      </c>
      <c r="AG5" s="15" t="s">
        <v>7</v>
      </c>
      <c r="AH5" s="15" t="s">
        <v>8</v>
      </c>
      <c r="AI5" s="15" t="s">
        <v>4</v>
      </c>
      <c r="AJ5" s="15" t="s">
        <v>5</v>
      </c>
      <c r="AK5" s="15" t="s">
        <v>6</v>
      </c>
      <c r="AL5" s="15" t="s">
        <v>7</v>
      </c>
      <c r="AM5" s="15" t="s">
        <v>8</v>
      </c>
    </row>
    <row r="6" spans="1:39" ht="22.5" customHeight="1" x14ac:dyDescent="0.15">
      <c r="A6" s="43" t="s">
        <v>9</v>
      </c>
      <c r="B6" s="44" t="s">
        <v>10</v>
      </c>
      <c r="C6" s="44"/>
      <c r="D6" s="44"/>
      <c r="E6" s="16" t="s">
        <v>11</v>
      </c>
      <c r="F6" s="17" t="s">
        <v>11</v>
      </c>
      <c r="G6" s="17" t="s">
        <v>12</v>
      </c>
      <c r="H6" s="17" t="s">
        <v>12</v>
      </c>
      <c r="I6" s="17" t="s">
        <v>11</v>
      </c>
      <c r="J6" s="17" t="s">
        <v>11</v>
      </c>
      <c r="K6" s="17" t="s">
        <v>11</v>
      </c>
      <c r="L6" s="17" t="s">
        <v>11</v>
      </c>
      <c r="M6" s="17" t="s">
        <v>11</v>
      </c>
      <c r="N6" s="18" t="s">
        <v>12</v>
      </c>
      <c r="O6" s="19">
        <v>4</v>
      </c>
      <c r="P6" s="19">
        <v>107</v>
      </c>
      <c r="Q6" s="19">
        <v>127</v>
      </c>
      <c r="R6" s="20">
        <f>P6-Q6</f>
        <v>-20</v>
      </c>
      <c r="S6" s="21">
        <f>+P6/Q6*100</f>
        <v>84.251968503937007</v>
      </c>
      <c r="T6" s="22">
        <v>3</v>
      </c>
      <c r="U6" s="22">
        <v>85</v>
      </c>
      <c r="V6" s="22">
        <v>93</v>
      </c>
      <c r="W6" s="23">
        <v>-8</v>
      </c>
      <c r="X6" s="24">
        <v>91.397849462365585</v>
      </c>
      <c r="Y6" s="22">
        <v>4</v>
      </c>
      <c r="Z6" s="22">
        <v>112</v>
      </c>
      <c r="AA6" s="22">
        <v>102</v>
      </c>
      <c r="AB6" s="23">
        <v>10</v>
      </c>
      <c r="AC6" s="24">
        <v>109.80392156862746</v>
      </c>
      <c r="AD6" s="22">
        <v>4</v>
      </c>
      <c r="AE6" s="22">
        <v>104</v>
      </c>
      <c r="AF6" s="22">
        <v>118</v>
      </c>
      <c r="AG6" s="23">
        <v>-14</v>
      </c>
      <c r="AH6" s="24">
        <v>88.135593220338976</v>
      </c>
      <c r="AI6" s="22">
        <v>3</v>
      </c>
      <c r="AJ6" s="22">
        <v>140</v>
      </c>
      <c r="AK6" s="22">
        <v>123</v>
      </c>
      <c r="AL6" s="23">
        <v>17</v>
      </c>
      <c r="AM6" s="24">
        <f>AJ6/AK6*100</f>
        <v>113.82113821138211</v>
      </c>
    </row>
    <row r="7" spans="1:39" ht="22.5" customHeight="1" x14ac:dyDescent="0.15">
      <c r="A7" s="43"/>
      <c r="B7" s="45" t="s">
        <v>13</v>
      </c>
      <c r="C7" s="45"/>
      <c r="D7" s="45"/>
      <c r="E7" s="25">
        <v>37</v>
      </c>
      <c r="F7" s="26">
        <v>6531</v>
      </c>
      <c r="G7" s="26">
        <v>10995</v>
      </c>
      <c r="H7" s="26">
        <f>F7-G7</f>
        <v>-4464</v>
      </c>
      <c r="I7" s="27">
        <f t="shared" ref="I7:I16" si="0">F7/G7*100</f>
        <v>59.399727148703953</v>
      </c>
      <c r="J7" s="26">
        <v>44</v>
      </c>
      <c r="K7" s="26">
        <v>11809</v>
      </c>
      <c r="L7" s="26">
        <v>13569</v>
      </c>
      <c r="M7" s="26">
        <v>-1760</v>
      </c>
      <c r="N7" s="28">
        <f>+K7/L7*100</f>
        <v>87.029257867197288</v>
      </c>
      <c r="O7" s="19">
        <v>23</v>
      </c>
      <c r="P7" s="19">
        <v>13229</v>
      </c>
      <c r="Q7" s="19">
        <v>13563</v>
      </c>
      <c r="R7" s="20">
        <f>P7-Q7</f>
        <v>-334</v>
      </c>
      <c r="S7" s="21">
        <f>+P7/Q7*100</f>
        <v>97.537417975374169</v>
      </c>
      <c r="T7" s="22">
        <v>22</v>
      </c>
      <c r="U7" s="22">
        <v>11729</v>
      </c>
      <c r="V7" s="22">
        <v>10738</v>
      </c>
      <c r="W7" s="23">
        <v>991</v>
      </c>
      <c r="X7" s="24">
        <v>109.2289066865338</v>
      </c>
      <c r="Y7" s="22">
        <v>22</v>
      </c>
      <c r="Z7" s="22">
        <v>13653</v>
      </c>
      <c r="AA7" s="22">
        <v>13310</v>
      </c>
      <c r="AB7" s="23">
        <v>343</v>
      </c>
      <c r="AC7" s="24">
        <v>102.57700976709241</v>
      </c>
      <c r="AD7" s="22">
        <v>21</v>
      </c>
      <c r="AE7" s="22">
        <v>13590</v>
      </c>
      <c r="AF7" s="22">
        <v>13723</v>
      </c>
      <c r="AG7" s="23">
        <v>-133</v>
      </c>
      <c r="AH7" s="24">
        <v>99.030824163812582</v>
      </c>
      <c r="AI7" s="22">
        <v>22</v>
      </c>
      <c r="AJ7" s="22">
        <v>8773</v>
      </c>
      <c r="AK7" s="22">
        <v>8704</v>
      </c>
      <c r="AL7" s="23">
        <v>69</v>
      </c>
      <c r="AM7" s="24">
        <f t="shared" ref="AM7:AM16" si="1">AJ7/AK7*100</f>
        <v>100.79273897058823</v>
      </c>
    </row>
    <row r="8" spans="1:39" ht="22.5" customHeight="1" x14ac:dyDescent="0.15">
      <c r="A8" s="43"/>
      <c r="B8" s="45" t="s">
        <v>14</v>
      </c>
      <c r="C8" s="45"/>
      <c r="D8" s="45"/>
      <c r="E8" s="25">
        <v>7</v>
      </c>
      <c r="F8" s="26">
        <v>2644</v>
      </c>
      <c r="G8" s="26">
        <v>3246</v>
      </c>
      <c r="H8" s="26">
        <f>F8-G8</f>
        <v>-602</v>
      </c>
      <c r="I8" s="27">
        <f t="shared" si="0"/>
        <v>81.454097350585329</v>
      </c>
      <c r="J8" s="26">
        <v>10</v>
      </c>
      <c r="K8" s="26">
        <v>4100</v>
      </c>
      <c r="L8" s="26">
        <v>5134</v>
      </c>
      <c r="M8" s="26">
        <v>-1034</v>
      </c>
      <c r="N8" s="28">
        <f t="shared" ref="N8:N16" si="2">+K8/L8*100</f>
        <v>79.859758472925591</v>
      </c>
      <c r="O8" s="19">
        <v>6</v>
      </c>
      <c r="P8" s="19">
        <v>11144</v>
      </c>
      <c r="Q8" s="19">
        <v>12005</v>
      </c>
      <c r="R8" s="20">
        <f>P8-Q8</f>
        <v>-861</v>
      </c>
      <c r="S8" s="21">
        <f t="shared" ref="S8:S16" si="3">+P8/Q8*100</f>
        <v>92.827988338192426</v>
      </c>
      <c r="T8" s="22">
        <v>8</v>
      </c>
      <c r="U8" s="22">
        <v>10687</v>
      </c>
      <c r="V8" s="22">
        <v>11555</v>
      </c>
      <c r="W8" s="23">
        <v>-868</v>
      </c>
      <c r="X8" s="24">
        <v>92.488100389441797</v>
      </c>
      <c r="Y8" s="22">
        <v>8</v>
      </c>
      <c r="Z8" s="22">
        <v>24349</v>
      </c>
      <c r="AA8" s="22">
        <v>24620</v>
      </c>
      <c r="AB8" s="23">
        <v>-271</v>
      </c>
      <c r="AC8" s="24">
        <v>98.899268887083664</v>
      </c>
      <c r="AD8" s="22">
        <v>8</v>
      </c>
      <c r="AE8" s="22">
        <v>11758</v>
      </c>
      <c r="AF8" s="22">
        <v>12696</v>
      </c>
      <c r="AG8" s="23">
        <v>-938</v>
      </c>
      <c r="AH8" s="24">
        <v>92.61184625078765</v>
      </c>
      <c r="AI8" s="22">
        <v>9</v>
      </c>
      <c r="AJ8" s="22">
        <v>9024</v>
      </c>
      <c r="AK8" s="22">
        <v>11444</v>
      </c>
      <c r="AL8" s="23">
        <v>-2420</v>
      </c>
      <c r="AM8" s="24">
        <f t="shared" si="1"/>
        <v>78.853547710590703</v>
      </c>
    </row>
    <row r="9" spans="1:39" ht="22.5" customHeight="1" x14ac:dyDescent="0.15">
      <c r="A9" s="43"/>
      <c r="B9" s="45" t="s">
        <v>15</v>
      </c>
      <c r="C9" s="45"/>
      <c r="D9" s="45"/>
      <c r="E9" s="25">
        <v>13</v>
      </c>
      <c r="F9" s="26">
        <v>24273</v>
      </c>
      <c r="G9" s="26">
        <v>24642</v>
      </c>
      <c r="H9" s="26">
        <f>F9-G9</f>
        <v>-369</v>
      </c>
      <c r="I9" s="27">
        <f t="shared" si="0"/>
        <v>98.502556610664712</v>
      </c>
      <c r="J9" s="26">
        <v>13</v>
      </c>
      <c r="K9" s="26">
        <v>25511</v>
      </c>
      <c r="L9" s="26">
        <v>25840</v>
      </c>
      <c r="M9" s="26">
        <v>-328</v>
      </c>
      <c r="N9" s="28">
        <f t="shared" si="2"/>
        <v>98.726780185758514</v>
      </c>
      <c r="O9" s="19">
        <v>9</v>
      </c>
      <c r="P9" s="19">
        <v>28674</v>
      </c>
      <c r="Q9" s="19">
        <v>28549</v>
      </c>
      <c r="R9" s="20">
        <f>P9-Q9</f>
        <v>125</v>
      </c>
      <c r="S9" s="21">
        <f t="shared" si="3"/>
        <v>100.43784370731024</v>
      </c>
      <c r="T9" s="22">
        <v>9</v>
      </c>
      <c r="U9" s="22">
        <v>21169</v>
      </c>
      <c r="V9" s="22">
        <v>19858</v>
      </c>
      <c r="W9" s="23">
        <v>1311</v>
      </c>
      <c r="X9" s="24">
        <v>106.60187330043307</v>
      </c>
      <c r="Y9" s="22">
        <v>8</v>
      </c>
      <c r="Z9" s="22">
        <v>23360</v>
      </c>
      <c r="AA9" s="22">
        <v>22303</v>
      </c>
      <c r="AB9" s="23">
        <v>1057</v>
      </c>
      <c r="AC9" s="24">
        <v>104.7392727435771</v>
      </c>
      <c r="AD9" s="22">
        <v>10</v>
      </c>
      <c r="AE9" s="22">
        <v>21965</v>
      </c>
      <c r="AF9" s="22">
        <v>20357</v>
      </c>
      <c r="AG9" s="23">
        <v>1608</v>
      </c>
      <c r="AH9" s="24">
        <v>107.89900280001964</v>
      </c>
      <c r="AI9" s="22">
        <v>7</v>
      </c>
      <c r="AJ9" s="22">
        <v>21881</v>
      </c>
      <c r="AK9" s="22">
        <v>20883</v>
      </c>
      <c r="AL9" s="23">
        <v>998</v>
      </c>
      <c r="AM9" s="24">
        <f t="shared" si="1"/>
        <v>104.77900684767513</v>
      </c>
    </row>
    <row r="10" spans="1:39" ht="22.5" customHeight="1" x14ac:dyDescent="0.15">
      <c r="A10" s="43"/>
      <c r="B10" s="45" t="s">
        <v>16</v>
      </c>
      <c r="C10" s="45"/>
      <c r="D10" s="45"/>
      <c r="E10" s="25">
        <v>6</v>
      </c>
      <c r="F10" s="26">
        <v>36275</v>
      </c>
      <c r="G10" s="26">
        <v>35294</v>
      </c>
      <c r="H10" s="26">
        <f>F10-G10</f>
        <v>981</v>
      </c>
      <c r="I10" s="27">
        <f t="shared" si="0"/>
        <v>102.77950926503088</v>
      </c>
      <c r="J10" s="26">
        <v>6</v>
      </c>
      <c r="K10" s="26">
        <v>37644</v>
      </c>
      <c r="L10" s="26">
        <v>38730</v>
      </c>
      <c r="M10" s="26">
        <v>-1086</v>
      </c>
      <c r="N10" s="28">
        <f t="shared" si="2"/>
        <v>97.195972114639815</v>
      </c>
      <c r="O10" s="19">
        <v>4</v>
      </c>
      <c r="P10" s="19">
        <v>19105</v>
      </c>
      <c r="Q10" s="19">
        <v>17573</v>
      </c>
      <c r="R10" s="20">
        <f>P10-Q10</f>
        <v>1532</v>
      </c>
      <c r="S10" s="21">
        <f t="shared" si="3"/>
        <v>108.71791953565129</v>
      </c>
      <c r="T10" s="22">
        <v>5</v>
      </c>
      <c r="U10" s="22">
        <v>24371</v>
      </c>
      <c r="V10" s="22">
        <v>22474</v>
      </c>
      <c r="W10" s="23">
        <v>1897</v>
      </c>
      <c r="X10" s="24">
        <v>108.44086499955503</v>
      </c>
      <c r="Y10" s="22">
        <v>5</v>
      </c>
      <c r="Z10" s="22">
        <v>25971</v>
      </c>
      <c r="AA10" s="22">
        <v>23796</v>
      </c>
      <c r="AB10" s="23">
        <v>2175</v>
      </c>
      <c r="AC10" s="24">
        <v>109.14019162884519</v>
      </c>
      <c r="AD10" s="22">
        <v>5</v>
      </c>
      <c r="AE10" s="22">
        <v>28110</v>
      </c>
      <c r="AF10" s="22">
        <v>25540</v>
      </c>
      <c r="AG10" s="23">
        <v>2570</v>
      </c>
      <c r="AH10" s="24">
        <v>110.06264682850431</v>
      </c>
      <c r="AI10" s="22">
        <v>5</v>
      </c>
      <c r="AJ10" s="22">
        <v>28354</v>
      </c>
      <c r="AK10" s="22">
        <v>25133</v>
      </c>
      <c r="AL10" s="23">
        <v>3221</v>
      </c>
      <c r="AM10" s="24">
        <f t="shared" si="1"/>
        <v>112.81581983845939</v>
      </c>
    </row>
    <row r="11" spans="1:39" ht="22.5" customHeight="1" x14ac:dyDescent="0.15">
      <c r="A11" s="43"/>
      <c r="B11" s="39" t="s">
        <v>17</v>
      </c>
      <c r="C11" s="39"/>
      <c r="D11" s="39"/>
      <c r="E11" s="25">
        <f>SUM(E6:E10)</f>
        <v>63</v>
      </c>
      <c r="F11" s="26">
        <f>SUM(F6:F10)</f>
        <v>69723</v>
      </c>
      <c r="G11" s="26">
        <f>SUM(G6:G10)</f>
        <v>74177</v>
      </c>
      <c r="H11" s="26">
        <f>SUM(H6:H10)</f>
        <v>-4454</v>
      </c>
      <c r="I11" s="27">
        <f t="shared" si="0"/>
        <v>93.99544333149089</v>
      </c>
      <c r="J11" s="26">
        <f>SUM(J7:J10)</f>
        <v>73</v>
      </c>
      <c r="K11" s="26">
        <f>SUM(K7:K10)</f>
        <v>79064</v>
      </c>
      <c r="L11" s="26">
        <f>SUM(L7:L10)</f>
        <v>83273</v>
      </c>
      <c r="M11" s="26">
        <f>SUM(M7:M10)</f>
        <v>-4208</v>
      </c>
      <c r="N11" s="28">
        <f t="shared" si="2"/>
        <v>94.94554057137367</v>
      </c>
      <c r="O11" s="19">
        <f>SUM(O6:O10)</f>
        <v>46</v>
      </c>
      <c r="P11" s="19">
        <f>SUM(P6:P10)</f>
        <v>72259</v>
      </c>
      <c r="Q11" s="19">
        <f>SUM(Q6:Q10)</f>
        <v>71817</v>
      </c>
      <c r="R11" s="19">
        <f>SUM(R6:R10)</f>
        <v>442</v>
      </c>
      <c r="S11" s="21">
        <f t="shared" si="3"/>
        <v>100.61545316568501</v>
      </c>
      <c r="T11" s="22">
        <v>47</v>
      </c>
      <c r="U11" s="22">
        <v>68041</v>
      </c>
      <c r="V11" s="22">
        <v>64718</v>
      </c>
      <c r="W11" s="29">
        <v>3323</v>
      </c>
      <c r="X11" s="24">
        <v>105.13458388701753</v>
      </c>
      <c r="Y11" s="22">
        <v>47</v>
      </c>
      <c r="Z11" s="22">
        <v>87445</v>
      </c>
      <c r="AA11" s="22">
        <v>84131</v>
      </c>
      <c r="AB11" s="29">
        <v>3314</v>
      </c>
      <c r="AC11" s="24">
        <v>103.93909498282441</v>
      </c>
      <c r="AD11" s="22">
        <v>48</v>
      </c>
      <c r="AE11" s="22">
        <v>75527</v>
      </c>
      <c r="AF11" s="22">
        <v>72434</v>
      </c>
      <c r="AG11" s="29">
        <v>3093</v>
      </c>
      <c r="AH11" s="24">
        <v>104.27009415467874</v>
      </c>
      <c r="AI11" s="22">
        <v>46</v>
      </c>
      <c r="AJ11" s="22">
        <v>68171</v>
      </c>
      <c r="AK11" s="22">
        <v>66287</v>
      </c>
      <c r="AL11" s="29">
        <v>1885</v>
      </c>
      <c r="AM11" s="24">
        <f t="shared" si="1"/>
        <v>102.84218625069772</v>
      </c>
    </row>
    <row r="12" spans="1:39" ht="22.5" customHeight="1" x14ac:dyDescent="0.15">
      <c r="A12" s="44" t="s">
        <v>18</v>
      </c>
      <c r="B12" s="44"/>
      <c r="C12" s="44"/>
      <c r="D12" s="44"/>
      <c r="E12" s="25">
        <v>31</v>
      </c>
      <c r="F12" s="26">
        <v>1374</v>
      </c>
      <c r="G12" s="26">
        <v>1916</v>
      </c>
      <c r="H12" s="26">
        <f>F12-G12</f>
        <v>-542</v>
      </c>
      <c r="I12" s="27">
        <f t="shared" si="0"/>
        <v>71.71189979123173</v>
      </c>
      <c r="J12" s="26">
        <v>41</v>
      </c>
      <c r="K12" s="26">
        <v>1149</v>
      </c>
      <c r="L12" s="26">
        <v>1917</v>
      </c>
      <c r="M12" s="26">
        <v>-769</v>
      </c>
      <c r="N12" s="28">
        <f t="shared" si="2"/>
        <v>59.937402190923315</v>
      </c>
      <c r="O12" s="19">
        <v>14</v>
      </c>
      <c r="P12" s="19">
        <v>944</v>
      </c>
      <c r="Q12" s="19">
        <v>1266</v>
      </c>
      <c r="R12" s="20">
        <f>P12-Q12</f>
        <v>-322</v>
      </c>
      <c r="S12" s="21">
        <f t="shared" si="3"/>
        <v>74.565560821484993</v>
      </c>
      <c r="T12" s="22">
        <v>15</v>
      </c>
      <c r="U12" s="22">
        <v>427</v>
      </c>
      <c r="V12" s="22">
        <v>423</v>
      </c>
      <c r="W12" s="23">
        <v>4</v>
      </c>
      <c r="X12" s="24">
        <v>100.94562647754137</v>
      </c>
      <c r="Y12" s="22">
        <v>11</v>
      </c>
      <c r="Z12" s="22">
        <v>388</v>
      </c>
      <c r="AA12" s="22">
        <v>419</v>
      </c>
      <c r="AB12" s="23">
        <v>-31</v>
      </c>
      <c r="AC12" s="24">
        <v>92.601431980906924</v>
      </c>
      <c r="AD12" s="22">
        <v>10</v>
      </c>
      <c r="AE12" s="22">
        <v>363</v>
      </c>
      <c r="AF12" s="22">
        <v>532</v>
      </c>
      <c r="AG12" s="23">
        <v>-169</v>
      </c>
      <c r="AH12" s="24">
        <v>68.233082706766908</v>
      </c>
      <c r="AI12" s="22">
        <v>10</v>
      </c>
      <c r="AJ12" s="22">
        <v>511</v>
      </c>
      <c r="AK12" s="22">
        <v>701</v>
      </c>
      <c r="AL12" s="23">
        <v>-189</v>
      </c>
      <c r="AM12" s="24">
        <f t="shared" si="1"/>
        <v>72.895863052781735</v>
      </c>
    </row>
    <row r="13" spans="1:39" ht="22.5" customHeight="1" x14ac:dyDescent="0.15">
      <c r="A13" s="44" t="s">
        <v>19</v>
      </c>
      <c r="B13" s="44"/>
      <c r="C13" s="44"/>
      <c r="D13" s="44"/>
      <c r="E13" s="25">
        <v>28</v>
      </c>
      <c r="F13" s="26">
        <v>5729</v>
      </c>
      <c r="G13" s="26">
        <v>9073</v>
      </c>
      <c r="H13" s="26">
        <f>F13-G13</f>
        <v>-3344</v>
      </c>
      <c r="I13" s="27">
        <f t="shared" si="0"/>
        <v>63.143392483191882</v>
      </c>
      <c r="J13" s="26">
        <v>29</v>
      </c>
      <c r="K13" s="26">
        <v>5583</v>
      </c>
      <c r="L13" s="26">
        <v>8912</v>
      </c>
      <c r="M13" s="26">
        <v>-3329</v>
      </c>
      <c r="N13" s="28">
        <f t="shared" si="2"/>
        <v>62.645870736086174</v>
      </c>
      <c r="O13" s="19">
        <v>9</v>
      </c>
      <c r="P13" s="19">
        <v>3042</v>
      </c>
      <c r="Q13" s="19">
        <v>4242</v>
      </c>
      <c r="R13" s="20">
        <f>P13-Q13</f>
        <v>-1200</v>
      </c>
      <c r="S13" s="21">
        <f t="shared" si="3"/>
        <v>71.711456859971719</v>
      </c>
      <c r="T13" s="22">
        <v>10</v>
      </c>
      <c r="U13" s="22">
        <v>3937</v>
      </c>
      <c r="V13" s="22">
        <v>4699</v>
      </c>
      <c r="W13" s="23">
        <v>-762</v>
      </c>
      <c r="X13" s="24">
        <v>83.78378378378379</v>
      </c>
      <c r="Y13" s="22">
        <v>8</v>
      </c>
      <c r="Z13" s="22">
        <v>3996</v>
      </c>
      <c r="AA13" s="22">
        <v>5191</v>
      </c>
      <c r="AB13" s="23">
        <v>-1195</v>
      </c>
      <c r="AC13" s="24">
        <v>76.979387401271424</v>
      </c>
      <c r="AD13" s="22">
        <v>9</v>
      </c>
      <c r="AE13" s="22">
        <v>4069</v>
      </c>
      <c r="AF13" s="22">
        <v>5163</v>
      </c>
      <c r="AG13" s="23">
        <v>-1094</v>
      </c>
      <c r="AH13" s="24">
        <v>78.810768932791007</v>
      </c>
      <c r="AI13" s="22">
        <v>8</v>
      </c>
      <c r="AJ13" s="22">
        <v>3881</v>
      </c>
      <c r="AK13" s="22">
        <v>5409</v>
      </c>
      <c r="AL13" s="23">
        <v>-1528</v>
      </c>
      <c r="AM13" s="24">
        <f t="shared" si="1"/>
        <v>71.75078572749122</v>
      </c>
    </row>
    <row r="14" spans="1:39" ht="22.5" customHeight="1" x14ac:dyDescent="0.15">
      <c r="A14" s="44" t="s">
        <v>20</v>
      </c>
      <c r="B14" s="44"/>
      <c r="C14" s="44"/>
      <c r="D14" s="44"/>
      <c r="E14" s="25">
        <v>2</v>
      </c>
      <c r="F14" s="26">
        <v>53</v>
      </c>
      <c r="G14" s="26">
        <v>47</v>
      </c>
      <c r="H14" s="26">
        <f>F14-G14</f>
        <v>6</v>
      </c>
      <c r="I14" s="27">
        <f t="shared" si="0"/>
        <v>112.7659574468085</v>
      </c>
      <c r="J14" s="26">
        <v>4</v>
      </c>
      <c r="K14" s="26">
        <v>106</v>
      </c>
      <c r="L14" s="26">
        <v>141</v>
      </c>
      <c r="M14" s="26">
        <v>-35</v>
      </c>
      <c r="N14" s="28">
        <f t="shared" si="2"/>
        <v>75.177304964539005</v>
      </c>
      <c r="O14" s="19">
        <v>2</v>
      </c>
      <c r="P14" s="19">
        <v>962</v>
      </c>
      <c r="Q14" s="19">
        <v>1068</v>
      </c>
      <c r="R14" s="20">
        <f>P14-Q14</f>
        <v>-106</v>
      </c>
      <c r="S14" s="30">
        <f t="shared" si="3"/>
        <v>90.074906367041194</v>
      </c>
      <c r="T14" s="22">
        <v>2</v>
      </c>
      <c r="U14" s="22">
        <v>34</v>
      </c>
      <c r="V14" s="22">
        <v>46</v>
      </c>
      <c r="W14" s="23">
        <v>-12</v>
      </c>
      <c r="X14" s="24">
        <v>73.91304347826086</v>
      </c>
      <c r="Y14" s="22">
        <v>1</v>
      </c>
      <c r="Z14" s="22">
        <v>30</v>
      </c>
      <c r="AA14" s="22">
        <v>31</v>
      </c>
      <c r="AB14" s="23">
        <v>-1</v>
      </c>
      <c r="AC14" s="24">
        <v>96.774193548387103</v>
      </c>
      <c r="AD14" s="22">
        <v>1</v>
      </c>
      <c r="AE14" s="22">
        <v>37</v>
      </c>
      <c r="AF14" s="22">
        <v>38</v>
      </c>
      <c r="AG14" s="23">
        <v>-1</v>
      </c>
      <c r="AH14" s="24">
        <v>97.368421052631575</v>
      </c>
      <c r="AI14" s="22">
        <v>1</v>
      </c>
      <c r="AJ14" s="22">
        <v>30</v>
      </c>
      <c r="AK14" s="22">
        <v>29</v>
      </c>
      <c r="AL14" s="23">
        <v>1</v>
      </c>
      <c r="AM14" s="24">
        <f t="shared" si="1"/>
        <v>103.44827586206897</v>
      </c>
    </row>
    <row r="15" spans="1:39" ht="22.5" customHeight="1" x14ac:dyDescent="0.15">
      <c r="A15" s="44" t="s">
        <v>21</v>
      </c>
      <c r="B15" s="44"/>
      <c r="C15" s="44"/>
      <c r="D15" s="44"/>
      <c r="E15" s="25">
        <v>37</v>
      </c>
      <c r="F15" s="26">
        <v>157</v>
      </c>
      <c r="G15" s="26">
        <v>172</v>
      </c>
      <c r="H15" s="26">
        <f>F15-G15</f>
        <v>-15</v>
      </c>
      <c r="I15" s="27">
        <f t="shared" si="0"/>
        <v>91.279069767441854</v>
      </c>
      <c r="J15" s="26">
        <v>67</v>
      </c>
      <c r="K15" s="26">
        <v>9341</v>
      </c>
      <c r="L15" s="26">
        <v>7323</v>
      </c>
      <c r="M15" s="26">
        <v>2018</v>
      </c>
      <c r="N15" s="28">
        <f t="shared" si="2"/>
        <v>127.557012153489</v>
      </c>
      <c r="O15" s="19">
        <v>12</v>
      </c>
      <c r="P15" s="19">
        <v>76</v>
      </c>
      <c r="Q15" s="19">
        <v>74</v>
      </c>
      <c r="R15" s="20">
        <f>P15-Q15</f>
        <v>2</v>
      </c>
      <c r="S15" s="21">
        <f t="shared" si="3"/>
        <v>102.70270270270269</v>
      </c>
      <c r="T15" s="22">
        <v>15</v>
      </c>
      <c r="U15" s="22">
        <v>55</v>
      </c>
      <c r="V15" s="22">
        <v>51</v>
      </c>
      <c r="W15" s="23">
        <v>4</v>
      </c>
      <c r="X15" s="24">
        <v>107.84313725490196</v>
      </c>
      <c r="Y15" s="22">
        <v>13</v>
      </c>
      <c r="Z15" s="22">
        <v>54</v>
      </c>
      <c r="AA15" s="22">
        <v>63</v>
      </c>
      <c r="AB15" s="23">
        <v>-9</v>
      </c>
      <c r="AC15" s="24">
        <v>85.714285714285708</v>
      </c>
      <c r="AD15" s="22">
        <v>13</v>
      </c>
      <c r="AE15" s="22">
        <v>49</v>
      </c>
      <c r="AF15" s="22">
        <v>41</v>
      </c>
      <c r="AG15" s="23">
        <v>8</v>
      </c>
      <c r="AH15" s="24">
        <v>119.51219512195121</v>
      </c>
      <c r="AI15" s="22">
        <v>13</v>
      </c>
      <c r="AJ15" s="22">
        <v>30</v>
      </c>
      <c r="AK15" s="22">
        <v>26</v>
      </c>
      <c r="AL15" s="23">
        <v>4</v>
      </c>
      <c r="AM15" s="24">
        <f t="shared" si="1"/>
        <v>115.38461538461537</v>
      </c>
    </row>
    <row r="16" spans="1:39" ht="22.5" customHeight="1" x14ac:dyDescent="0.15">
      <c r="A16" s="44" t="s">
        <v>22</v>
      </c>
      <c r="B16" s="44"/>
      <c r="C16" s="44"/>
      <c r="D16" s="44"/>
      <c r="E16" s="25">
        <f>SUM(E11:E15)</f>
        <v>161</v>
      </c>
      <c r="F16" s="26">
        <f>SUM(F11:F15)</f>
        <v>77036</v>
      </c>
      <c r="G16" s="26">
        <f>SUM(G11:G15)</f>
        <v>85385</v>
      </c>
      <c r="H16" s="26">
        <f>SUM(H11:H15)</f>
        <v>-8349</v>
      </c>
      <c r="I16" s="27">
        <f t="shared" si="0"/>
        <v>90.22193593722551</v>
      </c>
      <c r="J16" s="26">
        <f>SUM(J11:J15)</f>
        <v>214</v>
      </c>
      <c r="K16" s="26">
        <f>SUM(K11:K15)</f>
        <v>95243</v>
      </c>
      <c r="L16" s="26">
        <f>SUM(L11:L15)</f>
        <v>101566</v>
      </c>
      <c r="M16" s="26">
        <f>SUM(M11:M15)</f>
        <v>-6323</v>
      </c>
      <c r="N16" s="28">
        <f t="shared" si="2"/>
        <v>93.774491463678785</v>
      </c>
      <c r="O16" s="19">
        <f>SUM(O11:O15)</f>
        <v>83</v>
      </c>
      <c r="P16" s="19">
        <f>SUM(P11:P15)</f>
        <v>77283</v>
      </c>
      <c r="Q16" s="19">
        <f>SUM(Q11:Q15)</f>
        <v>78467</v>
      </c>
      <c r="R16" s="31">
        <f>SUM(R11:R15)</f>
        <v>-1184</v>
      </c>
      <c r="S16" s="21">
        <f t="shared" si="3"/>
        <v>98.491085424445941</v>
      </c>
      <c r="T16" s="22">
        <v>89</v>
      </c>
      <c r="U16" s="22">
        <v>72494</v>
      </c>
      <c r="V16" s="22">
        <v>69937</v>
      </c>
      <c r="W16" s="32">
        <v>2557</v>
      </c>
      <c r="X16" s="24">
        <v>103.65614767576534</v>
      </c>
      <c r="Y16" s="22">
        <v>80</v>
      </c>
      <c r="Z16" s="22">
        <v>91913</v>
      </c>
      <c r="AA16" s="22">
        <v>89835</v>
      </c>
      <c r="AB16" s="32">
        <v>2078</v>
      </c>
      <c r="AC16" s="24">
        <v>102.31312962653753</v>
      </c>
      <c r="AD16" s="22">
        <v>81</v>
      </c>
      <c r="AE16" s="22">
        <v>80045</v>
      </c>
      <c r="AF16" s="22">
        <v>78208</v>
      </c>
      <c r="AG16" s="32">
        <v>1837</v>
      </c>
      <c r="AH16" s="24">
        <v>102.34886456628477</v>
      </c>
      <c r="AI16" s="22">
        <v>78</v>
      </c>
      <c r="AJ16" s="22">
        <v>72623</v>
      </c>
      <c r="AK16" s="22">
        <v>72452</v>
      </c>
      <c r="AL16" s="32">
        <v>171</v>
      </c>
      <c r="AM16" s="24">
        <f t="shared" si="1"/>
        <v>100.23601832937669</v>
      </c>
    </row>
    <row r="17" spans="1:34" ht="3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3"/>
      <c r="U17" s="33"/>
      <c r="V17" s="33"/>
      <c r="W17" s="33"/>
      <c r="X17" s="3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15">
      <c r="A18" s="3" t="s">
        <v>23</v>
      </c>
      <c r="B18" s="3" t="s">
        <v>24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3"/>
      <c r="U18" s="33"/>
      <c r="V18" s="33"/>
      <c r="W18" s="33"/>
      <c r="X18" s="3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15">
      <c r="A19" s="3"/>
      <c r="B19" s="3" t="s">
        <v>25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3"/>
      <c r="U19" s="33"/>
      <c r="V19" s="33"/>
      <c r="W19" s="33"/>
      <c r="X19" s="33"/>
      <c r="Y19" s="3"/>
      <c r="Z19" s="3"/>
      <c r="AA19" s="3"/>
      <c r="AB19" s="3"/>
      <c r="AC19" s="3"/>
      <c r="AD19" s="3"/>
      <c r="AE19" s="3"/>
      <c r="AF19" s="3"/>
      <c r="AG19" s="3"/>
      <c r="AH19" s="3"/>
    </row>
  </sheetData>
  <mergeCells count="23">
    <mergeCell ref="A12:D12"/>
    <mergeCell ref="A13:D13"/>
    <mergeCell ref="A14:D14"/>
    <mergeCell ref="A15:D15"/>
    <mergeCell ref="A16:D16"/>
    <mergeCell ref="A6:A11"/>
    <mergeCell ref="B6:D6"/>
    <mergeCell ref="B7:D7"/>
    <mergeCell ref="B8:D8"/>
    <mergeCell ref="B9:D9"/>
    <mergeCell ref="B10:D10"/>
    <mergeCell ref="B11:D11"/>
    <mergeCell ref="AI4:AM4"/>
    <mergeCell ref="M2:N2"/>
    <mergeCell ref="AB2:AC2"/>
    <mergeCell ref="AG2:AH2"/>
    <mergeCell ref="E4:I4"/>
    <mergeCell ref="J4:N4"/>
    <mergeCell ref="O4:S4"/>
    <mergeCell ref="T4:X4"/>
    <mergeCell ref="Y4:AC4"/>
    <mergeCell ref="AD4:AH4"/>
    <mergeCell ref="AL2:AM2"/>
  </mergeCells>
  <phoneticPr fontId="2"/>
  <printOptions horizontalCentered="1"/>
  <pageMargins left="0.31496062992125984" right="0.15748031496062992" top="0.78740157480314965" bottom="0.78740157480314965" header="0.51181102362204722" footer="0.15748031496062992"/>
  <pageSetup paperSize="9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〔１１〕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2021-02-25T08:58:53Z</cp:lastPrinted>
  <dcterms:created xsi:type="dcterms:W3CDTF">2019-02-18T02:21:25Z</dcterms:created>
  <dcterms:modified xsi:type="dcterms:W3CDTF">2021-02-25T08:59:01Z</dcterms:modified>
</cp:coreProperties>
</file>