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nakajima-r62t4\Desktop\要望調査票修正\"/>
    </mc:Choice>
  </mc:AlternateContent>
  <xr:revisionPtr revIDLastSave="0" documentId="13_ncr:1_{6AE00E86-60A6-4F8A-AF0F-18255A527940}" xr6:coauthVersionLast="47" xr6:coauthVersionMax="47" xr10:uidLastSave="{00000000-0000-0000-0000-000000000000}"/>
  <bookViews>
    <workbookView xWindow="-108" yWindow="-108" windowWidth="23256" windowHeight="12456" firstSheet="1" activeTab="1" xr2:uid="{00000000-000D-0000-FFFF-FFFF00000000}"/>
  </bookViews>
  <sheets>
    <sheet name="Sheet1" sheetId="1" state="hidden" r:id="rId1"/>
    <sheet name="タクシー" sheetId="6" r:id="rId2"/>
    <sheet name="集計用" sheetId="11" r:id="rId3"/>
    <sheet name="レンタ" sheetId="3" state="hidden" r:id="rId4"/>
  </sheets>
  <definedNames>
    <definedName name="_xlnm.Print_Area" localSheetId="0">Sheet1!$D$3:$N$54</definedName>
    <definedName name="_xlnm.Print_Area" localSheetId="1">タクシー!$B$1:$AA$249</definedName>
    <definedName name="_xlnm.Print_Area" localSheetId="3">レンタ!$A$1:$AA$163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Z7" i="11" l="1"/>
  <c r="U150" i="6"/>
  <c r="U241" i="6"/>
  <c r="V229" i="6"/>
  <c r="Q229" i="6"/>
  <c r="V225" i="6"/>
  <c r="Q225" i="6"/>
  <c r="V224" i="6"/>
  <c r="Q224" i="6"/>
  <c r="V223" i="6"/>
  <c r="Q223" i="6"/>
  <c r="V222" i="6"/>
  <c r="Q222" i="6"/>
  <c r="U209" i="6"/>
  <c r="U203" i="6"/>
  <c r="V193" i="6"/>
  <c r="Q193" i="6"/>
  <c r="V192" i="6"/>
  <c r="Q192" i="6"/>
  <c r="U181" i="6"/>
  <c r="U175" i="6"/>
  <c r="U174" i="6"/>
  <c r="U173" i="6"/>
  <c r="U167" i="6"/>
  <c r="U166" i="6"/>
  <c r="U165" i="6"/>
  <c r="U164" i="6"/>
  <c r="U159" i="6"/>
  <c r="U152" i="6"/>
  <c r="U151" i="6"/>
  <c r="U149" i="6"/>
  <c r="U148" i="6"/>
  <c r="U141" i="6"/>
  <c r="U140" i="6"/>
  <c r="U139" i="6"/>
  <c r="U138" i="6"/>
  <c r="U137" i="6"/>
  <c r="U104" i="6"/>
  <c r="U121" i="6"/>
  <c r="U117" i="6"/>
  <c r="U113" i="6"/>
  <c r="U125" i="6"/>
  <c r="U101" i="6"/>
  <c r="U98" i="6" l="1"/>
  <c r="B7" i="11" l="1"/>
  <c r="A7" i="11"/>
  <c r="K7" i="11"/>
  <c r="J7" i="11"/>
  <c r="R3" i="11"/>
  <c r="W3" i="11" s="1"/>
  <c r="AB3" i="11" s="1"/>
  <c r="AF3" i="11" s="1"/>
  <c r="AI3" i="11" s="1"/>
  <c r="AL3" i="11" s="1"/>
  <c r="AO3" i="11" s="1"/>
  <c r="D7" i="11"/>
  <c r="F7" i="11"/>
  <c r="E7" i="11"/>
  <c r="AD17" i="6"/>
  <c r="I7" i="11"/>
  <c r="H7" i="11"/>
  <c r="G7" i="11"/>
  <c r="L7" i="11"/>
  <c r="C7" i="11"/>
  <c r="AR3" i="11" l="1"/>
  <c r="AU3" i="11" s="1"/>
  <c r="AY3" i="11" s="1"/>
  <c r="BC3" i="11" s="1"/>
  <c r="BH3" i="11" s="1"/>
  <c r="BM3" i="11" s="1"/>
  <c r="BR3" i="11" s="1"/>
  <c r="BW3" i="11" s="1"/>
  <c r="CA3" i="11" s="1"/>
  <c r="AP3" i="11"/>
  <c r="AM3" i="11"/>
  <c r="S3" i="11"/>
  <c r="T3" i="11" s="1"/>
  <c r="AG3" i="11"/>
  <c r="AC3" i="11"/>
  <c r="X3" i="11"/>
  <c r="BX3" i="11" l="1"/>
  <c r="BS3" i="11"/>
  <c r="BN3" i="11"/>
  <c r="BD3" i="11"/>
  <c r="AH3" i="11"/>
  <c r="U3" i="11"/>
  <c r="V3" i="11" s="1"/>
  <c r="AS3" i="11"/>
  <c r="AQ3" i="11"/>
  <c r="AN3" i="11"/>
  <c r="AD3" i="11"/>
  <c r="AE3" i="11" s="1"/>
  <c r="Y3" i="11"/>
  <c r="N3" i="11"/>
  <c r="BY3" i="11" l="1"/>
  <c r="BT3" i="11"/>
  <c r="BO3" i="11"/>
  <c r="BI3" i="11"/>
  <c r="BE3" i="11"/>
  <c r="AT3" i="11"/>
  <c r="AJ3" i="11"/>
  <c r="Z3" i="11"/>
  <c r="O3" i="11"/>
  <c r="BZ3" i="11" l="1"/>
  <c r="BU3" i="11"/>
  <c r="BP3" i="11"/>
  <c r="BJ3" i="11"/>
  <c r="BF3" i="11"/>
  <c r="AK3" i="11"/>
  <c r="AA3" i="11"/>
  <c r="P3" i="11"/>
  <c r="BG3" i="11" l="1"/>
  <c r="BV3" i="11"/>
  <c r="BQ3" i="11"/>
  <c r="BK3" i="11"/>
  <c r="Q3" i="11"/>
  <c r="BL3" i="11" l="1"/>
  <c r="AV3" i="11" l="1"/>
  <c r="AW3" i="11" l="1"/>
  <c r="AX3" i="11" s="1"/>
  <c r="AZ3" i="11" l="1"/>
  <c r="BA3" i="11" l="1"/>
  <c r="BB3" i="11" l="1"/>
  <c r="CD3" i="11"/>
  <c r="CB3" i="11"/>
  <c r="CC3" i="11" l="1"/>
  <c r="CG3" i="11"/>
  <c r="CE3" i="11"/>
  <c r="CF3" i="11" l="1"/>
  <c r="CH3" i="11"/>
  <c r="CJ3" i="11"/>
  <c r="CM3" i="11" l="1"/>
  <c r="CQ3" i="11" s="1"/>
  <c r="CT3" i="11" s="1"/>
  <c r="CW3" i="11" s="1"/>
  <c r="CZ3" i="11" s="1"/>
  <c r="DC3" i="11" s="1"/>
  <c r="CK3" i="11"/>
  <c r="CI3" i="11"/>
  <c r="DD3" i="11" l="1"/>
  <c r="DG3" i="11" s="1"/>
  <c r="DJ3" i="11" s="1"/>
  <c r="DA3" i="11"/>
  <c r="CX3" i="11"/>
  <c r="CL3" i="11"/>
  <c r="CN3" i="11"/>
  <c r="DH3" i="11" l="1"/>
  <c r="DE3" i="11"/>
  <c r="DB3" i="11"/>
  <c r="CY3" i="11"/>
  <c r="CO3" i="11"/>
  <c r="DI3" i="11" l="1"/>
  <c r="DF3" i="11"/>
  <c r="CR3" i="11"/>
  <c r="CP3" i="11"/>
  <c r="CS3" i="11" l="1"/>
  <c r="CU3" i="11" l="1"/>
  <c r="CV3" i="11" l="1"/>
  <c r="DK3" i="11" l="1"/>
  <c r="DN3" i="11" l="1"/>
  <c r="DL3" i="11"/>
  <c r="DO3" i="11" l="1"/>
  <c r="DR3" i="11" s="1"/>
  <c r="DV3" i="11" s="1"/>
  <c r="EA3" i="11" s="1"/>
  <c r="DM3" i="11"/>
  <c r="DW3" i="11" l="1"/>
  <c r="DS3" i="11"/>
  <c r="DP3" i="11"/>
  <c r="DX3" i="11" l="1"/>
  <c r="DT3" i="11"/>
  <c r="DQ3" i="11"/>
  <c r="DY3" i="11" l="1"/>
  <c r="DU3" i="11"/>
  <c r="DZ3" i="11" l="1"/>
  <c r="ED3" i="11"/>
  <c r="EB3" i="11"/>
  <c r="EE3" i="11" l="1"/>
  <c r="EG3" i="11"/>
  <c r="EJ3" i="11" s="1"/>
  <c r="EM3" i="11" s="1"/>
  <c r="EC3" i="11"/>
  <c r="EK3" i="11" l="1"/>
  <c r="EH3" i="11"/>
  <c r="EF3" i="11"/>
  <c r="EL3" i="11" l="1"/>
  <c r="EI3" i="11"/>
  <c r="EQ3" i="11" l="1"/>
  <c r="EU3" i="11" s="1"/>
  <c r="EX3" i="11" s="1"/>
  <c r="EN3" i="11"/>
  <c r="FA3" i="11" l="1"/>
  <c r="EV3" i="11"/>
  <c r="EO3" i="11"/>
  <c r="ER3" i="11"/>
  <c r="EW3" i="11" l="1"/>
  <c r="FE3" i="11"/>
  <c r="FI3" i="11" s="1"/>
  <c r="FM3" i="11" s="1"/>
  <c r="FQ3" i="11" s="1"/>
  <c r="FR3" i="11" s="1"/>
  <c r="FS3" i="11" s="1"/>
  <c r="FT3" i="11" s="1"/>
  <c r="FU3" i="11" s="1"/>
  <c r="FB3" i="11"/>
  <c r="ES3" i="11"/>
  <c r="EP3" i="11"/>
  <c r="FV3" i="11" l="1"/>
  <c r="FN3" i="11"/>
  <c r="FJ3" i="11"/>
  <c r="FC3" i="11"/>
  <c r="FF3" i="11"/>
  <c r="ET3" i="11"/>
  <c r="FW3" i="11" l="1"/>
  <c r="FX3" i="11" s="1"/>
  <c r="FX7" i="11" s="1"/>
  <c r="FO3" i="11"/>
  <c r="FK3" i="11"/>
  <c r="FG3" i="11"/>
  <c r="FD3" i="11"/>
  <c r="FP3" i="11" l="1"/>
  <c r="FL3" i="11"/>
  <c r="EY3" i="11"/>
  <c r="FH3" i="11"/>
  <c r="EZ3" i="11" l="1"/>
  <c r="AD16" i="6" l="1"/>
  <c r="AD10" i="6"/>
  <c r="AD52" i="6"/>
  <c r="AD42" i="6"/>
  <c r="AD33" i="6"/>
  <c r="AD8" i="6"/>
  <c r="AD7" i="6"/>
  <c r="AD6" i="6"/>
  <c r="AD5" i="6"/>
  <c r="C20" i="6" l="1"/>
  <c r="C19" i="6"/>
  <c r="C67" i="6" l="1"/>
  <c r="M4" i="11" l="1"/>
  <c r="C70" i="6"/>
  <c r="A67" i="6"/>
  <c r="R4" i="11" l="1"/>
  <c r="A68" i="6"/>
  <c r="A69" i="6" s="1"/>
  <c r="M7" i="11"/>
  <c r="N7" i="11"/>
  <c r="O7" i="11"/>
  <c r="P7" i="11"/>
  <c r="Q7" i="11"/>
  <c r="C73" i="6"/>
  <c r="A70" i="6"/>
  <c r="A71" i="6" s="1"/>
  <c r="A72" i="6" s="1"/>
  <c r="V7" i="11" l="1"/>
  <c r="T7" i="11"/>
  <c r="U7" i="11"/>
  <c r="R7" i="11"/>
  <c r="S7" i="11"/>
  <c r="W4" i="11"/>
  <c r="A73" i="6"/>
  <c r="C76" i="6"/>
  <c r="X7" i="11" l="1"/>
  <c r="A74" i="6"/>
  <c r="A75" i="6" s="1"/>
  <c r="W7" i="11"/>
  <c r="Y7" i="11"/>
  <c r="AB7" i="11"/>
  <c r="Z7" i="11"/>
  <c r="AB4" i="11"/>
  <c r="AA7" i="11"/>
  <c r="C79" i="6"/>
  <c r="A76" i="6"/>
  <c r="A77" i="6" s="1"/>
  <c r="A78" i="6" s="1"/>
  <c r="AE7" i="11" l="1"/>
  <c r="AD7" i="11"/>
  <c r="AF4" i="11"/>
  <c r="AI4" i="11"/>
  <c r="AH7" i="11"/>
  <c r="AC7" i="11"/>
  <c r="AF7" i="11"/>
  <c r="C81" i="6"/>
  <c r="A79" i="6"/>
  <c r="A80" i="6" l="1"/>
  <c r="C83" i="6"/>
  <c r="AL4" i="11"/>
  <c r="A81" i="6"/>
  <c r="A82" i="6" s="1"/>
  <c r="C85" i="6" l="1"/>
  <c r="AJ7" i="11"/>
  <c r="A85" i="6"/>
  <c r="A86" i="6" s="1"/>
  <c r="A83" i="6"/>
  <c r="A84" i="6" l="1"/>
  <c r="C87" i="6"/>
  <c r="C97" i="6" l="1"/>
  <c r="A87" i="6"/>
  <c r="A88" i="6" s="1"/>
  <c r="C100" i="6" l="1"/>
  <c r="A97" i="6"/>
  <c r="A98" i="6" s="1"/>
  <c r="A99" i="6" s="1"/>
  <c r="A100" i="6" l="1"/>
  <c r="A101" i="6" s="1"/>
  <c r="A102" i="6" s="1"/>
  <c r="C103" i="6"/>
  <c r="C112" i="6" l="1"/>
  <c r="A103" i="6"/>
  <c r="A104" i="6" s="1"/>
  <c r="A105" i="6" s="1"/>
  <c r="A106" i="6" s="1"/>
  <c r="A107" i="6" s="1"/>
  <c r="A112" i="6" l="1"/>
  <c r="A113" i="6" s="1"/>
  <c r="A114" i="6" s="1"/>
  <c r="A115" i="6" s="1"/>
  <c r="C116" i="6"/>
  <c r="A116" i="6" l="1"/>
  <c r="A117" i="6" s="1"/>
  <c r="A118" i="6" s="1"/>
  <c r="A119" i="6" s="1"/>
  <c r="C120" i="6"/>
  <c r="C124" i="6" l="1"/>
  <c r="A120" i="6"/>
  <c r="A121" i="6" s="1"/>
  <c r="A122" i="6" s="1"/>
  <c r="A123" i="6" s="1"/>
  <c r="C137" i="6" l="1"/>
  <c r="A124" i="6"/>
  <c r="A125" i="6" s="1"/>
  <c r="A126" i="6" s="1"/>
  <c r="C138" i="6" l="1"/>
  <c r="A137" i="6"/>
  <c r="C139" i="6" l="1"/>
  <c r="A138" i="6"/>
  <c r="C140" i="6" l="1"/>
  <c r="A139" i="6"/>
  <c r="C141" i="6" l="1"/>
  <c r="A140" i="6"/>
  <c r="C148" i="6" l="1"/>
  <c r="A141" i="6"/>
  <c r="A142" i="6" s="1"/>
  <c r="C149" i="6" l="1"/>
  <c r="A148" i="6"/>
  <c r="A149" i="6" l="1"/>
  <c r="C150" i="6"/>
  <c r="C151" i="6" l="1"/>
  <c r="A150" i="6"/>
  <c r="C152" i="6" l="1"/>
  <c r="A151" i="6"/>
  <c r="C159" i="6" l="1"/>
  <c r="A152" i="6"/>
  <c r="A153" i="6" s="1"/>
  <c r="C164" i="6" l="1"/>
  <c r="A159" i="6"/>
  <c r="A164" i="6" l="1"/>
  <c r="C165" i="6"/>
  <c r="C166" i="6" l="1"/>
  <c r="A165" i="6"/>
  <c r="C167" i="6" l="1"/>
  <c r="A166" i="6"/>
  <c r="C173" i="6" l="1"/>
  <c r="A167" i="6"/>
  <c r="A168" i="6" s="1"/>
  <c r="C174" i="6" l="1"/>
  <c r="A173" i="6"/>
  <c r="A174" i="6" l="1"/>
  <c r="C175" i="6"/>
  <c r="C181" i="6" l="1"/>
  <c r="A175" i="6"/>
  <c r="C192" i="6" l="1"/>
  <c r="A181" i="6"/>
  <c r="C193" i="6" l="1"/>
  <c r="A192" i="6"/>
  <c r="C203" i="6" l="1"/>
  <c r="A193" i="6"/>
  <c r="C209" i="6" l="1"/>
  <c r="A203" i="6"/>
  <c r="A206" i="6" s="1"/>
  <c r="D215" i="6"/>
  <c r="D216" i="6" l="1"/>
  <c r="A209" i="6"/>
  <c r="A212" i="6" s="1"/>
  <c r="C222" i="6"/>
  <c r="C223" i="6" l="1"/>
  <c r="A222" i="6"/>
  <c r="C224" i="6" l="1"/>
  <c r="A223" i="6"/>
  <c r="C225" i="6" l="1"/>
  <c r="A224" i="6"/>
  <c r="C229" i="6" l="1"/>
  <c r="A225" i="6"/>
  <c r="A229" i="6" l="1"/>
  <c r="A231" i="6" s="1"/>
  <c r="C241" i="6"/>
  <c r="D237" i="6"/>
  <c r="D248" i="6" l="1"/>
  <c r="A241" i="6"/>
  <c r="A243" i="6" s="1"/>
  <c r="CL7" i="11" l="1"/>
  <c r="EL7" i="11"/>
  <c r="CP7" i="11"/>
  <c r="CJ4" i="11"/>
  <c r="CC7" i="11"/>
  <c r="CN7" i="11"/>
  <c r="DL7" i="11"/>
  <c r="CM4" i="11"/>
  <c r="BH7" i="11"/>
  <c r="BQ7" i="11"/>
  <c r="CV7" i="11"/>
  <c r="AG7" i="11"/>
  <c r="BV7" i="11"/>
  <c r="CD4" i="11"/>
  <c r="EF7" i="11"/>
  <c r="EU4" i="11"/>
  <c r="DC4" i="11"/>
  <c r="DU7" i="11"/>
  <c r="AO7" i="11"/>
  <c r="FL7" i="11"/>
  <c r="DV4" i="11"/>
  <c r="DF7" i="11"/>
  <c r="EC7" i="11"/>
  <c r="AQ7" i="11"/>
  <c r="DQ7" i="11"/>
  <c r="EW7" i="11"/>
  <c r="CS7" i="11"/>
  <c r="EZ7" i="11"/>
  <c r="CB7" i="11"/>
  <c r="EA4" i="11"/>
  <c r="AT7" i="11"/>
  <c r="EY7" i="11"/>
  <c r="BL7" i="11"/>
  <c r="BB7" i="11"/>
  <c r="FM4" i="11"/>
  <c r="ED4" i="11"/>
  <c r="FD7" i="11"/>
  <c r="EG4" i="11"/>
  <c r="DB7" i="11"/>
  <c r="AN7" i="11"/>
  <c r="CI7" i="11"/>
  <c r="DG4" i="11"/>
  <c r="AK7" i="11"/>
  <c r="CY7" i="11"/>
  <c r="CK7" i="11"/>
  <c r="CH7" i="11"/>
  <c r="BH4" i="11"/>
  <c r="FI4" i="11"/>
  <c r="CQ7" i="11"/>
  <c r="DW7" i="11"/>
  <c r="DI7" i="11"/>
  <c r="BY7" i="11"/>
  <c r="BI7" i="11"/>
  <c r="BP7" i="11"/>
  <c r="CZ7" i="11"/>
  <c r="EB7" i="11"/>
  <c r="DA7" i="11"/>
  <c r="DY7" i="11"/>
  <c r="BT7" i="11"/>
  <c r="BD7" i="11"/>
  <c r="CW4" i="11"/>
  <c r="CO7" i="11"/>
  <c r="CD7" i="11"/>
  <c r="CX7" i="11"/>
  <c r="AW7" i="11"/>
  <c r="AL7" i="11"/>
  <c r="ES7" i="11"/>
  <c r="EI7" i="11"/>
  <c r="BJ7" i="11"/>
  <c r="EX4" i="11"/>
  <c r="BX7" i="11"/>
  <c r="DO7" i="11"/>
  <c r="DM7" i="11"/>
  <c r="FU7" i="11"/>
  <c r="AR7" i="11"/>
  <c r="FH7" i="11"/>
  <c r="DR7" i="11"/>
  <c r="EN7" i="11"/>
  <c r="AI7" i="11"/>
  <c r="BK7" i="11"/>
  <c r="FN7" i="11"/>
  <c r="CZ4" i="11"/>
  <c r="BZ7" i="11"/>
  <c r="BW7" i="11"/>
  <c r="CE7" i="11"/>
  <c r="AP7" i="11"/>
  <c r="FJ7" i="11"/>
  <c r="BU7" i="11"/>
  <c r="FE4" i="11"/>
  <c r="CM7" i="11"/>
  <c r="CF7" i="11"/>
  <c r="CJ7" i="11"/>
  <c r="AR4" i="11"/>
  <c r="AS7" i="11"/>
  <c r="CR7" i="11"/>
  <c r="AY7" i="11"/>
  <c r="FQ7" i="11"/>
  <c r="CQ4" i="11"/>
  <c r="EO7" i="11"/>
  <c r="FR7" i="11"/>
  <c r="FP7" i="11"/>
  <c r="AY4" i="11"/>
  <c r="BR4" i="11"/>
  <c r="ED7" i="11"/>
  <c r="FW7" i="11"/>
  <c r="DX7" i="11"/>
  <c r="FA4" i="11"/>
  <c r="BN7" i="11"/>
  <c r="BM4" i="11"/>
  <c r="EM7" i="11"/>
  <c r="BA7" i="11"/>
  <c r="EA7" i="11"/>
  <c r="EK7" i="11"/>
  <c r="DS7" i="11"/>
  <c r="AU7" i="11"/>
  <c r="CA7" i="11"/>
  <c r="CU7" i="11"/>
  <c r="DR4" i="11"/>
  <c r="FI7" i="11"/>
  <c r="FS7" i="11"/>
  <c r="FM7" i="11"/>
  <c r="BE7" i="11"/>
  <c r="FT7" i="11"/>
  <c r="FV7" i="11"/>
  <c r="EG7" i="11"/>
  <c r="EU7" i="11"/>
  <c r="BS7" i="11"/>
  <c r="FG7" i="11"/>
  <c r="AX7" i="11"/>
  <c r="ER7" i="11"/>
  <c r="DG7" i="11"/>
  <c r="AV7" i="11"/>
  <c r="DN7" i="11"/>
  <c r="DE7" i="11"/>
  <c r="ET7" i="11"/>
  <c r="EM4" i="11"/>
  <c r="DK7" i="11"/>
  <c r="EV7" i="11"/>
  <c r="CT7" i="11"/>
  <c r="DH7" i="11"/>
  <c r="CG7" i="11"/>
  <c r="BM7" i="11"/>
  <c r="DP7" i="11"/>
  <c r="FO7" i="11"/>
  <c r="EQ4" i="11"/>
  <c r="BG7" i="11"/>
  <c r="EE7" i="11"/>
  <c r="EH7" i="11"/>
  <c r="EQ7" i="11"/>
  <c r="EX7" i="11"/>
  <c r="AU4" i="11"/>
  <c r="AZ7" i="11"/>
  <c r="AO4" i="11"/>
  <c r="FE7" i="11"/>
  <c r="BF7" i="11"/>
  <c r="BC7" i="11"/>
  <c r="FC7" i="11"/>
  <c r="DC7" i="11"/>
  <c r="DV7" i="11"/>
  <c r="EJ7" i="11"/>
  <c r="DD7" i="11"/>
  <c r="DJ4" i="11"/>
  <c r="CW7" i="11"/>
  <c r="FK7" i="11"/>
  <c r="BR7" i="11"/>
  <c r="AM7" i="11"/>
  <c r="FA7" i="11"/>
  <c r="BO7" i="11"/>
  <c r="DJ7" i="11"/>
  <c r="BW4" i="11"/>
  <c r="EP7" i="11"/>
  <c r="BC4" i="11"/>
  <c r="FF7" i="11"/>
  <c r="DN4" i="11"/>
  <c r="FB7" i="11"/>
  <c r="CG4" i="11"/>
  <c r="CT4" i="11"/>
  <c r="CA4" i="11"/>
  <c r="DT7" i="11"/>
</calcChain>
</file>

<file path=xl/sharedStrings.xml><?xml version="1.0" encoding="utf-8"?>
<sst xmlns="http://schemas.openxmlformats.org/spreadsheetml/2006/main" count="987" uniqueCount="440">
  <si>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</si>
  <si>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</si>
  <si>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</si>
  <si>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</si>
  <si>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</si>
  <si>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</si>
  <si>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</si>
  <si>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</si>
  <si>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</si>
  <si>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</si>
  <si>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</si>
  <si>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</si>
  <si>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</si>
  <si>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</si>
  <si>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</si>
  <si>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</si>
  <si>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</si>
  <si>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</si>
  <si>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</si>
  <si>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</si>
  <si>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</si>
  <si>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</si>
  <si>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</si>
  <si>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</si>
  <si>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</si>
  <si>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</si>
  <si>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</si>
  <si>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</si>
  <si>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</si>
  <si>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</si>
  <si>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</si>
  <si>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</si>
  <si>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</si>
  <si>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</si>
  <si>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</si>
  <si>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</si>
  <si>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</si>
  <si>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</si>
  <si>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</si>
  <si>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</si>
  <si>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</si>
  <si>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</si>
  <si>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</si>
  <si>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</si>
  <si>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</si>
  <si>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</si>
  <si>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</si>
  <si>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</si>
  <si>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</si>
  <si>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</si>
  <si>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</si>
  <si>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</si>
  <si>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</si>
  <si>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</si>
  <si>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</si>
  <si>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</si>
  <si>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</si>
  <si>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</si>
  <si>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</si>
  <si>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</si>
  <si>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</si>
  <si>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</si>
  <si>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</si>
  <si>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</si>
  <si>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</si>
  <si>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</si>
  <si>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</si>
  <si>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</si>
  <si>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</si>
  <si>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</si>
  <si>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</si>
  <si>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</si>
  <si>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</si>
  <si>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</si>
  <si>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</si>
  <si>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</si>
  <si>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</si>
  <si>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</si>
  <si>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</si>
  <si>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</si>
  <si>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</si>
  <si>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</si>
  <si>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</si>
  <si>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</si>
  <si>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</si>
  <si>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</si>
  <si>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</si>
  <si>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</si>
  <si>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</si>
  <si>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</si>
  <si>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</si>
  <si>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</si>
  <si>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</si>
  <si>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</si>
  <si>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</si>
  <si>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</si>
  <si>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</si>
  <si>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</si>
  <si>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</si>
  <si>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</si>
  <si>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</si>
  <si>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</si>
  <si>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</si>
  <si>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</si>
  <si>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</si>
  <si>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</si>
  <si>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</si>
  <si>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</si>
  <si>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</si>
  <si>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</si>
  <si>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</si>
  <si>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</si>
  <si>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</si>
  <si>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</si>
  <si>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</si>
  <si>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</si>
  <si>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</si>
  <si>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</si>
  <si>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</si>
  <si>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</si>
  <si>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</si>
  <si>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</si>
  <si>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</si>
  <si>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</si>
  <si>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</si>
  <si>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</si>
  <si>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</si>
  <si>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</si>
  <si>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</si>
  <si>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</si>
  <si>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</si>
  <si>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</si>
  <si>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</si>
  <si>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</si>
  <si>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</si>
  <si>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</si>
  <si>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</si>
  <si>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</si>
  <si>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</si>
  <si>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</si>
  <si>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</si>
  <si>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</si>
  <si>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</si>
  <si>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</si>
  <si>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</si>
  <si>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</si>
  <si>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</si>
  <si>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</si>
  <si>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</si>
  <si>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</si>
  <si>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</si>
  <si>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</si>
  <si>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</si>
  <si>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</si>
  <si>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</si>
  <si>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</si>
  <si>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</si>
  <si>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</si>
  <si>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</si>
  <si>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</si>
  <si>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</si>
  <si>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</si>
  <si>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</si>
  <si>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</si>
  <si>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</si>
  <si>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</si>
  <si>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</si>
  <si>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</si>
  <si>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</si>
  <si>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</si>
  <si>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</si>
  <si>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</si>
  <si>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</si>
  <si>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</si>
  <si>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</si>
  <si>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</si>
  <si>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</si>
  <si>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</si>
  <si>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</si>
  <si>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</si>
  <si>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</si>
  <si>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</si>
  <si>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</si>
  <si>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</si>
  <si>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</si>
  <si>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</si>
  <si>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</si>
  <si>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</si>
  <si>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</si>
  <si>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</si>
  <si>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</si>
  <si>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</si>
  <si>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</si>
  <si>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</si>
  <si>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</si>
  <si>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</si>
  <si>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</si>
  <si>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</si>
  <si>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</si>
  <si>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</si>
  <si>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</si>
  <si>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</si>
  <si>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</si>
  <si>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</si>
  <si>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</si>
  <si>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</si>
  <si>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</si>
  <si>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</si>
  <si>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</si>
  <si>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②</t>
    <phoneticPr fontId="1"/>
  </si>
  <si>
    <t>台</t>
    <rPh sb="0" eb="1">
      <t>ダイ</t>
    </rPh>
    <phoneticPr fontId="1"/>
  </si>
  <si>
    <t>回</t>
    <rPh sb="0" eb="1">
      <t>カイ</t>
    </rPh>
    <phoneticPr fontId="1"/>
  </si>
  <si>
    <t>(E-mail アドレス)</t>
    <phoneticPr fontId="1"/>
  </si>
  <si>
    <t>□</t>
    <phoneticPr fontId="1"/>
  </si>
  <si>
    <t>事業概要</t>
    <rPh sb="0" eb="2">
      <t>ジギョウ</t>
    </rPh>
    <rPh sb="2" eb="4">
      <t>ガイヨウ</t>
    </rPh>
    <phoneticPr fontId="1"/>
  </si>
  <si>
    <t>整理記号</t>
    <rPh sb="0" eb="2">
      <t>セイリ</t>
    </rPh>
    <rPh sb="2" eb="4">
      <t>キゴウ</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</si>
  <si>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</si>
  <si>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</si>
  <si>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</si>
  <si>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補助対象経費（税抜）</t>
    <rPh sb="0" eb="2">
      <t>ホジョ</t>
    </rPh>
    <rPh sb="2" eb="4">
      <t>タイショウ</t>
    </rPh>
    <rPh sb="4" eb="6">
      <t>ケイヒ</t>
    </rPh>
    <rPh sb="7" eb="8">
      <t>ゼイ</t>
    </rPh>
    <rPh sb="8" eb="9">
      <t>ヌ</t>
    </rPh>
    <phoneticPr fontId="1"/>
  </si>
  <si>
    <t>⑤</t>
    <phoneticPr fontId="1"/>
  </si>
  <si>
    <t>⑧</t>
    <phoneticPr fontId="1"/>
  </si>
  <si>
    <t>ホームページの多言語表記</t>
    <rPh sb="7" eb="10">
      <t>タゲンゴ</t>
    </rPh>
    <rPh sb="10" eb="12">
      <t>ヒョウキ</t>
    </rPh>
    <phoneticPr fontId="1"/>
  </si>
  <si>
    <t>☑</t>
    <phoneticPr fontId="1"/>
  </si>
  <si>
    <t>台</t>
    <phoneticPr fontId="1"/>
  </si>
  <si>
    <t>③</t>
    <phoneticPr fontId="1"/>
  </si>
  <si>
    <t>④</t>
    <phoneticPr fontId="1"/>
  </si>
  <si>
    <t>⑥</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</si>
  <si>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</si>
  <si>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</si>
  <si>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タクシー乗り場の移動円滑化、待合・乗継環境の向上、情報提供について</t>
    <rPh sb="4" eb="5">
      <t>ノ</t>
    </rPh>
    <rPh sb="6" eb="7">
      <t>バ</t>
    </rPh>
    <rPh sb="8" eb="10">
      <t>イドウ</t>
    </rPh>
    <rPh sb="10" eb="13">
      <t>エンカツカ</t>
    </rPh>
    <rPh sb="14" eb="16">
      <t>マチアイ</t>
    </rPh>
    <rPh sb="17" eb="19">
      <t>ノリツ</t>
    </rPh>
    <rPh sb="19" eb="21">
      <t>カンキョウ</t>
    </rPh>
    <rPh sb="22" eb="24">
      <t>コウジョウ</t>
    </rPh>
    <rPh sb="25" eb="27">
      <t>ジョウホウ</t>
    </rPh>
    <rPh sb="27" eb="29">
      <t>テイキョウ</t>
    </rPh>
    <phoneticPr fontId="1"/>
  </si>
  <si>
    <t>ジャンボタクシーの導入</t>
    <phoneticPr fontId="1"/>
  </si>
  <si>
    <t>(ＴＥＬ)</t>
    <phoneticPr fontId="1"/>
  </si>
  <si>
    <t>無料公衆無線ＬＡＮ機器の導入</t>
    <rPh sb="9" eb="11">
      <t>キキ</t>
    </rPh>
    <rPh sb="12" eb="14">
      <t>ドウニュウ</t>
    </rPh>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</si>
  <si>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</si>
  <si>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千円</t>
    <rPh sb="0" eb="2">
      <t>センエン</t>
    </rPh>
    <phoneticPr fontId="1"/>
  </si>
  <si>
    <t>（要望台数×600千円）</t>
    <rPh sb="9" eb="10">
      <t>チ</t>
    </rPh>
    <rPh sb="10" eb="11">
      <t>エン</t>
    </rPh>
    <phoneticPr fontId="1"/>
  </si>
  <si>
    <t>多言語化への取組み</t>
    <rPh sb="3" eb="4">
      <t>カ</t>
    </rPh>
    <rPh sb="6" eb="7">
      <t>ト</t>
    </rPh>
    <rPh sb="7" eb="8">
      <t>ク</t>
    </rPh>
    <phoneticPr fontId="1"/>
  </si>
  <si>
    <t>ご担当者名：</t>
    <rPh sb="1" eb="4">
      <t>タントウシャ</t>
    </rPh>
    <rPh sb="4" eb="5">
      <t>ナ</t>
    </rPh>
    <phoneticPr fontId="1"/>
  </si>
  <si>
    <t>ご連絡先：</t>
    <rPh sb="1" eb="3">
      <t>レンラク</t>
    </rPh>
    <rPh sb="3" eb="4">
      <t>サキ</t>
    </rPh>
    <phoneticPr fontId="1"/>
  </si>
  <si>
    <t>事業者名</t>
    <rPh sb="0" eb="3">
      <t>ジギョウシャ</t>
    </rPh>
    <rPh sb="3" eb="4">
      <t>ナ</t>
    </rPh>
    <phoneticPr fontId="26"/>
  </si>
  <si>
    <t>ご担当者名</t>
    <rPh sb="1" eb="4">
      <t>タントウシャ</t>
    </rPh>
    <rPh sb="4" eb="5">
      <t>メイ</t>
    </rPh>
    <phoneticPr fontId="26"/>
  </si>
  <si>
    <t>ご連絡先(ＴＥＬ)</t>
    <rPh sb="1" eb="4">
      <t>レンラクサキ</t>
    </rPh>
    <phoneticPr fontId="26"/>
  </si>
  <si>
    <t>ご連絡先(E-mail アドレス)</t>
    <rPh sb="1" eb="4">
      <t>レンラクサキ</t>
    </rPh>
    <phoneticPr fontId="26"/>
  </si>
  <si>
    <t>事業者名：</t>
    <rPh sb="0" eb="3">
      <t>ジギョウシャ</t>
    </rPh>
    <rPh sb="3" eb="4">
      <t>ナ</t>
    </rPh>
    <phoneticPr fontId="1"/>
  </si>
  <si>
    <t>業務のデジタル化・システム化（新規設備等導入）</t>
    <rPh sb="0" eb="2">
      <t>ギョウム</t>
    </rPh>
    <rPh sb="7" eb="8">
      <t>カ</t>
    </rPh>
    <rPh sb="13" eb="14">
      <t>カ</t>
    </rPh>
    <rPh sb="15" eb="17">
      <t>シンキ</t>
    </rPh>
    <rPh sb="17" eb="19">
      <t>セツビ</t>
    </rPh>
    <rPh sb="19" eb="20">
      <t>トウ</t>
    </rPh>
    <rPh sb="20" eb="22">
      <t>ドウニュウ</t>
    </rPh>
    <phoneticPr fontId="1"/>
  </si>
  <si>
    <t>要望項目</t>
    <phoneticPr fontId="1"/>
  </si>
  <si>
    <r>
      <t xml:space="preserve">国庫補助要望額
</t>
    </r>
    <r>
      <rPr>
        <sz val="8"/>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</si>
  <si>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配車アプリ</t>
    <rPh sb="0" eb="2">
      <t>ハイシャ</t>
    </rPh>
    <phoneticPr fontId="1"/>
  </si>
  <si>
    <t>クレジット決済機器</t>
    <rPh sb="5" eb="7">
      <t>ケッサイ</t>
    </rPh>
    <rPh sb="7" eb="9">
      <t>キキ</t>
    </rPh>
    <phoneticPr fontId="1"/>
  </si>
  <si>
    <t>交通系ＩＣ決済機器</t>
    <rPh sb="0" eb="2">
      <t>コウツウ</t>
    </rPh>
    <rPh sb="2" eb="3">
      <t>ケイ</t>
    </rPh>
    <rPh sb="5" eb="7">
      <t>ケッサイ</t>
    </rPh>
    <rPh sb="7" eb="9">
      <t>キキ</t>
    </rPh>
    <phoneticPr fontId="1"/>
  </si>
  <si>
    <t>乗務日報自動作成ソフト</t>
    <rPh sb="0" eb="2">
      <t>ジョウム</t>
    </rPh>
    <rPh sb="2" eb="4">
      <t>ニッポウ</t>
    </rPh>
    <rPh sb="4" eb="6">
      <t>ジドウ</t>
    </rPh>
    <rPh sb="6" eb="8">
      <t>サクセイ</t>
    </rPh>
    <phoneticPr fontId="1"/>
  </si>
  <si>
    <t>配車システム</t>
    <rPh sb="0" eb="2">
      <t>ハイシャ</t>
    </rPh>
    <phoneticPr fontId="1"/>
  </si>
  <si>
    <t>輸送実績報告書等帳票自動作成システム</t>
    <rPh sb="0" eb="2">
      <t>ユソウ</t>
    </rPh>
    <rPh sb="2" eb="4">
      <t>ジッセキ</t>
    </rPh>
    <rPh sb="4" eb="7">
      <t>ホウコクショ</t>
    </rPh>
    <rPh sb="7" eb="8">
      <t>トウ</t>
    </rPh>
    <rPh sb="8" eb="10">
      <t>チョウヒョウ</t>
    </rPh>
    <rPh sb="10" eb="12">
      <t>ジドウ</t>
    </rPh>
    <rPh sb="12" eb="14">
      <t>サクセイ</t>
    </rPh>
    <phoneticPr fontId="1"/>
  </si>
  <si>
    <t>キャッシュレス車載機器の導入</t>
    <rPh sb="7" eb="9">
      <t>シャサイ</t>
    </rPh>
    <rPh sb="9" eb="11">
      <t>キキ</t>
    </rPh>
    <rPh sb="12" eb="14">
      <t>ドウニュウ</t>
    </rPh>
    <phoneticPr fontId="1"/>
  </si>
  <si>
    <t>（要望調査①）　タクシー車両関係</t>
    <rPh sb="1" eb="3">
      <t>ヨウボウ</t>
    </rPh>
    <rPh sb="3" eb="5">
      <t>チョウサ</t>
    </rPh>
    <rPh sb="12" eb="14">
      <t>シャリョウ</t>
    </rPh>
    <rPh sb="14" eb="16">
      <t>カンケイ</t>
    </rPh>
    <phoneticPr fontId="1"/>
  </si>
  <si>
    <t>（要望調査②）　公共交通のデジタル化・システム化</t>
    <rPh sb="1" eb="3">
      <t>ヨウボウ</t>
    </rPh>
    <rPh sb="3" eb="5">
      <t>チョウサ</t>
    </rPh>
    <rPh sb="8" eb="12">
      <t>コウキョウコウツウ</t>
    </rPh>
    <rPh sb="17" eb="18">
      <t>カ</t>
    </rPh>
    <rPh sb="23" eb="24">
      <t>カ</t>
    </rPh>
    <phoneticPr fontId="1"/>
  </si>
  <si>
    <t>（要望調査④）　タクシー乗り場の移動円滑化関係</t>
    <rPh sb="1" eb="3">
      <t>ヨウボウ</t>
    </rPh>
    <rPh sb="3" eb="5">
      <t>チョウサ</t>
    </rPh>
    <rPh sb="12" eb="13">
      <t>ノ</t>
    </rPh>
    <rPh sb="14" eb="15">
      <t>バ</t>
    </rPh>
    <rPh sb="16" eb="18">
      <t>イドウ</t>
    </rPh>
    <rPh sb="18" eb="20">
      <t>エンカツ</t>
    </rPh>
    <rPh sb="20" eb="21">
      <t>カ</t>
    </rPh>
    <rPh sb="21" eb="23">
      <t>カンケイ</t>
    </rPh>
    <phoneticPr fontId="1"/>
  </si>
  <si>
    <t>（要望調査③）　インバウンド対応設備機器関係</t>
    <rPh sb="1" eb="3">
      <t>ヨウボウ</t>
    </rPh>
    <rPh sb="3" eb="5">
      <t>チョウサ</t>
    </rPh>
    <rPh sb="14" eb="16">
      <t>タイオウ</t>
    </rPh>
    <rPh sb="16" eb="20">
      <t>セツビキキ</t>
    </rPh>
    <rPh sb="20" eb="22">
      <t>カンケイ</t>
    </rPh>
    <phoneticPr fontId="1"/>
  </si>
  <si>
    <t>その他</t>
    <rPh sb="2" eb="3">
      <t>タ</t>
    </rPh>
    <phoneticPr fontId="37"/>
  </si>
  <si>
    <t>式</t>
    <rPh sb="0" eb="1">
      <t>シキ</t>
    </rPh>
    <phoneticPr fontId="37"/>
  </si>
  <si>
    <t>千円</t>
    <rPh sb="0" eb="2">
      <t>センエン</t>
    </rPh>
    <phoneticPr fontId="37"/>
  </si>
  <si>
    <t>多言語案内用タブレット</t>
    <phoneticPr fontId="1"/>
  </si>
  <si>
    <r>
      <rPr>
        <sz val="8"/>
        <rFont val="ＭＳ Ｐゴシック"/>
        <family val="3"/>
        <charset val="128"/>
        <scheme val="minor"/>
      </rPr>
      <t>事業概要：　　　　　　　　　　　　</t>
    </r>
    <r>
      <rPr>
        <sz val="10"/>
        <rFont val="ＭＳ Ｐゴシック"/>
        <family val="3"/>
        <scheme val="minor"/>
      </rPr>
      <t>　　　</t>
    </r>
    <rPh sb="0" eb="4">
      <t>ジギョウガイヨウ</t>
    </rPh>
    <phoneticPr fontId="1"/>
  </si>
  <si>
    <t>□</t>
  </si>
  <si>
    <t>☑</t>
    <phoneticPr fontId="1"/>
  </si>
  <si>
    <t>事業概要</t>
    <rPh sb="0" eb="4">
      <t>ジギョウガイヨウ</t>
    </rPh>
    <phoneticPr fontId="26"/>
  </si>
  <si>
    <t>事業概要</t>
    <rPh sb="0" eb="4">
      <t>ジギョウガイヨウ</t>
    </rPh>
    <phoneticPr fontId="1"/>
  </si>
  <si>
    <t>令和５年度補正予算、令和６年度当初予算　補助事業要望調査票（タクシー関係）　</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phoneticPr fontId="1"/>
  </si>
  <si>
    <t>タクシー車両（EV、福祉タクシー以外）の導入について</t>
    <rPh sb="4" eb="6">
      <t>シャリョウ</t>
    </rPh>
    <rPh sb="10" eb="12">
      <t>フクシ</t>
    </rPh>
    <rPh sb="16" eb="18">
      <t>イガイ</t>
    </rPh>
    <rPh sb="20" eb="22">
      <t>ドウニュウ</t>
    </rPh>
    <phoneticPr fontId="1"/>
  </si>
  <si>
    <t>要望項目</t>
    <rPh sb="0" eb="4">
      <t>ヨウボウコウモク</t>
    </rPh>
    <phoneticPr fontId="1"/>
  </si>
  <si>
    <t>福祉タクシーについて</t>
    <rPh sb="0" eb="2">
      <t>フクシ</t>
    </rPh>
    <phoneticPr fontId="1"/>
  </si>
  <si>
    <t xml:space="preserve"> 福祉タクシー（リフト付）の導入</t>
    <rPh sb="1" eb="3">
      <t>フクシ</t>
    </rPh>
    <rPh sb="11" eb="12">
      <t>ツ</t>
    </rPh>
    <phoneticPr fontId="1"/>
  </si>
  <si>
    <t>（要望台数×800千円）</t>
    <rPh sb="1" eb="3">
      <t>ヨウボウ</t>
    </rPh>
    <rPh sb="3" eb="5">
      <t>ダイスウ</t>
    </rPh>
    <rPh sb="9" eb="10">
      <t>セン</t>
    </rPh>
    <rPh sb="10" eb="11">
      <t>エン</t>
    </rPh>
    <phoneticPr fontId="1"/>
  </si>
  <si>
    <t xml:space="preserve"> 福祉タクシー（上記以外）の導入</t>
    <phoneticPr fontId="1"/>
  </si>
  <si>
    <t>（</t>
    <phoneticPr fontId="1"/>
  </si>
  <si>
    <r>
      <t>）</t>
    </r>
    <r>
      <rPr>
        <sz val="10"/>
        <color theme="1"/>
        <rFont val="ＭＳ Ｐゴシック"/>
        <family val="3"/>
        <charset val="128"/>
        <scheme val="minor"/>
      </rPr>
      <t>台</t>
    </r>
    <r>
      <rPr>
        <sz val="11"/>
        <color theme="1"/>
        <rFont val="ＭＳ Ｐゴシック"/>
        <family val="3"/>
        <charset val="128"/>
        <scheme val="minor"/>
      </rPr>
      <t xml:space="preserve"> </t>
    </r>
    <r>
      <rPr>
        <sz val="10"/>
        <color theme="1"/>
        <rFont val="ＭＳ Ｐゴシック"/>
        <family val="3"/>
        <charset val="128"/>
        <scheme val="minor"/>
      </rPr>
      <t>※ＵＤタクシー車両除く</t>
    </r>
    <rPh sb="1" eb="2">
      <t>ダイ</t>
    </rPh>
    <rPh sb="10" eb="12">
      <t>シャリョウ</t>
    </rPh>
    <rPh sb="12" eb="13">
      <t>ノゾ</t>
    </rPh>
    <phoneticPr fontId="1"/>
  </si>
  <si>
    <t>福祉タクシーの共同配車センターの整備</t>
    <phoneticPr fontId="1"/>
  </si>
  <si>
    <t>二種免許取得のための教習</t>
    <phoneticPr fontId="1"/>
  </si>
  <si>
    <t>★</t>
    <phoneticPr fontId="1"/>
  </si>
  <si>
    <t>事業者情報</t>
    <rPh sb="0" eb="3">
      <t>ジギョウシャ</t>
    </rPh>
    <rPh sb="3" eb="5">
      <t>ジョウホウ</t>
    </rPh>
    <phoneticPr fontId="1"/>
  </si>
  <si>
    <t>人</t>
    <rPh sb="0" eb="1">
      <t>ヒト</t>
    </rPh>
    <phoneticPr fontId="1"/>
  </si>
  <si>
    <t>二種免許取得のための受験資格特例教習</t>
    <rPh sb="0" eb="2">
      <t>ニシュ</t>
    </rPh>
    <rPh sb="2" eb="4">
      <t>メンキョ</t>
    </rPh>
    <rPh sb="4" eb="6">
      <t>シュトク</t>
    </rPh>
    <rPh sb="10" eb="12">
      <t>ジュケン</t>
    </rPh>
    <rPh sb="12" eb="14">
      <t>シカク</t>
    </rPh>
    <rPh sb="14" eb="16">
      <t>トクレイ</t>
    </rPh>
    <rPh sb="16" eb="18">
      <t>キョウシュウ</t>
    </rPh>
    <phoneticPr fontId="1"/>
  </si>
  <si>
    <t>※1</t>
    <phoneticPr fontId="1"/>
  </si>
  <si>
    <t>※2</t>
    <phoneticPr fontId="1"/>
  </si>
  <si>
    <t>補助対象経費が確認できる書類（教習所のHPなどに掲載された料金案内、見積書など）を提出してください。</t>
    <phoneticPr fontId="1"/>
  </si>
  <si>
    <t>※3</t>
  </si>
  <si>
    <t>※4</t>
  </si>
  <si>
    <t>事業の具体的内容を以下に記入してください。</t>
    <phoneticPr fontId="1"/>
  </si>
  <si>
    <t>人材確保のためのPR</t>
    <phoneticPr fontId="1"/>
  </si>
  <si>
    <t>事業内容及び価格が分かる資料（見積書など）を添付してください。無いものについては内示できない場合があります。</t>
    <phoneticPr fontId="1"/>
  </si>
  <si>
    <t>研修等</t>
    <phoneticPr fontId="1"/>
  </si>
  <si>
    <t>(1)外部団体等による研修への参加</t>
    <phoneticPr fontId="1"/>
  </si>
  <si>
    <t>UD研修</t>
    <phoneticPr fontId="1"/>
  </si>
  <si>
    <t>観光ドライバー認定講習</t>
    <rPh sb="0" eb="2">
      <t>カンコウ</t>
    </rPh>
    <rPh sb="7" eb="9">
      <t>ニンテイ</t>
    </rPh>
    <rPh sb="9" eb="11">
      <t>コウシュウ</t>
    </rPh>
    <phoneticPr fontId="1"/>
  </si>
  <si>
    <t>子育てタクシードライバー研修</t>
    <rPh sb="0" eb="2">
      <t>コソダ</t>
    </rPh>
    <rPh sb="12" eb="14">
      <t>ケンシュウ</t>
    </rPh>
    <phoneticPr fontId="1"/>
  </si>
  <si>
    <t>運転手実技講習</t>
    <rPh sb="0" eb="3">
      <t>ウンテンシュ</t>
    </rPh>
    <rPh sb="3" eb="5">
      <t>ジツギ</t>
    </rPh>
    <rPh sb="5" eb="7">
      <t>コウシュウ</t>
    </rPh>
    <phoneticPr fontId="1"/>
  </si>
  <si>
    <t>上記以外については、事業概要とともに以下に記載してください。</t>
    <phoneticPr fontId="1"/>
  </si>
  <si>
    <t>業界団体や自治体などの外部団体による研修等については、その研修参加費（受講料等）が対象です。研修内容の詳細のわかるものを添付してください。</t>
    <phoneticPr fontId="1"/>
  </si>
  <si>
    <t>各研修については、研修内容及び価格が分かる資料（受講案内、見積書など）を添付してください。無いものについては内示できない場合があります。</t>
    <phoneticPr fontId="1"/>
  </si>
  <si>
    <t>(2)自社で実施する研修等の開催</t>
    <phoneticPr fontId="1"/>
  </si>
  <si>
    <t>自動車運送事業者のための「働きやすい職場認証制度」の取得状況</t>
    <phoneticPr fontId="1"/>
  </si>
  <si>
    <t>　国土交通省では、自動車運送事業（トラック・バス・タクシー事業）の運転者不足に対応するための総合的な取組みの一環として、令和２年度に「働きやすい職場認証制度」を創設しました。</t>
    <phoneticPr fontId="1"/>
  </si>
  <si>
    <t>　自動車運送事業者のための「働きやすい職場認証制度」について詳細、認証制度の取得については以下のHPをご覧ください。（https://www.untenshashokuba.jp/）</t>
    <phoneticPr fontId="1"/>
  </si>
  <si>
    <t>（１）「三つ星」を取得済み</t>
    <rPh sb="4" eb="5">
      <t>サン</t>
    </rPh>
    <rPh sb="6" eb="7">
      <t>ボシ</t>
    </rPh>
    <rPh sb="9" eb="11">
      <t>シュトク</t>
    </rPh>
    <rPh sb="11" eb="12">
      <t>ズ</t>
    </rPh>
    <phoneticPr fontId="1"/>
  </si>
  <si>
    <t>（２）「二つ星」を取得済み</t>
    <rPh sb="4" eb="5">
      <t>フタ</t>
    </rPh>
    <rPh sb="6" eb="7">
      <t>ボシ</t>
    </rPh>
    <rPh sb="9" eb="11">
      <t>シュトク</t>
    </rPh>
    <rPh sb="11" eb="12">
      <t>ズ</t>
    </rPh>
    <phoneticPr fontId="1"/>
  </si>
  <si>
    <t>（３）「一つ星」を取得済み</t>
    <rPh sb="4" eb="5">
      <t>ヒト</t>
    </rPh>
    <rPh sb="6" eb="7">
      <t>ホシ</t>
    </rPh>
    <rPh sb="9" eb="11">
      <t>シュトク</t>
    </rPh>
    <rPh sb="11" eb="12">
      <t>ズ</t>
    </rPh>
    <phoneticPr fontId="1"/>
  </si>
  <si>
    <t>（要望調査⑤）　人材確保・育成</t>
    <rPh sb="1" eb="3">
      <t>ヨウボウ</t>
    </rPh>
    <rPh sb="3" eb="5">
      <t>チョウサ</t>
    </rPh>
    <rPh sb="8" eb="10">
      <t>ジンザイ</t>
    </rPh>
    <rPh sb="10" eb="12">
      <t>カクホ</t>
    </rPh>
    <rPh sb="13" eb="15">
      <t>イクセイ</t>
    </rPh>
    <phoneticPr fontId="1"/>
  </si>
  <si>
    <t>※5</t>
    <phoneticPr fontId="1"/>
  </si>
  <si>
    <t>※3</t>
    <phoneticPr fontId="1"/>
  </si>
  <si>
    <t>※4</t>
    <phoneticPr fontId="1"/>
  </si>
  <si>
    <t>⑨</t>
    <phoneticPr fontId="1"/>
  </si>
  <si>
    <t>⑩</t>
    <phoneticPr fontId="1"/>
  </si>
  <si>
    <t>EVタクシー等の導入について</t>
    <rPh sb="6" eb="7">
      <t>ナド</t>
    </rPh>
    <rPh sb="8" eb="10">
      <t>ドウニュウ</t>
    </rPh>
    <phoneticPr fontId="1"/>
  </si>
  <si>
    <t>型式</t>
    <rPh sb="0" eb="2">
      <t>カタシキ</t>
    </rPh>
    <phoneticPr fontId="1"/>
  </si>
  <si>
    <t>・過去３か年（R3～R5年度）で国庫補助を活用して導入した福祉タクシー車両の台数</t>
    <rPh sb="1" eb="3">
      <t>カコ</t>
    </rPh>
    <rPh sb="5" eb="6">
      <t>ネン</t>
    </rPh>
    <rPh sb="12" eb="14">
      <t>ネンド</t>
    </rPh>
    <rPh sb="16" eb="18">
      <t>コッコ</t>
    </rPh>
    <rPh sb="18" eb="20">
      <t>ホジョ</t>
    </rPh>
    <rPh sb="21" eb="23">
      <t>カツヨウ</t>
    </rPh>
    <rPh sb="25" eb="27">
      <t>ドウニュウ</t>
    </rPh>
    <rPh sb="29" eb="31">
      <t>フクシ</t>
    </rPh>
    <rPh sb="35" eb="37">
      <t>シャリョウ</t>
    </rPh>
    <rPh sb="38" eb="40">
      <t>ダイスウ</t>
    </rPh>
    <phoneticPr fontId="1"/>
  </si>
  <si>
    <t>商用車の電動化促進事業では、型式によって補助額が決まっています。</t>
    <rPh sb="0" eb="3">
      <t>ショウヨウシャ</t>
    </rPh>
    <rPh sb="4" eb="6">
      <t>デンドウ</t>
    </rPh>
    <rPh sb="6" eb="7">
      <t>カ</t>
    </rPh>
    <rPh sb="7" eb="9">
      <t>ソクシン</t>
    </rPh>
    <rPh sb="9" eb="11">
      <t>ジギョウ</t>
    </rPh>
    <rPh sb="14" eb="16">
      <t>カタシキ</t>
    </rPh>
    <rPh sb="20" eb="22">
      <t>ホジョ</t>
    </rPh>
    <rPh sb="22" eb="23">
      <t>ガク</t>
    </rPh>
    <rPh sb="24" eb="25">
      <t>キ</t>
    </rPh>
    <phoneticPr fontId="1"/>
  </si>
  <si>
    <t>うち、自治体による協調補助がある又は予定されている車両数</t>
    <rPh sb="25" eb="27">
      <t>シャリョウ</t>
    </rPh>
    <rPh sb="27" eb="28">
      <t>スウ</t>
    </rPh>
    <phoneticPr fontId="1"/>
  </si>
  <si>
    <t xml:space="preserve">  ＵＤタクシー（レベル準1）の導入</t>
    <rPh sb="12" eb="13">
      <t>ジュン</t>
    </rPh>
    <rPh sb="16" eb="18">
      <t>ドウニュウ</t>
    </rPh>
    <phoneticPr fontId="1"/>
  </si>
  <si>
    <t>多言語翻訳システム機器</t>
    <phoneticPr fontId="1"/>
  </si>
  <si>
    <t>-</t>
    <phoneticPr fontId="1"/>
  </si>
  <si>
    <t xml:space="preserve"> 無料公衆無線ＬＡＮ　（無料Ｗｉ-Ｆｉ）</t>
    <phoneticPr fontId="1"/>
  </si>
  <si>
    <t>二次元コード決済機器</t>
    <rPh sb="0" eb="3">
      <t>ニジゲン</t>
    </rPh>
    <rPh sb="6" eb="8">
      <t>ケッサイ</t>
    </rPh>
    <rPh sb="8" eb="10">
      <t>キキ</t>
    </rPh>
    <phoneticPr fontId="1"/>
  </si>
  <si>
    <t>非常用電源装置</t>
    <rPh sb="0" eb="3">
      <t>ヒジョウヨウ</t>
    </rPh>
    <rPh sb="3" eb="5">
      <t>デンゲン</t>
    </rPh>
    <rPh sb="5" eb="7">
      <t>ソウチ</t>
    </rPh>
    <phoneticPr fontId="1"/>
  </si>
  <si>
    <t>★</t>
  </si>
  <si>
    <t>）両</t>
    <rPh sb="1" eb="2">
      <t>リョウ</t>
    </rPh>
    <phoneticPr fontId="1"/>
  </si>
  <si>
    <t>要望人数</t>
    <rPh sb="0" eb="2">
      <t>ヨウボウ</t>
    </rPh>
    <rPh sb="2" eb="4">
      <t>ニンズウ</t>
    </rPh>
    <phoneticPr fontId="1"/>
  </si>
  <si>
    <t>補助対象経費総額（税抜）</t>
    <rPh sb="0" eb="2">
      <t>ホジョ</t>
    </rPh>
    <rPh sb="2" eb="4">
      <t>タイショウ</t>
    </rPh>
    <rPh sb="4" eb="6">
      <t>ケイヒ</t>
    </rPh>
    <rPh sb="6" eb="8">
      <t>ソウガク</t>
    </rPh>
    <rPh sb="9" eb="10">
      <t>ゼイ</t>
    </rPh>
    <rPh sb="10" eb="11">
      <t>ヌ</t>
    </rPh>
    <phoneticPr fontId="1"/>
  </si>
  <si>
    <t>１人あたり平均経費</t>
    <rPh sb="1" eb="2">
      <t>ヒト</t>
    </rPh>
    <rPh sb="5" eb="7">
      <t>ヘイキン</t>
    </rPh>
    <rPh sb="7" eb="9">
      <t>ケイヒ</t>
    </rPh>
    <phoneticPr fontId="1"/>
  </si>
  <si>
    <t>国庫補助要望額
（対象経費／２）</t>
    <rPh sb="0" eb="2">
      <t>コッコ</t>
    </rPh>
    <rPh sb="2" eb="4">
      <t>ホジョ</t>
    </rPh>
    <rPh sb="4" eb="6">
      <t>ヨウボウ</t>
    </rPh>
    <rPh sb="6" eb="7">
      <t>ガク</t>
    </rPh>
    <rPh sb="9" eb="11">
      <t>タイショウ</t>
    </rPh>
    <rPh sb="11" eb="13">
      <t>ケイヒ</t>
    </rPh>
    <phoneticPr fontId="1"/>
  </si>
  <si>
    <t>「要望人数」は補助対象期間を通じて想定される人数を記載してください。ただし、「★事業者情報」に記載された情報をもとに内示額を算定します。なお、「★事業者情報」の記載内容の虚偽が発覚した際には内示額の減額を行う場合もありますので御了承ください。</t>
    <rPh sb="1" eb="3">
      <t>ヨウボウ</t>
    </rPh>
    <rPh sb="3" eb="5">
      <t>ニンズウ</t>
    </rPh>
    <rPh sb="7" eb="9">
      <t>ホジョ</t>
    </rPh>
    <rPh sb="9" eb="11">
      <t>タイショウ</t>
    </rPh>
    <rPh sb="11" eb="13">
      <t>キカン</t>
    </rPh>
    <rPh sb="14" eb="15">
      <t>ツウ</t>
    </rPh>
    <rPh sb="17" eb="19">
      <t>ソウテイ</t>
    </rPh>
    <rPh sb="22" eb="24">
      <t>ニンズウ</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</si>
  <si>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補助金を活用する人材を採用後３カ月以上継続して運転者として雇用することを条件とし、補助金交付後に条件を満たしていない事実が確認された場合には返還の対象となります。</t>
    <rPh sb="23" eb="26">
      <t>ウンテンシャ</t>
    </rPh>
    <phoneticPr fontId="1"/>
  </si>
  <si>
    <t>人材確保のための広報活動等</t>
    <rPh sb="8" eb="10">
      <t>コウホウ</t>
    </rPh>
    <rPh sb="10" eb="12">
      <t>カツドウ</t>
    </rPh>
    <rPh sb="12" eb="13">
      <t>トウ</t>
    </rPh>
    <phoneticPr fontId="1"/>
  </si>
  <si>
    <t>人材確保イベントの参加・開催</t>
    <rPh sb="9" eb="11">
      <t>サンカ</t>
    </rPh>
    <rPh sb="12" eb="14">
      <t>カイサイ</t>
    </rPh>
    <phoneticPr fontId="1"/>
  </si>
  <si>
    <t>広報活動に係る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コウホウ</t>
    </rPh>
    <rPh sb="2" eb="4">
      <t>カツドウ</t>
    </rPh>
    <rPh sb="5" eb="6">
      <t>カカ</t>
    </rPh>
    <rPh sb="7" eb="9">
      <t>ホジョ</t>
    </rPh>
    <rPh sb="9" eb="11">
      <t>タイショウ</t>
    </rPh>
    <rPh sb="11" eb="13">
      <t>ケイヒ</t>
    </rPh>
    <rPh sb="14" eb="16">
      <t>ホジョ</t>
    </rPh>
    <rPh sb="16" eb="18">
      <t>タイショウ</t>
    </rPh>
    <rPh sb="18" eb="20">
      <t>キカン</t>
    </rPh>
    <rPh sb="21" eb="22">
      <t>ツウ</t>
    </rPh>
    <rPh sb="24" eb="26">
      <t>ソウテイ</t>
    </rPh>
    <rPh sb="29" eb="31">
      <t>ゼンガク</t>
    </rPh>
    <rPh sb="32" eb="34">
      <t>キサイ</t>
    </rPh>
    <rPh sb="59" eb="61">
      <t>ジョウホウ</t>
    </rPh>
    <rPh sb="65" eb="68">
      <t>ナイジガク</t>
    </rPh>
    <rPh sb="69" eb="71">
      <t>サンテイ</t>
    </rPh>
    <rPh sb="87" eb="89">
      <t>キサイ</t>
    </rPh>
    <rPh sb="89" eb="91">
      <t>ナイヨウ</t>
    </rPh>
    <rPh sb="92" eb="94">
      <t>キョギ</t>
    </rPh>
    <rPh sb="95" eb="97">
      <t>ハッカク</t>
    </rPh>
    <rPh sb="99" eb="100">
      <t>サイ</t>
    </rPh>
    <rPh sb="102" eb="104">
      <t>ナイジ</t>
    </rPh>
    <rPh sb="104" eb="105">
      <t>ガク</t>
    </rPh>
    <rPh sb="106" eb="108">
      <t>ゲンガク</t>
    </rPh>
    <rPh sb="109" eb="110">
      <t>オコナ</t>
    </rPh>
    <rPh sb="111" eb="113">
      <t>バアイ</t>
    </rPh>
    <rPh sb="120" eb="123">
      <t>ゴリョウショウ</t>
    </rPh>
    <phoneticPr fontId="1"/>
  </si>
  <si>
    <t>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ホジョ</t>
    </rPh>
    <rPh sb="2" eb="4">
      <t>タイショウ</t>
    </rPh>
    <rPh sb="4" eb="6">
      <t>ケイヒ</t>
    </rPh>
    <rPh sb="7" eb="9">
      <t>ホジョ</t>
    </rPh>
    <rPh sb="9" eb="11">
      <t>タイショウ</t>
    </rPh>
    <rPh sb="11" eb="13">
      <t>キカン</t>
    </rPh>
    <rPh sb="14" eb="15">
      <t>ツウ</t>
    </rPh>
    <rPh sb="17" eb="19">
      <t>ソウテイ</t>
    </rPh>
    <rPh sb="22" eb="24">
      <t>ゼンガク</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</si>
  <si>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各種認証・認定の取得状況</t>
    <rPh sb="0" eb="2">
      <t>カクシュ</t>
    </rPh>
    <rPh sb="2" eb="4">
      <t>ニンショウ</t>
    </rPh>
    <rPh sb="5" eb="7">
      <t>ニンテイ</t>
    </rPh>
    <rPh sb="8" eb="10">
      <t>シュトク</t>
    </rPh>
    <rPh sb="10" eb="12">
      <t>ジョウキョウ</t>
    </rPh>
    <phoneticPr fontId="1"/>
  </si>
  <si>
    <t>　国土交通省では、バス・タクシー事業の人材確保のため、若者や女性を含めた安全・安心で快適な働きやすい職場環境の実現を推進しております。</t>
    <rPh sb="1" eb="3">
      <t>コクド</t>
    </rPh>
    <rPh sb="3" eb="6">
      <t>コウツウショウ</t>
    </rPh>
    <rPh sb="16" eb="18">
      <t>ジギョウ</t>
    </rPh>
    <rPh sb="19" eb="21">
      <t>ジンザイ</t>
    </rPh>
    <rPh sb="21" eb="23">
      <t>カクホ</t>
    </rPh>
    <rPh sb="27" eb="29">
      <t>ワカモノ</t>
    </rPh>
    <rPh sb="30" eb="32">
      <t>ジョセイ</t>
    </rPh>
    <rPh sb="33" eb="34">
      <t>フク</t>
    </rPh>
    <rPh sb="36" eb="38">
      <t>アンゼン</t>
    </rPh>
    <rPh sb="39" eb="41">
      <t>アンシン</t>
    </rPh>
    <rPh sb="42" eb="44">
      <t>カイテキ</t>
    </rPh>
    <rPh sb="45" eb="46">
      <t>ハタラ</t>
    </rPh>
    <rPh sb="50" eb="54">
      <t>ショクバカンキョウ</t>
    </rPh>
    <rPh sb="55" eb="57">
      <t>ジツゲン</t>
    </rPh>
    <rPh sb="58" eb="60">
      <t>スイシン</t>
    </rPh>
    <phoneticPr fontId="1"/>
  </si>
  <si>
    <t>（５）要望調査時点で認証を取得しておらず、事業完了実績報告までに取得する予定もない</t>
    <rPh sb="3" eb="5">
      <t>ヨウボウ</t>
    </rPh>
    <rPh sb="5" eb="7">
      <t>チョウサ</t>
    </rPh>
    <rPh sb="7" eb="9">
      <t>ジテン</t>
    </rPh>
    <rPh sb="10" eb="12">
      <t>ニンショウ</t>
    </rPh>
    <rPh sb="13" eb="15">
      <t>シュトク</t>
    </rPh>
    <rPh sb="21" eb="23">
      <t>ジギョウ</t>
    </rPh>
    <rPh sb="23" eb="25">
      <t>カンリョウ</t>
    </rPh>
    <rPh sb="25" eb="27">
      <t>ジッセキ</t>
    </rPh>
    <rPh sb="27" eb="29">
      <t>ホウコク</t>
    </rPh>
    <rPh sb="32" eb="34">
      <t>シュトク</t>
    </rPh>
    <rPh sb="36" eb="38">
      <t>ヨテイ</t>
    </rPh>
    <phoneticPr fontId="1"/>
  </si>
  <si>
    <t>女性活躍推進法に基づく「えるぼし」等の認定状況</t>
    <rPh sb="0" eb="2">
      <t>ジョセイ</t>
    </rPh>
    <rPh sb="2" eb="4">
      <t>カツヤク</t>
    </rPh>
    <rPh sb="4" eb="7">
      <t>スイシンホウ</t>
    </rPh>
    <rPh sb="8" eb="9">
      <t>モト</t>
    </rPh>
    <rPh sb="17" eb="18">
      <t>ナド</t>
    </rPh>
    <rPh sb="19" eb="21">
      <t>ニンテイ</t>
    </rPh>
    <phoneticPr fontId="1"/>
  </si>
  <si>
    <t>（１）「プラチナえるぼし」の認定を受けている</t>
    <rPh sb="14" eb="16">
      <t>ニンテイ</t>
    </rPh>
    <rPh sb="17" eb="18">
      <t>ウ</t>
    </rPh>
    <phoneticPr fontId="1"/>
  </si>
  <si>
    <t>（２）「えるぼし（３つ星）」の認定を受けている</t>
    <rPh sb="11" eb="12">
      <t>ボシ</t>
    </rPh>
    <phoneticPr fontId="1"/>
  </si>
  <si>
    <t>（３）「えるぼし（２つ星）」の認定を受けている</t>
    <phoneticPr fontId="1"/>
  </si>
  <si>
    <t>（４）「えるぼし（１つ星）」の認定を受けている</t>
    <phoneticPr fontId="1"/>
  </si>
  <si>
    <t>（６）要望調査時点で認定を受けておらず、事業完了実績報告までに認定を受ける予定もない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</si>
  <si>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次世代育成支援対策推進法に基づく「くるみんマーク」等の認定状況</t>
    <rPh sb="0" eb="3">
      <t>ジセダイ</t>
    </rPh>
    <rPh sb="3" eb="5">
      <t>イクセイ</t>
    </rPh>
    <rPh sb="5" eb="7">
      <t>シエン</t>
    </rPh>
    <rPh sb="7" eb="9">
      <t>タイサク</t>
    </rPh>
    <rPh sb="9" eb="11">
      <t>スイシン</t>
    </rPh>
    <rPh sb="11" eb="12">
      <t>ホウ</t>
    </rPh>
    <rPh sb="13" eb="14">
      <t>モト</t>
    </rPh>
    <rPh sb="25" eb="26">
      <t>ナド</t>
    </rPh>
    <rPh sb="27" eb="29">
      <t>ニンテイ</t>
    </rPh>
    <phoneticPr fontId="1"/>
  </si>
  <si>
    <t>（１）「プラチナくるみん」の認定を受けている</t>
    <rPh sb="14" eb="16">
      <t>ニンテイ</t>
    </rPh>
    <rPh sb="17" eb="18">
      <t>ウ</t>
    </rPh>
    <phoneticPr fontId="1"/>
  </si>
  <si>
    <t>（２）「くるみん」の認定を受けている</t>
    <phoneticPr fontId="1"/>
  </si>
  <si>
    <t>（３）「トライくるみん」の認定を受けている</t>
    <phoneticPr fontId="1"/>
  </si>
  <si>
    <t>（４）要望調査時点で認定を受けていないが、事業完了実績報告（令和７年３月）までに認定を受ける予定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40" eb="42">
      <t>ニンテイ</t>
    </rPh>
    <rPh sb="43" eb="44">
      <t>ウ</t>
    </rPh>
    <rPh sb="46" eb="48">
      <t>ヨテイ</t>
    </rPh>
    <phoneticPr fontId="1"/>
  </si>
  <si>
    <t>（５）要望調査時点で認定を受けておらず、事業完了実績報告までに認定を受ける予定もない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</si>
  <si>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r>
      <rPr>
        <sz val="9"/>
        <color theme="1" tint="4.9989318521683403E-2"/>
        <rFont val="ＭＳ Ｐゴシック"/>
        <family val="3"/>
        <charset val="128"/>
        <scheme val="minor"/>
      </rPr>
      <t>上記回答内容を基に内示を行いますが、</t>
    </r>
    <r>
      <rPr>
        <u/>
        <sz val="9"/>
        <color rgb="FFFF0000"/>
        <rFont val="ＭＳ Ｐゴシック"/>
        <family val="3"/>
        <charset val="128"/>
        <scheme val="minor"/>
      </rPr>
      <t>交付申請又は事業完了実績報告の際には取得状況を証明する書面の提出が必要</t>
    </r>
    <r>
      <rPr>
        <sz val="9"/>
        <color theme="1" tint="4.9989318521683403E-2"/>
        <rFont val="ＭＳ Ｐゴシック"/>
        <family val="3"/>
        <charset val="128"/>
        <scheme val="minor"/>
      </rPr>
      <t>になります。その際、本調査の回答内容と相違があった場合は、実際の補助金交付額が減額される可能性があります。</t>
    </r>
    <rPh sb="61" eb="62">
      <t>サイ</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</si>
  <si>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</si>
  <si>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タクシー車両（燃料電池自動車）の導入</t>
    <rPh sb="4" eb="6">
      <t>シャリョウ</t>
    </rPh>
    <rPh sb="7" eb="9">
      <t>ネンリョウ</t>
    </rPh>
    <rPh sb="9" eb="11">
      <t>デンチ</t>
    </rPh>
    <rPh sb="11" eb="14">
      <t>ジドウシャ</t>
    </rPh>
    <phoneticPr fontId="1"/>
  </si>
  <si>
    <t>タクシー車両（プラグインハイブリッド車）の導入</t>
    <rPh sb="4" eb="6">
      <t>シャリョウ</t>
    </rPh>
    <rPh sb="18" eb="19">
      <t>クルマ</t>
    </rPh>
    <phoneticPr fontId="1"/>
  </si>
  <si>
    <t>タクシー車両（バッテリー式電気自動車）の導入</t>
    <rPh sb="4" eb="6">
      <t>シャリョウ</t>
    </rPh>
    <rPh sb="12" eb="13">
      <t>シキ</t>
    </rPh>
    <rPh sb="13" eb="15">
      <t>デンキ</t>
    </rPh>
    <rPh sb="15" eb="18">
      <t>ジドウシャ</t>
    </rPh>
    <phoneticPr fontId="1"/>
  </si>
  <si>
    <t>EVタクシー等用充電設備の導入</t>
    <rPh sb="6" eb="7">
      <t>ナド</t>
    </rPh>
    <rPh sb="7" eb="8">
      <t>ヨウ</t>
    </rPh>
    <rPh sb="8" eb="12">
      <t>ジュウデンセツビ</t>
    </rPh>
    <phoneticPr fontId="1"/>
  </si>
  <si>
    <t>EVタクシー等用充電設備の工事費</t>
    <rPh sb="8" eb="10">
      <t>ジュウデン</t>
    </rPh>
    <rPh sb="10" eb="12">
      <t>セツビ</t>
    </rPh>
    <rPh sb="13" eb="16">
      <t>コウジヒ</t>
    </rPh>
    <phoneticPr fontId="1"/>
  </si>
  <si>
    <t xml:space="preserve">  ＵＤタクシー（レベル1又は2）の導入</t>
    <rPh sb="13" eb="14">
      <t>マタ</t>
    </rPh>
    <rPh sb="18" eb="20">
      <t>ドウニュウ</t>
    </rPh>
    <phoneticPr fontId="1"/>
  </si>
  <si>
    <t>（要望台数×400千円）</t>
    <rPh sb="9" eb="10">
      <t>チ</t>
    </rPh>
    <rPh sb="10" eb="11">
      <t>エン</t>
    </rPh>
    <phoneticPr fontId="1"/>
  </si>
  <si>
    <t>要望調査票記入後にチェックしてください</t>
    <rPh sb="0" eb="2">
      <t>ヨウボウ</t>
    </rPh>
    <rPh sb="2" eb="5">
      <t>チョウサヒョウ</t>
    </rPh>
    <rPh sb="5" eb="7">
      <t>キニュウ</t>
    </rPh>
    <rPh sb="7" eb="8">
      <t>ゴ</t>
    </rPh>
    <phoneticPr fontId="1"/>
  </si>
  <si>
    <r>
      <t>　このため、</t>
    </r>
    <r>
      <rPr>
        <b/>
        <u/>
        <sz val="10"/>
        <color theme="1"/>
        <rFont val="ＭＳ Ｐゴシック"/>
        <family val="3"/>
        <charset val="128"/>
        <scheme val="minor"/>
      </rPr>
      <t>今回の要望調査を踏まえて内示を行う際に以下の認証・認定の取得状況に応じた優遇措置を実施します。</t>
    </r>
    <r>
      <rPr>
        <sz val="10"/>
        <color theme="1"/>
        <rFont val="ＭＳ Ｐゴシック"/>
        <family val="3"/>
        <charset val="128"/>
        <scheme val="minor"/>
      </rPr>
      <t>要望調査提出時点の状況を回答して下さい。</t>
    </r>
    <r>
      <rPr>
        <b/>
        <sz val="10"/>
        <color rgb="FFFF0000"/>
        <rFont val="ＭＳ Ｐゴシック"/>
        <family val="3"/>
        <charset val="128"/>
        <scheme val="minor"/>
      </rPr>
      <t>なお、チェックが無い場合は優遇措置を受けられませんのでご注意ください。</t>
    </r>
    <rPh sb="25" eb="27">
      <t>イカ</t>
    </rPh>
    <rPh sb="28" eb="30">
      <t>ニンショウ</t>
    </rPh>
    <rPh sb="31" eb="33">
      <t>ニンテイ</t>
    </rPh>
    <rPh sb="42" eb="44">
      <t>ユウグウ</t>
    </rPh>
    <rPh sb="44" eb="46">
      <t>ソチ</t>
    </rPh>
    <rPh sb="47" eb="49">
      <t>ジッシ</t>
    </rPh>
    <rPh sb="81" eb="82">
      <t>ナ</t>
    </rPh>
    <rPh sb="83" eb="85">
      <t>バアイ</t>
    </rPh>
    <rPh sb="86" eb="88">
      <t>ユウグウ</t>
    </rPh>
    <rPh sb="88" eb="90">
      <t>ソチ</t>
    </rPh>
    <rPh sb="91" eb="92">
      <t>ウ</t>
    </rPh>
    <rPh sb="101" eb="103">
      <t>チュウイ</t>
    </rPh>
    <phoneticPr fontId="1"/>
  </si>
  <si>
    <t>（要望台数×600千円）</t>
    <rPh sb="1" eb="3">
      <t>ヨウボウ</t>
    </rPh>
    <rPh sb="3" eb="5">
      <t>ダイスウ</t>
    </rPh>
    <rPh sb="9" eb="10">
      <t>セン</t>
    </rPh>
    <rPh sb="10" eb="11">
      <t>エン</t>
    </rPh>
    <phoneticPr fontId="1"/>
  </si>
  <si>
    <t>（補助対象経費×1/3）</t>
    <rPh sb="1" eb="3">
      <t>ホジョ</t>
    </rPh>
    <rPh sb="3" eb="5">
      <t>タイショウ</t>
    </rPh>
    <rPh sb="5" eb="7">
      <t>ケイヒ</t>
    </rPh>
    <phoneticPr fontId="1"/>
  </si>
  <si>
    <t>多くの要望が寄せられた場合には、これまでのキャッシュレス車載機器の補助実績等を踏まえ、国土交通省にて各事業に振り分けを行います。振り分けの関係上、着手時期の記載をお願いします。</t>
    <rPh sb="28" eb="30">
      <t>シャサイ</t>
    </rPh>
    <rPh sb="30" eb="32">
      <t>キキ</t>
    </rPh>
    <phoneticPr fontId="1"/>
  </si>
  <si>
    <t>高圧受電設備（キュービクル）の導入</t>
    <rPh sb="0" eb="2">
      <t>コウアツ</t>
    </rPh>
    <rPh sb="2" eb="4">
      <t>ジュデン</t>
    </rPh>
    <rPh sb="4" eb="6">
      <t>セツビ</t>
    </rPh>
    <phoneticPr fontId="1"/>
  </si>
  <si>
    <t>高圧受電設備（キュービクル）の工事費</t>
    <rPh sb="0" eb="2">
      <t>コウアツ</t>
    </rPh>
    <rPh sb="2" eb="4">
      <t>ジュデン</t>
    </rPh>
    <rPh sb="4" eb="6">
      <t>セツビ</t>
    </rPh>
    <phoneticPr fontId="1"/>
  </si>
  <si>
    <t>着手時期</t>
    <rPh sb="0" eb="2">
      <t>チャクシュ</t>
    </rPh>
    <rPh sb="2" eb="4">
      <t>ジキ</t>
    </rPh>
    <phoneticPr fontId="1"/>
  </si>
  <si>
    <t>集計作業の効率化のため、人材確保・育成に係る要望調査の様式は全事業（乗合・貸切・乗用）共通のものとなっています。
このため、特定事業にのみ該当する記載（例「子育てタクシードライバー研修」）については、該当しない事業を営む場合は、御放念ください。</t>
    <rPh sb="0" eb="2">
      <t>シュウケイ</t>
    </rPh>
    <rPh sb="2" eb="4">
      <t>サギョウ</t>
    </rPh>
    <rPh sb="5" eb="8">
      <t>コウリツカ</t>
    </rPh>
    <rPh sb="12" eb="14">
      <t>ジンザイ</t>
    </rPh>
    <rPh sb="14" eb="16">
      <t>カクホ</t>
    </rPh>
    <rPh sb="17" eb="19">
      <t>イクセイ</t>
    </rPh>
    <rPh sb="20" eb="21">
      <t>カカ</t>
    </rPh>
    <rPh sb="22" eb="24">
      <t>ヨウボウ</t>
    </rPh>
    <rPh sb="24" eb="26">
      <t>チョウサ</t>
    </rPh>
    <rPh sb="27" eb="29">
      <t>ヨウシキ</t>
    </rPh>
    <rPh sb="30" eb="31">
      <t>ゼン</t>
    </rPh>
    <rPh sb="31" eb="33">
      <t>ジギョウ</t>
    </rPh>
    <rPh sb="34" eb="36">
      <t>ノリアイ</t>
    </rPh>
    <rPh sb="37" eb="39">
      <t>カシキリ</t>
    </rPh>
    <rPh sb="40" eb="42">
      <t>ジョウヨウ</t>
    </rPh>
    <rPh sb="43" eb="45">
      <t>キョウツウ</t>
    </rPh>
    <rPh sb="62" eb="64">
      <t>トクテイ</t>
    </rPh>
    <rPh sb="64" eb="66">
      <t>ジギョウ</t>
    </rPh>
    <rPh sb="69" eb="71">
      <t>ガイトウ</t>
    </rPh>
    <rPh sb="73" eb="75">
      <t>キサイ</t>
    </rPh>
    <rPh sb="76" eb="77">
      <t>レイ</t>
    </rPh>
    <rPh sb="78" eb="80">
      <t>コソダ</t>
    </rPh>
    <rPh sb="90" eb="92">
      <t>ケンシュウ</t>
    </rPh>
    <rPh sb="100" eb="102">
      <t>ガイトウ</t>
    </rPh>
    <rPh sb="105" eb="107">
      <t>ジギョウ</t>
    </rPh>
    <rPh sb="108" eb="109">
      <t>イトナ</t>
    </rPh>
    <rPh sb="110" eb="112">
      <t>バアイ</t>
    </rPh>
    <rPh sb="114" eb="117">
      <t>ゴホウネン</t>
    </rPh>
    <phoneticPr fontId="1"/>
  </si>
  <si>
    <t>○運転者の数　（乗用事業に従事する人数のみ。乗合、貸切は含みません）</t>
    <rPh sb="1" eb="4">
      <t>ウンテンシャ</t>
    </rPh>
    <rPh sb="5" eb="6">
      <t>スウ</t>
    </rPh>
    <rPh sb="8" eb="10">
      <t>ジョウヨウ</t>
    </rPh>
    <rPh sb="10" eb="12">
      <t>ジギョウ</t>
    </rPh>
    <rPh sb="13" eb="15">
      <t>ジュウジ</t>
    </rPh>
    <rPh sb="17" eb="19">
      <t>ニンズウ</t>
    </rPh>
    <rPh sb="22" eb="24">
      <t>ノリアイ</t>
    </rPh>
    <rPh sb="25" eb="27">
      <t>カシキリ</t>
    </rPh>
    <rPh sb="28" eb="29">
      <t>フク</t>
    </rPh>
    <phoneticPr fontId="1"/>
  </si>
  <si>
    <t>○保有車両数　（乗用事業用車両のみ、乗合、貸切は含みません）</t>
    <rPh sb="1" eb="3">
      <t>ホユウ</t>
    </rPh>
    <rPh sb="3" eb="5">
      <t>シャリョウ</t>
    </rPh>
    <rPh sb="5" eb="6">
      <t>スウ</t>
    </rPh>
    <rPh sb="8" eb="10">
      <t>ジョウヨウ</t>
    </rPh>
    <rPh sb="10" eb="13">
      <t>ジギョウヨウ</t>
    </rPh>
    <rPh sb="13" eb="15">
      <t>シャリョウ</t>
    </rPh>
    <rPh sb="18" eb="20">
      <t>ノリアイ</t>
    </rPh>
    <rPh sb="21" eb="23">
      <t>カシキリ</t>
    </rPh>
    <rPh sb="24" eb="25">
      <t>フク</t>
    </rPh>
    <phoneticPr fontId="1"/>
  </si>
  <si>
    <t>法令により受講が求められている研修・講習（運行管理者講習、タクシー業務適正化特別措置法に基づく法定研修等）は本調査及び支援の対象外です。</t>
    <rPh sb="33" eb="35">
      <t>ギョウム</t>
    </rPh>
    <rPh sb="35" eb="38">
      <t>テキセイカ</t>
    </rPh>
    <rPh sb="38" eb="40">
      <t>トクベツ</t>
    </rPh>
    <rPh sb="40" eb="43">
      <t>ソチホウ</t>
    </rPh>
    <rPh sb="44" eb="45">
      <t>モト</t>
    </rPh>
    <rPh sb="47" eb="49">
      <t>ホウテイ</t>
    </rPh>
    <rPh sb="49" eb="51">
      <t>ケンシュウ</t>
    </rPh>
    <rPh sb="51" eb="52">
      <t>ナド</t>
    </rPh>
    <phoneticPr fontId="1"/>
  </si>
  <si>
    <t>・観光予算での支援を予定しているため、空港アクセスまたは観光周遊で使用する車両である必要があります。</t>
    <phoneticPr fontId="1"/>
  </si>
  <si>
    <t>うち、コロナ臨時休車からの復活のために導入する車両数</t>
    <rPh sb="6" eb="8">
      <t>リンジ</t>
    </rPh>
    <rPh sb="8" eb="10">
      <t>キュウシャ</t>
    </rPh>
    <rPh sb="13" eb="15">
      <t>フッカツ</t>
    </rPh>
    <rPh sb="19" eb="21">
      <t>ドウニュウ</t>
    </rPh>
    <rPh sb="23" eb="26">
      <t>シャリョウスウ</t>
    </rPh>
    <phoneticPr fontId="1"/>
  </si>
  <si>
    <t>・「福祉タクシー」とは、福祉輸送のみする車両を指します。
・「福祉タクシー」に係る補助を受けるためには、地域公共交通活性化再生法に基づく協議会にて策定された「生活交通確保維持改善計画」に、位置づけられる必要があります。</t>
    <rPh sb="31" eb="33">
      <t>フクシ</t>
    </rPh>
    <rPh sb="39" eb="40">
      <t>カカ</t>
    </rPh>
    <rPh sb="41" eb="43">
      <t>ホジョ</t>
    </rPh>
    <rPh sb="44" eb="45">
      <t>ウ</t>
    </rPh>
    <rPh sb="73" eb="75">
      <t>サクテイ</t>
    </rPh>
    <rPh sb="79" eb="81">
      <t>セイカツ</t>
    </rPh>
    <rPh sb="81" eb="83">
      <t>コウツウ</t>
    </rPh>
    <rPh sb="83" eb="85">
      <t>カクホ</t>
    </rPh>
    <rPh sb="85" eb="87">
      <t>イジ</t>
    </rPh>
    <rPh sb="87" eb="89">
      <t>カイゼン</t>
    </rPh>
    <rPh sb="89" eb="91">
      <t>ケイカク</t>
    </rPh>
    <rPh sb="94" eb="96">
      <t>イチ</t>
    </rPh>
    <rPh sb="101" eb="103">
      <t>ヒツヨウ</t>
    </rPh>
    <phoneticPr fontId="1"/>
  </si>
  <si>
    <t>EV車両の導入補助については、要望台数、金額等を踏まえて補助方針を定めます。</t>
    <rPh sb="2" eb="4">
      <t>シャリョウ</t>
    </rPh>
    <rPh sb="5" eb="7">
      <t>ドウニュウ</t>
    </rPh>
    <rPh sb="7" eb="9">
      <t>ホジョ</t>
    </rPh>
    <rPh sb="15" eb="17">
      <t>ヨウボウ</t>
    </rPh>
    <rPh sb="17" eb="19">
      <t>ダイスウ</t>
    </rPh>
    <rPh sb="20" eb="22">
      <t>キンガク</t>
    </rPh>
    <rPh sb="22" eb="23">
      <t>ナド</t>
    </rPh>
    <rPh sb="24" eb="25">
      <t>フ</t>
    </rPh>
    <rPh sb="28" eb="30">
      <t>ホジョ</t>
    </rPh>
    <rPh sb="30" eb="32">
      <t>ホウシン</t>
    </rPh>
    <rPh sb="33" eb="34">
      <t>サダ</t>
    </rPh>
    <phoneticPr fontId="1"/>
  </si>
  <si>
    <t>総口数</t>
    <rPh sb="0" eb="1">
      <t>ソウ</t>
    </rPh>
    <rPh sb="1" eb="3">
      <t>クチスウ</t>
    </rPh>
    <phoneticPr fontId="1"/>
  </si>
  <si>
    <t>口</t>
    <rPh sb="0" eb="1">
      <t>クチ</t>
    </rPh>
    <phoneticPr fontId="1"/>
  </si>
  <si>
    <t>箇所</t>
    <rPh sb="0" eb="2">
      <t>カショ</t>
    </rPh>
    <phoneticPr fontId="1"/>
  </si>
  <si>
    <t>商用車の電動化促進事業（R5年度当初予算事業）の補助対象車両の型式は以下URLの「補助対象車両一覧」にて御確認できます。
公益財団法人日本自動車輸送技術協会HP：https://ataj.or.jp/efv-f_taxi_r5/</t>
    <phoneticPr fontId="1"/>
  </si>
  <si>
    <t>なお、商用車の電動化促進事業（R5年度補正予算事業）の「補助対象車両」については改めて公表いたします。</t>
    <phoneticPr fontId="1"/>
  </si>
  <si>
    <t>製造メーカー</t>
    <rPh sb="0" eb="2">
      <t>セイゾウ</t>
    </rPh>
    <phoneticPr fontId="1"/>
  </si>
  <si>
    <t>法人タクシー（一般）</t>
    <rPh sb="0" eb="2">
      <t>ホウジン</t>
    </rPh>
    <rPh sb="7" eb="9">
      <t>イッパン</t>
    </rPh>
    <phoneticPr fontId="1"/>
  </si>
  <si>
    <t>法人タクシー（福祉輸送事業限定）</t>
    <rPh sb="0" eb="2">
      <t>ホウジン</t>
    </rPh>
    <rPh sb="7" eb="9">
      <t>フクシ</t>
    </rPh>
    <rPh sb="9" eb="11">
      <t>ユソウ</t>
    </rPh>
    <rPh sb="11" eb="13">
      <t>ジギョウ</t>
    </rPh>
    <rPh sb="13" eb="15">
      <t>ゲンテイ</t>
    </rPh>
    <phoneticPr fontId="1"/>
  </si>
  <si>
    <t>個人タクシー</t>
    <rPh sb="0" eb="2">
      <t>コジン</t>
    </rPh>
    <phoneticPr fontId="1"/>
  </si>
  <si>
    <t>事業許可の種類</t>
    <rPh sb="0" eb="2">
      <t>ジギョウ</t>
    </rPh>
    <rPh sb="2" eb="4">
      <t>キョカ</t>
    </rPh>
    <rPh sb="5" eb="7">
      <t>シュルイ</t>
    </rPh>
    <phoneticPr fontId="1"/>
  </si>
  <si>
    <t>法人タクシー（一般、福祉輸送事業限定の両方）</t>
    <rPh sb="0" eb="2">
      <t>ホウジン</t>
    </rPh>
    <rPh sb="7" eb="9">
      <t>イッパン</t>
    </rPh>
    <rPh sb="10" eb="12">
      <t>フクシ</t>
    </rPh>
    <rPh sb="12" eb="14">
      <t>ユソウ</t>
    </rPh>
    <rPh sb="14" eb="16">
      <t>ジギョウ</t>
    </rPh>
    <rPh sb="16" eb="18">
      <t>ゲンテイ</t>
    </rPh>
    <rPh sb="19" eb="21">
      <t>リョウホウ</t>
    </rPh>
    <phoneticPr fontId="1"/>
  </si>
  <si>
    <t>↑「入力エラー！」の表示が消えたことを確認してから提出してください。
　 「表紙」及び「各種認証・認定の取得状況」の記入が完了すると「入力エラー」が消えて「OK」と表示されます。</t>
    <phoneticPr fontId="1"/>
  </si>
  <si>
    <t>Ｖ２Ｈ充放電設備又は外部給電器の導入</t>
    <rPh sb="3" eb="4">
      <t>ジュウ</t>
    </rPh>
    <rPh sb="4" eb="6">
      <t>ホウデン</t>
    </rPh>
    <rPh sb="6" eb="8">
      <t>セツビ</t>
    </rPh>
    <rPh sb="8" eb="9">
      <t>マタ</t>
    </rPh>
    <rPh sb="10" eb="12">
      <t>ガイブ</t>
    </rPh>
    <rPh sb="12" eb="14">
      <t>キュウデン</t>
    </rPh>
    <rPh sb="14" eb="15">
      <t>キ</t>
    </rPh>
    <rPh sb="16" eb="18">
      <t>ドウニュウ</t>
    </rPh>
    <phoneticPr fontId="1"/>
  </si>
  <si>
    <t>基</t>
    <rPh sb="0" eb="1">
      <t>キ</t>
    </rPh>
    <phoneticPr fontId="1"/>
  </si>
  <si>
    <t>Ｖ２Ｈ充放電設備導入工事費</t>
    <rPh sb="3" eb="4">
      <t>ジュウ</t>
    </rPh>
    <rPh sb="4" eb="6">
      <t>ホウデン</t>
    </rPh>
    <rPh sb="6" eb="8">
      <t>セツビ</t>
    </rPh>
    <rPh sb="8" eb="10">
      <t>ドウニュウ</t>
    </rPh>
    <rPh sb="10" eb="13">
      <t>コウジヒ</t>
    </rPh>
    <phoneticPr fontId="1"/>
  </si>
  <si>
    <t>充電設備、高圧受電設備並びにＶ２Ｈ充放電設備若しくは外部給電器については、原則としてEV車両の購入とセットの場合のみ補助対象となります。</t>
    <rPh sb="0" eb="2">
      <t>ジュウデン</t>
    </rPh>
    <rPh sb="2" eb="4">
      <t>セツビ</t>
    </rPh>
    <rPh sb="5" eb="7">
      <t>コウアツ</t>
    </rPh>
    <rPh sb="7" eb="9">
      <t>ジュデン</t>
    </rPh>
    <rPh sb="9" eb="11">
      <t>セツビ</t>
    </rPh>
    <rPh sb="11" eb="12">
      <t>ナラ</t>
    </rPh>
    <rPh sb="17" eb="20">
      <t>ジュウホウデン</t>
    </rPh>
    <rPh sb="20" eb="22">
      <t>セツビ</t>
    </rPh>
    <rPh sb="22" eb="23">
      <t>モ</t>
    </rPh>
    <rPh sb="26" eb="28">
      <t>ガイブ</t>
    </rPh>
    <rPh sb="28" eb="30">
      <t>キュウデン</t>
    </rPh>
    <rPh sb="30" eb="31">
      <t>キ</t>
    </rPh>
    <rPh sb="37" eb="39">
      <t>ゲンソク</t>
    </rPh>
    <rPh sb="44" eb="46">
      <t>シャリョウ</t>
    </rPh>
    <rPh sb="47" eb="49">
      <t>コウニュウ</t>
    </rPh>
    <rPh sb="54" eb="56">
      <t>バアイ</t>
    </rPh>
    <rPh sb="58" eb="60">
      <t>ホジョ</t>
    </rPh>
    <rPh sb="60" eb="62">
      <t>タイショウ</t>
    </rPh>
    <phoneticPr fontId="1"/>
  </si>
  <si>
    <t>（４）要望調査時点で認証を取得していないが、事業完了実績報告（令和７年２月頃）までに取得予定</t>
    <rPh sb="3" eb="5">
      <t>ヨウボウ</t>
    </rPh>
    <rPh sb="5" eb="7">
      <t>チョウサ</t>
    </rPh>
    <rPh sb="7" eb="9">
      <t>ジテン</t>
    </rPh>
    <rPh sb="10" eb="12">
      <t>ニンショウ</t>
    </rPh>
    <rPh sb="13" eb="15">
      <t>シュトク</t>
    </rPh>
    <rPh sb="22" eb="24">
      <t>ジギョウ</t>
    </rPh>
    <rPh sb="24" eb="26">
      <t>カンリョウ</t>
    </rPh>
    <rPh sb="26" eb="28">
      <t>ジッセキ</t>
    </rPh>
    <rPh sb="28" eb="30">
      <t>ホウコク</t>
    </rPh>
    <rPh sb="31" eb="33">
      <t>レイワ</t>
    </rPh>
    <rPh sb="34" eb="35">
      <t>ネン</t>
    </rPh>
    <rPh sb="36" eb="37">
      <t>ガツ</t>
    </rPh>
    <rPh sb="37" eb="38">
      <t>コロ</t>
    </rPh>
    <rPh sb="42" eb="44">
      <t>シュトク</t>
    </rPh>
    <rPh sb="44" eb="46">
      <t>ヨテイ</t>
    </rPh>
    <phoneticPr fontId="1"/>
  </si>
  <si>
    <t>（５）要望調査時点で認定を受けていないが、事業完了実績報告（令和７年２月頃）までに認定を受ける予定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36" eb="37">
      <t>コロ</t>
    </rPh>
    <rPh sb="41" eb="43">
      <t>ニンテイ</t>
    </rPh>
    <rPh sb="44" eb="45">
      <t>ウ</t>
    </rPh>
    <rPh sb="47" eb="49">
      <t>ヨテイ</t>
    </rPh>
    <phoneticPr fontId="1"/>
  </si>
  <si>
    <t>車両後方から乗り降り可能で、スロープの展開など操作が容易な車両をUD認定できる新たな認定レベルとして
レベル準１の追加を予定しており、今回の補助事業においても補助対象に加える予定です。</t>
    <phoneticPr fontId="1"/>
  </si>
  <si>
    <r>
      <t xml:space="preserve">訪日外国人旅行者の富裕層向けタクシーの導入
</t>
    </r>
    <r>
      <rPr>
        <sz val="6"/>
        <rFont val="ＭＳ Ｐゴシック"/>
        <family val="3"/>
        <charset val="128"/>
        <scheme val="minor"/>
      </rPr>
      <t>（訪日外国人富裕層の送迎用として通常より広い車内空間の確保や車内空間をVIP仕様にする等の車両）</t>
    </r>
    <rPh sb="0" eb="2">
      <t>ホウニチ</t>
    </rPh>
    <rPh sb="2" eb="4">
      <t>ガイコク</t>
    </rPh>
    <rPh sb="4" eb="5">
      <t>ジン</t>
    </rPh>
    <rPh sb="5" eb="8">
      <t>リョコウシャ</t>
    </rPh>
    <rPh sb="9" eb="12">
      <t>フユウソウ</t>
    </rPh>
    <rPh sb="12" eb="13">
      <t>ム</t>
    </rPh>
    <rPh sb="23" eb="25">
      <t>ホウニチ</t>
    </rPh>
    <rPh sb="25" eb="28">
      <t>ガイコクジン</t>
    </rPh>
    <rPh sb="28" eb="31">
      <t>フユウソウ</t>
    </rPh>
    <rPh sb="32" eb="35">
      <t>ソウゲイヨウ</t>
    </rPh>
    <rPh sb="38" eb="40">
      <t>ツウジョウ</t>
    </rPh>
    <rPh sb="42" eb="43">
      <t>ヒロ</t>
    </rPh>
    <rPh sb="44" eb="46">
      <t>シャナイ</t>
    </rPh>
    <rPh sb="46" eb="48">
      <t>クウカン</t>
    </rPh>
    <rPh sb="49" eb="51">
      <t>カクホ</t>
    </rPh>
    <rPh sb="52" eb="54">
      <t>シャナイ</t>
    </rPh>
    <rPh sb="54" eb="56">
      <t>クウカン</t>
    </rPh>
    <rPh sb="60" eb="62">
      <t>シヨウ</t>
    </rPh>
    <rPh sb="65" eb="66">
      <t>トウ</t>
    </rPh>
    <rPh sb="67" eb="69">
      <t>シャリョウ</t>
    </rPh>
    <phoneticPr fontId="1"/>
  </si>
  <si>
    <t>訪日外国人旅行者の富裕層向けタクシーとは、訪日外国人旅行者の富裕層の送迎サービスに特化したタクシー車両ですので、一般的なタクシー車両と比較して高価格帯の車両を用いることはもとより、Wi-Fiの設置や多言語化対応は必須となります。また、時間制運賃のみで運送することを想定しているため、タクシーメーターは設置されていないことが要件となります。また、単に設備が整っているだけではなく、富裕層向けサービスに応じた料金を収受する運送を常態的に行うことを想定した車両であることも要件となります。</t>
    <phoneticPr fontId="1"/>
  </si>
  <si>
    <t>「普通二種免許」所有者が新たに「大型二種免許」などを取得するための教習経費も対象となります。ただし、乗用の許可のみを持っている事業者が、既に普通二種免許を取得している従業員に大型二種免許を取得させる等の、業務に直接関係無い免許の取得費用は補助対象とはなりません」。</t>
    <rPh sb="50" eb="52">
      <t>ジョウヨウ</t>
    </rPh>
    <rPh sb="53" eb="55">
      <t>キョカ</t>
    </rPh>
    <rPh sb="58" eb="59">
      <t>モ</t>
    </rPh>
    <rPh sb="63" eb="66">
      <t>ジギョウシャ</t>
    </rPh>
    <rPh sb="68" eb="69">
      <t>スデ</t>
    </rPh>
    <rPh sb="70" eb="72">
      <t>フツウ</t>
    </rPh>
    <rPh sb="72" eb="74">
      <t>ニシュ</t>
    </rPh>
    <rPh sb="74" eb="76">
      <t>メンキョ</t>
    </rPh>
    <rPh sb="77" eb="79">
      <t>シュトク</t>
    </rPh>
    <rPh sb="83" eb="86">
      <t>ジュウギョウイン</t>
    </rPh>
    <rPh sb="87" eb="89">
      <t>オオガタ</t>
    </rPh>
    <rPh sb="89" eb="91">
      <t>ニシュ</t>
    </rPh>
    <rPh sb="91" eb="93">
      <t>メンキョ</t>
    </rPh>
    <rPh sb="94" eb="96">
      <t>シュトク</t>
    </rPh>
    <rPh sb="99" eb="100">
      <t>ナド</t>
    </rPh>
    <rPh sb="102" eb="104">
      <t>ギョウム</t>
    </rPh>
    <rPh sb="105" eb="107">
      <t>チョクセツ</t>
    </rPh>
    <rPh sb="107" eb="109">
      <t>カンケイ</t>
    </rPh>
    <rPh sb="109" eb="110">
      <t>ナ</t>
    </rPh>
    <rPh sb="111" eb="113">
      <t>メンキョ</t>
    </rPh>
    <rPh sb="114" eb="116">
      <t>シュトク</t>
    </rPh>
    <rPh sb="116" eb="118">
      <t>ヒヨウ</t>
    </rPh>
    <rPh sb="119" eb="121">
      <t>ホジョ</t>
    </rPh>
    <rPh sb="121" eb="123">
      <t>タイショウ</t>
    </rPh>
    <phoneticPr fontId="1"/>
  </si>
  <si>
    <t>運転免許センターで支払う手数料（試験手数料、交付手数料等）や自動車事故対策機構に支払う運転者適性診断の手数料は補助対象とはなりません。</t>
    <rPh sb="30" eb="33">
      <t>ジドウシャ</t>
    </rPh>
    <rPh sb="33" eb="35">
      <t>ジコ</t>
    </rPh>
    <rPh sb="35" eb="37">
      <t>タイサク</t>
    </rPh>
    <rPh sb="37" eb="39">
      <t>キコウ</t>
    </rPh>
    <rPh sb="40" eb="42">
      <t>シハラ</t>
    </rPh>
    <rPh sb="43" eb="46">
      <t>ウンテンシャ</t>
    </rPh>
    <rPh sb="46" eb="48">
      <t>テキセイ</t>
    </rPh>
    <rPh sb="48" eb="50">
      <t>シンダン</t>
    </rPh>
    <rPh sb="51" eb="54">
      <t>テスウリョウ</t>
    </rPh>
    <rPh sb="55" eb="57">
      <t>ホジョ</t>
    </rPh>
    <phoneticPr fontId="1"/>
  </si>
  <si>
    <t>記載内容に誤りが無いこと</t>
    <phoneticPr fontId="26"/>
  </si>
  <si>
    <t>補助金の内示は要望の範囲内で実施されること</t>
    <phoneticPr fontId="26"/>
  </si>
  <si>
    <t>運転者数</t>
    <rPh sb="0" eb="3">
      <t>ウンテンシャ</t>
    </rPh>
    <rPh sb="3" eb="4">
      <t>スウ</t>
    </rPh>
    <phoneticPr fontId="26"/>
  </si>
  <si>
    <t>車両数</t>
    <rPh sb="0" eb="2">
      <t>シャリョウ</t>
    </rPh>
    <rPh sb="2" eb="3">
      <t>スウ</t>
    </rPh>
    <phoneticPr fontId="26"/>
  </si>
  <si>
    <t>移動円滑化</t>
    <rPh sb="0" eb="2">
      <t>イドウ</t>
    </rPh>
    <rPh sb="2" eb="5">
      <t>エンカツカ</t>
    </rPh>
    <phoneticPr fontId="1"/>
  </si>
  <si>
    <t>働きやすい職場認証制度</t>
    <rPh sb="0" eb="1">
      <t>ハタラ</t>
    </rPh>
    <rPh sb="5" eb="7">
      <t>ショクバ</t>
    </rPh>
    <rPh sb="7" eb="9">
      <t>ニンショウ</t>
    </rPh>
    <rPh sb="9" eb="11">
      <t>セイド</t>
    </rPh>
    <phoneticPr fontId="1"/>
  </si>
  <si>
    <t>えるぼし</t>
    <phoneticPr fontId="26"/>
  </si>
  <si>
    <t>くるみんマーク</t>
    <phoneticPr fontId="26"/>
  </si>
  <si>
    <t>補助対象経費</t>
    <rPh sb="0" eb="2">
      <t>ホジョ</t>
    </rPh>
    <rPh sb="2" eb="4">
      <t>タイショウ</t>
    </rPh>
    <rPh sb="4" eb="6">
      <t>ケイヒ</t>
    </rPh>
    <phoneticPr fontId="26"/>
  </si>
  <si>
    <t>着手時期</t>
    <phoneticPr fontId="1"/>
  </si>
  <si>
    <t>製造メーカー</t>
    <phoneticPr fontId="26"/>
  </si>
  <si>
    <t>国庫補助要望額</t>
    <rPh sb="0" eb="2">
      <t>コッコ</t>
    </rPh>
    <rPh sb="2" eb="4">
      <t>ホジョ</t>
    </rPh>
    <rPh sb="4" eb="6">
      <t>ヨウボウ</t>
    </rPh>
    <rPh sb="6" eb="7">
      <t>ガク</t>
    </rPh>
    <phoneticPr fontId="26"/>
  </si>
  <si>
    <t>要望台数</t>
    <rPh sb="3" eb="4">
      <t>スウ</t>
    </rPh>
    <phoneticPr fontId="26"/>
  </si>
  <si>
    <t>一人平均</t>
    <rPh sb="0" eb="2">
      <t>ヒトリ</t>
    </rPh>
    <rPh sb="2" eb="4">
      <t>ヘイキン</t>
    </rPh>
    <phoneticPr fontId="26"/>
  </si>
  <si>
    <t>内容</t>
    <rPh sb="0" eb="2">
      <t>ナイヨウ</t>
    </rPh>
    <phoneticPr fontId="26"/>
  </si>
  <si>
    <t>許可の種類</t>
    <rPh sb="0" eb="2">
      <t>キョカ</t>
    </rPh>
    <rPh sb="3" eb="5">
      <t>シュルイ</t>
    </rPh>
    <phoneticPr fontId="26"/>
  </si>
  <si>
    <t>型式</t>
    <rPh sb="0" eb="2">
      <t>カタシキ</t>
    </rPh>
    <phoneticPr fontId="26"/>
  </si>
  <si>
    <t>総口数</t>
    <rPh sb="0" eb="1">
      <t>ソウ</t>
    </rPh>
    <rPh sb="1" eb="2">
      <t>クチ</t>
    </rPh>
    <rPh sb="2" eb="3">
      <t>スウ</t>
    </rPh>
    <phoneticPr fontId="26"/>
  </si>
  <si>
    <t>自治体協調補助</t>
    <rPh sb="0" eb="3">
      <t>ジチタイ</t>
    </rPh>
    <rPh sb="3" eb="5">
      <t>キョウチョウ</t>
    </rPh>
    <rPh sb="5" eb="7">
      <t>ホジョ</t>
    </rPh>
    <phoneticPr fontId="26"/>
  </si>
  <si>
    <t>国庫補助を活用して導入した福祉タクシー車両</t>
    <rPh sb="0" eb="2">
      <t>コッコ</t>
    </rPh>
    <rPh sb="2" eb="4">
      <t>ホジョ</t>
    </rPh>
    <rPh sb="5" eb="7">
      <t>カツヨウ</t>
    </rPh>
    <rPh sb="9" eb="11">
      <t>ドウニュウ</t>
    </rPh>
    <rPh sb="13" eb="15">
      <t>フクシ</t>
    </rPh>
    <rPh sb="19" eb="21">
      <t>シャリョウ</t>
    </rPh>
    <phoneticPr fontId="26"/>
  </si>
  <si>
    <t>コロナ臨時休車からの復活</t>
    <rPh sb="3" eb="5">
      <t>リンジ</t>
    </rPh>
    <rPh sb="5" eb="6">
      <t>キュウ</t>
    </rPh>
    <rPh sb="6" eb="7">
      <t>クルマ</t>
    </rPh>
    <rPh sb="10" eb="12">
      <t>フッカツ</t>
    </rPh>
    <phoneticPr fontId="26"/>
  </si>
  <si>
    <t>レベル準１は、レベル１やレベル２と比較して、スロープの耐荷重や乗降口、車いすスペース等の基準が緩和されたものとなります。
なお、レベル準１の追加を含めた「標準仕様ユニバーサルデザインタクシー認定要領」の一部改正については、現在以下のURLにてパブリックコメントを実施中です。
https://public-comment.e-gov.go.jp/servlet/Public?CLASSNAME=PCMMSTDETAIL&amp;id=155240906&amp;Mode=0</t>
    <phoneticPr fontId="1"/>
  </si>
  <si>
    <t>本資料提出時点における貴社の状況を記入してください。
運転者数には正社員やフルタイムで労働する者の他、有期雇用、時短勤務、パートタイムの者も含みます。
事業者団体やグループ会社等で複数社分まとめて申請される場合は、傘下会員の合計値（概数で結構です）を記載してください。</t>
    <rPh sb="0" eb="1">
      <t>ホン</t>
    </rPh>
    <rPh sb="1" eb="3">
      <t>シリョウ</t>
    </rPh>
    <rPh sb="3" eb="5">
      <t>テイシュツ</t>
    </rPh>
    <rPh sb="5" eb="7">
      <t>ジテン</t>
    </rPh>
    <rPh sb="27" eb="30">
      <t>ウンテンシャ</t>
    </rPh>
    <rPh sb="30" eb="31">
      <t>スウ</t>
    </rPh>
    <rPh sb="76" eb="79">
      <t>ジギョウシャ</t>
    </rPh>
    <rPh sb="79" eb="81">
      <t>ダンタイ</t>
    </rPh>
    <rPh sb="86" eb="88">
      <t>ガイシャ</t>
    </rPh>
    <rPh sb="88" eb="89">
      <t>ナド</t>
    </rPh>
    <rPh sb="90" eb="93">
      <t>フクスウシャ</t>
    </rPh>
    <rPh sb="93" eb="94">
      <t>ブン</t>
    </rPh>
    <rPh sb="98" eb="100">
      <t>シンセイ</t>
    </rPh>
    <rPh sb="103" eb="105">
      <t>バアイ</t>
    </rPh>
    <rPh sb="107" eb="109">
      <t>サンカ</t>
    </rPh>
    <rPh sb="109" eb="111">
      <t>カイイン</t>
    </rPh>
    <rPh sb="112" eb="115">
      <t>ゴウケイチ</t>
    </rPh>
    <rPh sb="116" eb="118">
      <t>ガイスウ</t>
    </rPh>
    <rPh sb="119" eb="121">
      <t>ケッコウ</t>
    </rPh>
    <rPh sb="125" eb="127">
      <t>キサイ</t>
    </rPh>
    <phoneticPr fontId="1"/>
  </si>
  <si>
    <r>
      <t>）</t>
    </r>
    <r>
      <rPr>
        <sz val="10"/>
        <color theme="1" tint="4.9989318521683403E-2"/>
        <rFont val="ＭＳ Ｐゴシック"/>
        <family val="3"/>
        <charset val="128"/>
        <scheme val="minor"/>
      </rPr>
      <t>人</t>
    </r>
    <rPh sb="1" eb="2">
      <t>ニン</t>
    </rPh>
    <phoneticPr fontId="1"/>
  </si>
  <si>
    <t>各種認証認定の取得状況</t>
    <rPh sb="0" eb="2">
      <t>カクシュ</t>
    </rPh>
    <rPh sb="2" eb="4">
      <t>ニンショウ</t>
    </rPh>
    <rPh sb="4" eb="6">
      <t>ニンテイ</t>
    </rPh>
    <rPh sb="7" eb="9">
      <t>シュトク</t>
    </rPh>
    <rPh sb="9" eb="11">
      <t>ジョウキョウ</t>
    </rPh>
    <phoneticPr fontId="1"/>
  </si>
  <si>
    <r>
      <t>働きやすい職場認証制度の認証取得状況について、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1">
      <t>ハタラ</t>
    </rPh>
    <rPh sb="5" eb="7">
      <t>ショクバ</t>
    </rPh>
    <rPh sb="7" eb="11">
      <t>ニンショウセイド</t>
    </rPh>
    <rPh sb="12" eb="14">
      <t>ニンショウ</t>
    </rPh>
    <rPh sb="14" eb="16">
      <t>シュトク</t>
    </rPh>
    <rPh sb="16" eb="18">
      <t>ジョウキョウ</t>
    </rPh>
    <rPh sb="23" eb="25">
      <t>ガイトウ</t>
    </rPh>
    <rPh sb="37" eb="38">
      <t>イ</t>
    </rPh>
    <phoneticPr fontId="1"/>
  </si>
  <si>
    <r>
      <t>女性活躍推進法に基づく「えるぼし」等の認定状況について、</t>
    </r>
    <r>
      <rPr>
        <b/>
        <u/>
        <sz val="10"/>
        <color theme="1" tint="4.9989318521683403E-2"/>
        <rFont val="ＭＳ Ｐゴシック"/>
        <family val="3"/>
        <charset val="128"/>
        <scheme val="minor"/>
      </rPr>
      <t>該当するもの１つににチェック</t>
    </r>
    <r>
      <rPr>
        <sz val="10"/>
        <color theme="1" tint="4.9989318521683403E-2"/>
        <rFont val="ＭＳ Ｐゴシック"/>
        <family val="3"/>
        <charset val="128"/>
        <scheme val="minor"/>
      </rPr>
      <t>を入れてください。</t>
    </r>
    <rPh sb="0" eb="2">
      <t>ジョセイ</t>
    </rPh>
    <rPh sb="2" eb="4">
      <t>カツヤク</t>
    </rPh>
    <rPh sb="4" eb="6">
      <t>スイシン</t>
    </rPh>
    <rPh sb="6" eb="7">
      <t>ホウ</t>
    </rPh>
    <rPh sb="8" eb="9">
      <t>モト</t>
    </rPh>
    <rPh sb="17" eb="18">
      <t>ナド</t>
    </rPh>
    <rPh sb="19" eb="21">
      <t>ニンテイ</t>
    </rPh>
    <rPh sb="21" eb="23">
      <t>ジョウキョウ</t>
    </rPh>
    <rPh sb="28" eb="30">
      <t>ガイトウ</t>
    </rPh>
    <rPh sb="43" eb="44">
      <t>イ</t>
    </rPh>
    <phoneticPr fontId="1"/>
  </si>
  <si>
    <r>
      <t>次世代育成支援対策推進法に基づく「くるみんマーク」等の認定状況について、</t>
    </r>
    <r>
      <rPr>
        <b/>
        <u/>
        <sz val="10"/>
        <color theme="1" tint="4.9989318521683403E-2"/>
        <rFont val="ＭＳ Ｐゴシック"/>
        <family val="3"/>
        <charset val="128"/>
        <scheme val="minor"/>
      </rPr>
      <t>該当するもの１つににチェック</t>
    </r>
    <r>
      <rPr>
        <sz val="10"/>
        <color theme="1" tint="4.9989318521683403E-2"/>
        <rFont val="ＭＳ Ｐゴシック"/>
        <family val="3"/>
        <charset val="128"/>
        <scheme val="minor"/>
      </rPr>
      <t>を入れてください。</t>
    </r>
    <rPh sb="0" eb="3">
      <t>ジセダイ</t>
    </rPh>
    <rPh sb="3" eb="5">
      <t>イクセイ</t>
    </rPh>
    <rPh sb="5" eb="7">
      <t>シエン</t>
    </rPh>
    <rPh sb="7" eb="9">
      <t>タイサク</t>
    </rPh>
    <rPh sb="9" eb="11">
      <t>スイシン</t>
    </rPh>
    <rPh sb="11" eb="12">
      <t>ホウ</t>
    </rPh>
    <rPh sb="13" eb="14">
      <t>モト</t>
    </rPh>
    <rPh sb="25" eb="26">
      <t>ナド</t>
    </rPh>
    <rPh sb="27" eb="29">
      <t>ニンテイ</t>
    </rPh>
    <rPh sb="29" eb="31">
      <t>ジョウキョウ</t>
    </rPh>
    <rPh sb="36" eb="38">
      <t>ガイトウ</t>
    </rPh>
    <rPh sb="51" eb="52">
      <t>イ</t>
    </rPh>
    <phoneticPr fontId="1"/>
  </si>
  <si>
    <r>
      <t>（該当するも</t>
    </r>
    <r>
      <rPr>
        <sz val="9"/>
        <color theme="1" tint="4.9989318521683403E-2"/>
        <rFont val="ＭＳ Ｐゴシック"/>
        <family val="3"/>
        <charset val="128"/>
        <scheme val="minor"/>
      </rPr>
      <t>の「１つに」チェックして</t>
    </r>
    <r>
      <rPr>
        <sz val="9"/>
        <color theme="1"/>
        <rFont val="ＭＳ Ｐゴシック"/>
        <family val="3"/>
        <charset val="128"/>
        <scheme val="minor"/>
      </rPr>
      <t>ください）</t>
    </r>
    <rPh sb="1" eb="3">
      <t>ガイトウ</t>
    </rPh>
    <phoneticPr fontId="1"/>
  </si>
  <si>
    <t>（EVタクシー等支援事業一覧）
(1) 商用車の電動化促進事業（環境省・経済産業省連携事業）
(2)地域公共交通確保維持改善事業（交通DX・GXによる経営改善支援）　
(3)グリーンイノベーション基金事業（スマートモビリティ社会の構築）（経済産業省連携事業）</t>
    <rPh sb="7" eb="8">
      <t>ナド</t>
    </rPh>
    <phoneticPr fontId="1"/>
  </si>
  <si>
    <t>円</t>
    <rPh sb="0" eb="1">
      <t>エン</t>
    </rPh>
    <phoneticPr fontId="1"/>
  </si>
  <si>
    <t>自治体による協調補助がある又は予定されている。</t>
    <phoneticPr fontId="1"/>
  </si>
  <si>
    <t>事業概要：</t>
    <rPh sb="0" eb="4">
      <t>ジギョウガイヨウ</t>
    </rPh>
    <phoneticPr fontId="1"/>
  </si>
  <si>
    <t>⑦</t>
    <phoneticPr fontId="1"/>
  </si>
  <si>
    <t>⑪</t>
    <phoneticPr fontId="1"/>
  </si>
  <si>
    <t>⑫</t>
    <phoneticPr fontId="1"/>
  </si>
  <si>
    <t>・観光予算での支援を予定しているため、多言語・WiFi・キャッシュレス決済のうち最低でもどれか一つ（ジャンボタクシーに関してはキャシュレス決済に限る。）を導入する場合が対象になります。多言語・WiFi・キャッシュレス決済対応にあたって補助金活用の有無は問いません。</t>
    <rPh sb="35" eb="37">
      <t>ケッサイ</t>
    </rPh>
    <rPh sb="59" eb="60">
      <t>カン</t>
    </rPh>
    <rPh sb="69" eb="71">
      <t>ケッサイ</t>
    </rPh>
    <rPh sb="72" eb="73">
      <t>カギ</t>
    </rPh>
    <rPh sb="108" eb="110">
      <t>ケッサイ</t>
    </rPh>
    <phoneticPr fontId="1"/>
  </si>
  <si>
    <t>・利用料や保守料などの維持費（ランニングコスト）、手数料又はこれらに類するものは対象外です。
・キャッシュレス対応の設備機器・システムは観光予算で支援することとしておりますので、「（要望調査③）　インバウンド対応設備機器関係」に記入してください。
・〈バス・タクシー事業者向け「デジタル化の手引き」について〉も参照してください。　
　https://www.mlit.go.jp/jidosha/jidosha_fr3_000038.html
・国土交通省にて別に執行（執行事務は「日本自動車輸送技術協会」が担当）している「事故防止対策支援推進事業」の補助対象機器については補助対象外となります。なお、「事故防止対策支援推進事業」の補助対象機器については以下のURLから御確認ください。
　https://www.mlit.go.jp/jidosha/anzen/subcontents/jikoboushi.html
・法令で設置が義務づけられている機器（令和６年４月１日に施行される改正「旅客自動車運送事業運輸規則」により義務づけられるものも含む。）は補助対象外となります。</t>
    <rPh sb="55" eb="57">
      <t>タイオウ</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</si>
  <si>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</si>
  <si>
    <t>その他外部研修</t>
    <rPh sb="2" eb="3">
      <t>タ</t>
    </rPh>
    <rPh sb="3" eb="5">
      <t>ガイブ</t>
    </rPh>
    <rPh sb="5" eb="7">
      <t>ケンシュウ</t>
    </rPh>
    <phoneticPr fontId="1"/>
  </si>
  <si>
    <t>自社研修</t>
    <rPh sb="0" eb="2">
      <t>ジシャ</t>
    </rPh>
    <rPh sb="2" eb="4">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</si>
</sst>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quot;T-&quot;0"/>
    <numFmt numFmtId="179" formatCode="&quot;B-&quot;0"/>
    <numFmt numFmtId="180" formatCode="0_);[Red]\(0\)"/>
    <numFmt numFmtId="181" formatCode="[$-411]ge\.m\.d;@"/>
    <numFmt numFmtId="182" formatCode="[$]ggge&quot;年&quot;m&quot;月&quot;d&quot;日&quot;;@" x16r2:formatCode16="[$-ja-JP-x-gannen]ggge&quot;年&quot;m&quot;月&quot;d&quot;日&quot;;@"/>
  </numFmts>
  <fonts count="5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1"/>
      <name val="ＭＳ Ｐゴシック"/>
      <family val="3"/>
      <scheme val="minor"/>
    </font>
    <font>
      <sz val="10"/>
      <name val="ＭＳ Ｐゴシック"/>
      <family val="3"/>
      <scheme val="minor"/>
    </font>
    <font>
      <sz val="6"/>
      <name val="ＭＳ Ｐゴシック"/>
      <family val="3"/>
      <scheme val="minor"/>
    </font>
    <font>
      <sz val="11"/>
      <color rgb="FFFF0000"/>
      <name val="ＭＳ Ｐゴシック"/>
      <family val="3"/>
      <charset val="128"/>
      <scheme val="minor"/>
    </font>
    <font>
      <b/>
      <sz val="10"/>
      <color rgb="FFFF0000"/>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9"/>
      <color rgb="FFFF0000"/>
      <name val="ＭＳ Ｐゴシック"/>
      <family val="2"/>
      <charset val="128"/>
      <scheme val="minor"/>
    </font>
    <font>
      <sz val="16"/>
      <color theme="1"/>
      <name val="ＭＳ Ｐゴシック"/>
      <family val="3"/>
      <charset val="128"/>
      <scheme val="minor"/>
    </font>
    <font>
      <sz val="9"/>
      <color theme="1" tint="4.9989318521683403E-2"/>
      <name val="ＭＳ Ｐゴシック"/>
      <family val="3"/>
      <charset val="128"/>
      <scheme val="minor"/>
    </font>
    <font>
      <u/>
      <sz val="9"/>
      <color rgb="FFFF0000"/>
      <name val="ＭＳ Ｐゴシック"/>
      <family val="3"/>
      <charset val="128"/>
      <scheme val="minor"/>
    </font>
    <font>
      <sz val="10"/>
      <color theme="1" tint="4.9989318521683403E-2"/>
      <name val="ＭＳ Ｐゴシック"/>
      <family val="3"/>
      <charset val="128"/>
      <scheme val="minor"/>
    </font>
    <font>
      <sz val="11"/>
      <color theme="1" tint="4.9989318521683403E-2"/>
      <name val="ＭＳ Ｐゴシック"/>
      <family val="3"/>
      <charset val="128"/>
      <scheme val="minor"/>
    </font>
    <font>
      <sz val="11"/>
      <color theme="1" tint="4.9989318521683403E-2"/>
      <name val="ＭＳ Ｐゴシック"/>
      <family val="2"/>
      <charset val="128"/>
      <scheme val="minor"/>
    </font>
    <font>
      <sz val="8"/>
      <color theme="1" tint="4.9989318521683403E-2"/>
      <name val="ＭＳ Ｐゴシック"/>
      <family val="3"/>
      <charset val="128"/>
      <scheme val="minor"/>
    </font>
    <font>
      <b/>
      <u/>
      <sz val="10"/>
      <color theme="1" tint="4.9989318521683403E-2"/>
      <name val="ＭＳ Ｐゴシック"/>
      <family val="3"/>
      <charset val="128"/>
      <scheme val="minor"/>
    </font>
    <font>
      <sz val="16"/>
      <color theme="1" tint="4.9989318521683403E-2"/>
      <name val="ＭＳ Ｐゴシック"/>
      <family val="3"/>
      <charset val="128"/>
      <scheme val="minor"/>
    </font>
    <font>
      <b/>
      <sz val="11"/>
      <color rgb="FFFF0000"/>
      <name val="ＭＳ Ｐゴシック"/>
      <family val="3"/>
      <charset val="128"/>
      <scheme val="minor"/>
    </font>
    <font>
      <i/>
      <sz val="9"/>
      <color theme="1"/>
      <name val="ＭＳ Ｐゴシック"/>
      <family val="3"/>
      <charset val="128"/>
      <scheme val="minor"/>
    </font>
    <font>
      <sz val="10"/>
      <color rgb="FF00B0F0"/>
      <name val="ＭＳ Ｐゴシック"/>
      <family val="3"/>
      <charset val="128"/>
      <scheme val="minor"/>
    </font>
    <font>
      <sz val="6"/>
      <color theme="1" tint="4.9989318521683403E-2"/>
      <name val="ＭＳ Ｐゴシック"/>
      <family val="3"/>
      <charset val="128"/>
      <scheme val="minor"/>
    </font>
    <font>
      <sz val="12"/>
      <color theme="1" tint="4.9989318521683403E-2"/>
      <name val="ＭＳ Ｐゴシック"/>
      <family val="3"/>
      <charset val="128"/>
      <scheme val="minor"/>
    </font>
    <font>
      <b/>
      <sz val="11"/>
      <color theme="1" tint="4.9989318521683403E-2"/>
      <name val="ＭＳ Ｐゴシック"/>
      <family val="3"/>
      <charset val="128"/>
      <scheme val="minor"/>
    </font>
    <font>
      <b/>
      <sz val="10"/>
      <color theme="1" tint="4.9989318521683403E-2"/>
      <name val="ＭＳ Ｐゴシック"/>
      <family val="3"/>
      <charset val="128"/>
      <scheme val="minor"/>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alignment vertical="center"/>
    </xf>
    <xf numFmtId="38" fontId="20" fillId="0" borderId="0" applyFont="0" applyFill="0" applyBorder="0" applyAlignment="0" applyProtection="0">
      <alignment vertical="center"/>
    </xf>
    <xf numFmtId="0" fontId="25" fillId="0" borderId="0"/>
    <xf numFmtId="38" fontId="25" fillId="0" borderId="0" applyFont="0" applyFill="0" applyBorder="0" applyAlignment="0" applyProtection="0">
      <alignment vertical="center"/>
    </xf>
  </cellStyleXfs>
  <cellXfs count="631">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5" borderId="0" xfId="0" applyFont="1" applyFill="1" applyBorder="1" applyAlignment="1">
      <alignment horizontal="center" vertical="center"/>
    </xf>
    <xf numFmtId="0" fontId="7" fillId="0" borderId="0" xfId="0" applyFont="1" applyFill="1" applyBorder="1" applyAlignment="1">
      <alignment vertical="center"/>
    </xf>
    <xf numFmtId="0" fontId="4" fillId="4" borderId="0" xfId="0" applyFont="1" applyFill="1">
      <alignment vertical="center"/>
    </xf>
    <xf numFmtId="0" fontId="23" fillId="4" borderId="0" xfId="0" applyFont="1" applyFill="1" applyAlignment="1">
      <alignment horizontal="center" vertical="center"/>
    </xf>
    <xf numFmtId="0" fontId="4" fillId="5" borderId="0" xfId="0" applyFont="1" applyFill="1">
      <alignment vertical="center"/>
    </xf>
    <xf numFmtId="0" fontId="4" fillId="0" borderId="0" xfId="0" applyFont="1" applyFill="1">
      <alignment vertical="center"/>
    </xf>
    <xf numFmtId="0" fontId="23" fillId="0" borderId="0" xfId="0" applyFont="1" applyFill="1" applyAlignment="1">
      <alignment horizontal="center" vertical="center"/>
    </xf>
    <xf numFmtId="0" fontId="0" fillId="0" borderId="0" xfId="0" applyFill="1">
      <alignment vertical="center"/>
    </xf>
    <xf numFmtId="0" fontId="4" fillId="5" borderId="0" xfId="0" applyFont="1" applyFill="1" applyAlignment="1">
      <alignment vertical="center"/>
    </xf>
    <xf numFmtId="0" fontId="4" fillId="5" borderId="0" xfId="0" applyFont="1" applyFill="1" applyBorder="1" applyAlignment="1">
      <alignment vertical="center"/>
    </xf>
    <xf numFmtId="0" fontId="4" fillId="0" borderId="0" xfId="0" applyFont="1" applyAlignment="1">
      <alignment vertical="center"/>
    </xf>
    <xf numFmtId="0" fontId="4" fillId="5" borderId="0" xfId="0" applyFont="1" applyFill="1" applyBorder="1" applyAlignment="1">
      <alignment horizontal="center" vertical="center"/>
    </xf>
    <xf numFmtId="49" fontId="11" fillId="5" borderId="0" xfId="0" applyNumberFormat="1" applyFont="1" applyFill="1" applyAlignment="1">
      <alignment horizontal="center" vertical="center"/>
    </xf>
    <xf numFmtId="0" fontId="4" fillId="5" borderId="0" xfId="0" applyFont="1" applyFill="1" applyAlignment="1">
      <alignment horizontal="center" vertical="center"/>
    </xf>
    <xf numFmtId="0" fontId="8" fillId="5" borderId="0" xfId="0" applyFont="1" applyFill="1">
      <alignment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4" fillId="5" borderId="0" xfId="0" applyFont="1" applyFill="1" applyBorder="1">
      <alignmen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15" fillId="5" borderId="0" xfId="0" applyFont="1" applyFill="1">
      <alignment vertical="center"/>
    </xf>
    <xf numFmtId="0" fontId="7" fillId="5" borderId="0" xfId="0" applyFont="1" applyFill="1" applyBorder="1" applyAlignment="1">
      <alignment horizontal="left" vertical="center" shrinkToFit="1"/>
    </xf>
    <xf numFmtId="0" fontId="23" fillId="5" borderId="0" xfId="0" applyFont="1" applyFill="1" applyAlignment="1">
      <alignment vertical="center"/>
    </xf>
    <xf numFmtId="0" fontId="8" fillId="5" borderId="0" xfId="0" applyFont="1" applyFill="1" applyBorder="1" applyAlignment="1">
      <alignment horizontal="left" vertical="center"/>
    </xf>
    <xf numFmtId="0" fontId="22" fillId="5" borderId="0" xfId="0" applyFont="1" applyFill="1" applyAlignment="1">
      <alignment horizontal="right" vertical="center"/>
    </xf>
    <xf numFmtId="0" fontId="8" fillId="5" borderId="0" xfId="0" applyFont="1" applyFill="1" applyBorder="1" applyAlignment="1">
      <alignment horizontal="left" vertical="center" wrapText="1"/>
    </xf>
    <xf numFmtId="0" fontId="25" fillId="0" borderId="0" xfId="2"/>
    <xf numFmtId="0" fontId="28" fillId="0" borderId="0" xfId="0" applyFont="1">
      <alignment vertical="center"/>
    </xf>
    <xf numFmtId="0" fontId="29" fillId="0" borderId="0" xfId="0" applyFont="1" applyAlignment="1">
      <alignment horizontal="center" vertical="center"/>
    </xf>
    <xf numFmtId="0" fontId="4" fillId="0" borderId="0" xfId="0" applyFont="1" applyFill="1" applyBorder="1" applyAlignment="1">
      <alignment horizontal="center" vertical="center"/>
    </xf>
    <xf numFmtId="0" fontId="30" fillId="0" borderId="0" xfId="0" applyFont="1" applyFill="1" applyAlignment="1">
      <alignment horizontal="right" vertical="center"/>
    </xf>
    <xf numFmtId="0" fontId="27" fillId="0" borderId="0" xfId="0" applyFont="1" applyFill="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34" fillId="5" borderId="0" xfId="0" applyFont="1" applyFill="1" applyBorder="1" applyAlignment="1">
      <alignment horizontal="center" vertical="center"/>
    </xf>
    <xf numFmtId="0" fontId="34" fillId="0" borderId="0" xfId="0" applyFont="1" applyFill="1" applyBorder="1">
      <alignment vertical="center"/>
    </xf>
    <xf numFmtId="0" fontId="32"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lignment vertical="center"/>
    </xf>
    <xf numFmtId="0" fontId="26" fillId="0"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22" fillId="0" borderId="0" xfId="0" applyFont="1" applyFill="1" applyAlignment="1">
      <alignment horizontal="right" vertical="center"/>
    </xf>
    <xf numFmtId="0" fontId="4" fillId="0" borderId="0" xfId="0" applyFont="1" applyFill="1" applyBorder="1" applyAlignment="1">
      <alignment horizontal="left" vertical="center"/>
    </xf>
    <xf numFmtId="0" fontId="8" fillId="0" borderId="0" xfId="0" applyFont="1" applyFill="1" applyBorder="1">
      <alignment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15" fillId="0" borderId="0" xfId="0" applyFont="1" applyFill="1">
      <alignment vertical="center"/>
    </xf>
    <xf numFmtId="0" fontId="35" fillId="0" borderId="0" xfId="0" applyFont="1" applyFill="1">
      <alignment vertical="center"/>
    </xf>
    <xf numFmtId="0" fontId="0" fillId="0" borderId="0" xfId="0" applyFont="1">
      <alignment vertical="center"/>
    </xf>
    <xf numFmtId="0" fontId="0" fillId="0" borderId="0" xfId="0" applyAlignment="1">
      <alignment vertical="center"/>
    </xf>
    <xf numFmtId="0" fontId="38" fillId="0" borderId="0" xfId="0" applyFont="1">
      <alignment vertical="center"/>
    </xf>
    <xf numFmtId="0" fontId="13" fillId="0" borderId="0" xfId="0" applyFont="1" applyFill="1">
      <alignment vertical="center"/>
    </xf>
    <xf numFmtId="0" fontId="4" fillId="0" borderId="0" xfId="0" applyFont="1" applyFill="1" applyBorder="1">
      <alignment vertical="center"/>
    </xf>
    <xf numFmtId="0" fontId="4" fillId="5" borderId="0" xfId="0" applyFont="1" applyFill="1" applyBorder="1" applyAlignment="1">
      <alignment horizontal="center" vertical="center"/>
    </xf>
    <xf numFmtId="49" fontId="7" fillId="0" borderId="0" xfId="0" applyNumberFormat="1" applyFont="1" applyAlignment="1">
      <alignment horizontal="right" vertical="center" wrapText="1"/>
    </xf>
    <xf numFmtId="49" fontId="4" fillId="0" borderId="0" xfId="0" applyNumberFormat="1" applyFont="1" applyBorder="1" applyAlignment="1">
      <alignment vertical="top" wrapText="1" shrinkToFit="1"/>
    </xf>
    <xf numFmtId="49" fontId="4" fillId="0" borderId="0" xfId="0" applyNumberFormat="1" applyFont="1" applyBorder="1" applyAlignment="1">
      <alignment vertical="top" shrinkToFit="1"/>
    </xf>
    <xf numFmtId="49" fontId="22" fillId="5" borderId="0" xfId="0" applyNumberFormat="1" applyFont="1" applyFill="1" applyAlignment="1">
      <alignment horizontal="right" vertical="center" wrapText="1"/>
    </xf>
    <xf numFmtId="49" fontId="7" fillId="5" borderId="0" xfId="0" applyNumberFormat="1" applyFont="1" applyFill="1" applyAlignment="1">
      <alignment horizontal="right" vertical="center" wrapText="1"/>
    </xf>
    <xf numFmtId="49" fontId="7" fillId="0" borderId="12" xfId="0" applyNumberFormat="1" applyFont="1" applyBorder="1" applyAlignment="1">
      <alignment horizontal="center" vertical="center" wrapText="1"/>
    </xf>
    <xf numFmtId="0" fontId="13" fillId="0" borderId="12" xfId="0" applyFont="1" applyBorder="1" applyAlignment="1">
      <alignment horizontal="center" vertical="center"/>
    </xf>
    <xf numFmtId="49" fontId="7" fillId="0" borderId="12" xfId="0" applyNumberFormat="1" applyFont="1" applyBorder="1" applyAlignment="1">
      <alignment horizontal="center" vertical="center" shrinkToFit="1"/>
    </xf>
    <xf numFmtId="0" fontId="8" fillId="5" borderId="0" xfId="0" applyFont="1" applyFill="1" applyAlignment="1">
      <alignment horizontal="center" vertical="center"/>
    </xf>
    <xf numFmtId="0" fontId="7" fillId="5" borderId="0" xfId="0" applyFont="1" applyFill="1" applyAlignment="1">
      <alignment horizontal="center" vertical="center"/>
    </xf>
    <xf numFmtId="0" fontId="15" fillId="5" borderId="0" xfId="0" applyFont="1" applyFill="1" applyAlignment="1">
      <alignment horizontal="center" vertical="center"/>
    </xf>
    <xf numFmtId="0" fontId="4" fillId="5" borderId="0" xfId="0" applyFont="1" applyFill="1" applyAlignment="1">
      <alignment horizontal="right" vertical="center"/>
    </xf>
    <xf numFmtId="49" fontId="22" fillId="0" borderId="0" xfId="0" applyNumberFormat="1" applyFont="1" applyAlignment="1">
      <alignment horizontal="right" vertical="center" wrapText="1"/>
    </xf>
    <xf numFmtId="0" fontId="21" fillId="0" borderId="0" xfId="0" applyFont="1">
      <alignment vertical="center"/>
    </xf>
    <xf numFmtId="0" fontId="43" fillId="0" borderId="0" xfId="0" applyFont="1" applyAlignment="1">
      <alignment horizontal="center" vertical="center"/>
    </xf>
    <xf numFmtId="0" fontId="8"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wrapText="1" shrinkToFit="1"/>
    </xf>
    <xf numFmtId="0" fontId="7" fillId="0" borderId="0" xfId="0" applyFont="1" applyAlignment="1">
      <alignment horizontal="center" vertical="center" wrapText="1" shrinkToFit="1"/>
    </xf>
    <xf numFmtId="0" fontId="3" fillId="0" borderId="0" xfId="0" applyFont="1" applyAlignment="1">
      <alignment horizontal="center" vertical="center" shrinkToFit="1"/>
    </xf>
    <xf numFmtId="0" fontId="7" fillId="0" borderId="0" xfId="0" applyFont="1" applyAlignment="1">
      <alignment horizontal="left" vertical="center" shrinkToFit="1"/>
    </xf>
    <xf numFmtId="0" fontId="7" fillId="0" borderId="0" xfId="0" applyFont="1" applyAlignment="1">
      <alignment vertical="center" wrapText="1"/>
    </xf>
    <xf numFmtId="0" fontId="7" fillId="0" borderId="0" xfId="0" applyFont="1" applyAlignment="1">
      <alignment vertical="center" shrinkToFit="1"/>
    </xf>
    <xf numFmtId="49" fontId="7" fillId="0" borderId="13" xfId="0" applyNumberFormat="1" applyFont="1" applyBorder="1" applyAlignment="1">
      <alignment horizontal="center" vertical="center" wrapText="1"/>
    </xf>
    <xf numFmtId="49" fontId="7" fillId="0" borderId="11" xfId="0" applyNumberFormat="1" applyFont="1" applyBorder="1" applyAlignment="1">
      <alignment horizontal="center" vertical="center" shrinkToFit="1"/>
    </xf>
    <xf numFmtId="38" fontId="15" fillId="0" borderId="13" xfId="1" applyFont="1" applyFill="1" applyBorder="1" applyAlignment="1">
      <alignment horizontal="left" vertical="top" wrapText="1"/>
    </xf>
    <xf numFmtId="49" fontId="7" fillId="0" borderId="15" xfId="0" applyNumberFormat="1" applyFont="1" applyBorder="1" applyAlignment="1">
      <alignment vertical="center" wrapText="1"/>
    </xf>
    <xf numFmtId="0" fontId="47" fillId="0" borderId="0" xfId="0" applyFont="1">
      <alignment vertical="center"/>
    </xf>
    <xf numFmtId="0" fontId="46" fillId="0" borderId="0" xfId="0" applyFont="1" applyAlignment="1">
      <alignment vertical="center" wrapText="1"/>
    </xf>
    <xf numFmtId="0" fontId="46" fillId="0" borderId="0" xfId="0" applyFont="1" applyAlignment="1">
      <alignment vertical="center" shrinkToFit="1"/>
    </xf>
    <xf numFmtId="0" fontId="46" fillId="0" borderId="0" xfId="0" applyFont="1" applyAlignment="1">
      <alignment vertical="center" wrapText="1" shrinkToFit="1"/>
    </xf>
    <xf numFmtId="0" fontId="46" fillId="5" borderId="0" xfId="0" applyFont="1" applyFill="1">
      <alignment vertical="center"/>
    </xf>
    <xf numFmtId="0" fontId="24" fillId="0" borderId="0" xfId="0" applyFont="1" applyAlignment="1">
      <alignment horizontal="left" vertical="center"/>
    </xf>
    <xf numFmtId="0" fontId="52" fillId="0" borderId="0" xfId="0" applyFont="1" applyAlignment="1">
      <alignment horizontal="left" vertical="center"/>
    </xf>
    <xf numFmtId="0" fontId="22" fillId="0" borderId="0" xfId="0" applyFont="1" applyAlignment="1">
      <alignment horizontal="right" vertical="center"/>
    </xf>
    <xf numFmtId="0" fontId="9" fillId="0" borderId="14" xfId="0" applyFont="1" applyBorder="1" applyAlignment="1">
      <alignment horizontal="left" vertical="center"/>
    </xf>
    <xf numFmtId="0" fontId="21" fillId="0" borderId="14" xfId="0" applyFont="1" applyBorder="1" applyAlignment="1">
      <alignment horizontal="left" vertical="center"/>
    </xf>
    <xf numFmtId="49" fontId="7" fillId="0" borderId="21"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20"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0" fontId="13" fillId="0" borderId="23" xfId="0" applyFont="1" applyBorder="1" applyAlignment="1">
      <alignment horizontal="center" vertical="center"/>
    </xf>
    <xf numFmtId="38" fontId="15" fillId="0" borderId="21" xfId="1" applyFont="1" applyFill="1" applyBorder="1" applyAlignment="1">
      <alignment horizontal="left" vertical="top" wrapText="1"/>
    </xf>
    <xf numFmtId="49" fontId="7" fillId="0" borderId="25" xfId="0" applyNumberFormat="1" applyFont="1" applyBorder="1" applyAlignment="1">
      <alignment horizontal="center" vertical="center" wrapText="1"/>
    </xf>
    <xf numFmtId="179" fontId="0" fillId="0" borderId="22" xfId="0" applyNumberFormat="1" applyBorder="1" applyAlignment="1">
      <alignment horizontal="center" vertical="center"/>
    </xf>
    <xf numFmtId="179" fontId="0" fillId="0" borderId="15" xfId="0" applyNumberFormat="1" applyBorder="1" applyAlignment="1">
      <alignment horizontal="center" vertical="center"/>
    </xf>
    <xf numFmtId="0" fontId="13" fillId="0" borderId="0" xfId="0" applyFont="1" applyAlignment="1">
      <alignment horizontal="center" vertical="center"/>
    </xf>
    <xf numFmtId="49" fontId="7" fillId="0" borderId="0" xfId="0" applyNumberFormat="1" applyFont="1" applyAlignment="1">
      <alignment horizontal="center" vertical="center" wrapText="1"/>
    </xf>
    <xf numFmtId="38" fontId="15" fillId="0" borderId="25" xfId="1" applyFont="1" applyFill="1" applyBorder="1" applyAlignment="1">
      <alignment horizontal="left" vertical="top" wrapText="1"/>
    </xf>
    <xf numFmtId="0" fontId="46" fillId="0" borderId="0" xfId="0" applyFont="1" applyAlignment="1">
      <alignment vertical="center" shrinkToFit="1"/>
    </xf>
    <xf numFmtId="0" fontId="3" fillId="10" borderId="1" xfId="2" applyFont="1" applyFill="1" applyBorder="1" applyAlignment="1">
      <alignment horizontal="center" vertical="center" wrapText="1"/>
    </xf>
    <xf numFmtId="180" fontId="0" fillId="0" borderId="0" xfId="0" applyNumberForma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49" fontId="7" fillId="0" borderId="0" xfId="0" applyNumberFormat="1" applyFont="1" applyFill="1" applyBorder="1" applyAlignment="1">
      <alignment vertical="center" shrinkToFit="1"/>
    </xf>
    <xf numFmtId="0" fontId="4" fillId="0" borderId="0" xfId="0" applyFont="1" applyFill="1" applyBorder="1" applyAlignment="1">
      <alignment vertical="center"/>
    </xf>
    <xf numFmtId="49" fontId="8" fillId="0" borderId="0" xfId="0" applyNumberFormat="1" applyFont="1" applyFill="1" applyBorder="1" applyAlignment="1">
      <alignment horizontal="right" vertical="center" shrinkToFit="1"/>
    </xf>
    <xf numFmtId="0" fontId="4" fillId="0" borderId="0" xfId="0" applyFont="1" applyFill="1" applyBorder="1" applyAlignment="1">
      <alignment vertical="center" wrapText="1"/>
    </xf>
    <xf numFmtId="0" fontId="0" fillId="0" borderId="0" xfId="0" applyFill="1" applyAlignment="1">
      <alignment vertical="center"/>
    </xf>
    <xf numFmtId="0" fontId="0" fillId="5" borderId="0" xfId="0" applyFill="1">
      <alignment vertical="center"/>
    </xf>
    <xf numFmtId="0" fontId="0" fillId="5" borderId="0" xfId="0" applyFill="1" applyAlignment="1">
      <alignment horizontal="center" vertical="center"/>
    </xf>
    <xf numFmtId="0" fontId="0" fillId="5" borderId="0" xfId="0" applyFill="1" applyAlignment="1">
      <alignment horizontal="left" vertical="center"/>
    </xf>
    <xf numFmtId="0" fontId="0" fillId="5" borderId="0" xfId="0" applyFill="1" applyAlignment="1">
      <alignment vertical="center" wrapText="1"/>
    </xf>
    <xf numFmtId="0" fontId="0" fillId="0" borderId="0" xfId="0" applyAlignment="1">
      <alignment horizontal="center" vertical="center" wrapText="1"/>
    </xf>
    <xf numFmtId="0" fontId="4" fillId="5" borderId="0" xfId="0" applyFont="1" applyFill="1" applyAlignment="1">
      <alignment horizontal="left" vertical="center"/>
    </xf>
    <xf numFmtId="0" fontId="3" fillId="10" borderId="7" xfId="2" applyFont="1" applyFill="1" applyBorder="1" applyAlignment="1">
      <alignment horizontal="center" vertical="center" wrapText="1"/>
    </xf>
    <xf numFmtId="0" fontId="54" fillId="0" borderId="24" xfId="0" applyFont="1" applyBorder="1">
      <alignment vertical="center"/>
    </xf>
    <xf numFmtId="0" fontId="54" fillId="0" borderId="0" xfId="0" applyFont="1">
      <alignment vertical="center"/>
    </xf>
    <xf numFmtId="49" fontId="54" fillId="0" borderId="0" xfId="0" applyNumberFormat="1" applyFont="1" applyAlignment="1">
      <alignment vertical="center" wrapText="1"/>
    </xf>
    <xf numFmtId="49" fontId="54" fillId="0" borderId="25" xfId="0" applyNumberFormat="1" applyFont="1" applyBorder="1" applyAlignment="1">
      <alignment vertical="center" wrapText="1"/>
    </xf>
    <xf numFmtId="0" fontId="54" fillId="0" borderId="22" xfId="0" applyFont="1" applyBorder="1">
      <alignment vertical="center"/>
    </xf>
    <xf numFmtId="0" fontId="54" fillId="0" borderId="14" xfId="0" applyFont="1" applyBorder="1">
      <alignment vertical="center"/>
    </xf>
    <xf numFmtId="49" fontId="54" fillId="0" borderId="14" xfId="0" applyNumberFormat="1" applyFont="1" applyBorder="1" applyAlignment="1">
      <alignment vertical="center" wrapText="1"/>
    </xf>
    <xf numFmtId="49" fontId="54" fillId="0" borderId="15" xfId="0" applyNumberFormat="1" applyFont="1" applyBorder="1" applyAlignment="1">
      <alignment vertical="center" wrapText="1"/>
    </xf>
    <xf numFmtId="49" fontId="46" fillId="0" borderId="13" xfId="0" applyNumberFormat="1" applyFont="1" applyBorder="1" applyAlignment="1">
      <alignment horizontal="center" vertical="center" wrapText="1"/>
    </xf>
    <xf numFmtId="49" fontId="46" fillId="0" borderId="11" xfId="0" applyNumberFormat="1" applyFont="1" applyBorder="1" applyAlignment="1">
      <alignment horizontal="center" vertical="center" shrinkToFit="1"/>
    </xf>
    <xf numFmtId="49" fontId="46" fillId="0" borderId="12" xfId="0" applyNumberFormat="1" applyFont="1" applyBorder="1" applyAlignment="1">
      <alignment horizontal="center" vertical="center" shrinkToFit="1"/>
    </xf>
    <xf numFmtId="0" fontId="46" fillId="0" borderId="12" xfId="0" applyFont="1" applyBorder="1" applyAlignment="1">
      <alignment horizontal="center" vertical="center"/>
    </xf>
    <xf numFmtId="49" fontId="46" fillId="0" borderId="12" xfId="0" applyNumberFormat="1" applyFont="1" applyBorder="1" applyAlignment="1">
      <alignment horizontal="center" vertical="center" wrapText="1"/>
    </xf>
    <xf numFmtId="0" fontId="44" fillId="0" borderId="0" xfId="0" applyFont="1" applyAlignment="1">
      <alignment vertical="center" wrapText="1"/>
    </xf>
    <xf numFmtId="0" fontId="46" fillId="0" borderId="0" xfId="0" applyFont="1" applyAlignment="1">
      <alignment horizontal="center" vertical="center" wrapText="1" shrinkToFit="1"/>
    </xf>
    <xf numFmtId="0" fontId="56" fillId="0" borderId="0" xfId="0" applyFont="1" applyAlignment="1">
      <alignment horizontal="center" vertical="center" shrinkToFit="1"/>
    </xf>
    <xf numFmtId="0" fontId="46" fillId="0" borderId="0" xfId="0" applyFont="1" applyAlignment="1">
      <alignment horizontal="center" vertical="center"/>
    </xf>
    <xf numFmtId="0" fontId="51" fillId="0" borderId="0" xfId="0" applyFont="1" applyAlignment="1">
      <alignment horizontal="center" vertical="center"/>
    </xf>
    <xf numFmtId="0" fontId="25" fillId="0" borderId="0" xfId="2" applyAlignment="1">
      <alignment horizontal="right"/>
    </xf>
    <xf numFmtId="0" fontId="3" fillId="10" borderId="5" xfId="2" applyFont="1" applyFill="1" applyBorder="1" applyAlignment="1">
      <alignment vertical="center" wrapText="1"/>
    </xf>
    <xf numFmtId="0" fontId="3" fillId="10" borderId="7" xfId="2" applyFont="1" applyFill="1" applyBorder="1" applyAlignment="1">
      <alignment vertical="center" wrapText="1"/>
    </xf>
    <xf numFmtId="38" fontId="3" fillId="0" borderId="1" xfId="1" applyFont="1" applyFill="1" applyBorder="1" applyAlignment="1">
      <alignment vertical="center" wrapText="1"/>
    </xf>
    <xf numFmtId="38" fontId="3" fillId="0" borderId="1" xfId="1" applyFont="1" applyBorder="1" applyAlignment="1">
      <alignment vertical="center"/>
    </xf>
    <xf numFmtId="38" fontId="3" fillId="0" borderId="1" xfId="1" applyFont="1" applyBorder="1" applyAlignment="1">
      <alignment horizontal="right" vertical="center"/>
    </xf>
    <xf numFmtId="38" fontId="25" fillId="0" borderId="0" xfId="1" applyFont="1" applyAlignment="1"/>
    <xf numFmtId="0" fontId="25" fillId="0" borderId="0" xfId="2" applyAlignment="1">
      <alignment horizontal="center"/>
    </xf>
    <xf numFmtId="0" fontId="3" fillId="10" borderId="1" xfId="2" applyFont="1" applyFill="1" applyBorder="1" applyAlignment="1">
      <alignment vertical="center" wrapText="1"/>
    </xf>
    <xf numFmtId="0" fontId="0" fillId="11" borderId="0" xfId="0" applyFill="1">
      <alignment vertical="center"/>
    </xf>
    <xf numFmtId="0" fontId="27" fillId="11" borderId="0" xfId="0" applyFont="1" applyFill="1">
      <alignment vertical="center"/>
    </xf>
    <xf numFmtId="0" fontId="47" fillId="11" borderId="0" xfId="0" applyFont="1" applyFill="1">
      <alignment vertical="center"/>
    </xf>
    <xf numFmtId="0" fontId="44" fillId="5" borderId="0" xfId="0" applyFont="1" applyFill="1">
      <alignment vertical="center"/>
    </xf>
    <xf numFmtId="0" fontId="47" fillId="5" borderId="0" xfId="0" applyFont="1" applyFill="1">
      <alignment vertical="center"/>
    </xf>
    <xf numFmtId="0" fontId="47" fillId="5" borderId="0" xfId="0" applyFont="1" applyFill="1" applyAlignment="1">
      <alignment horizontal="right" vertical="center"/>
    </xf>
    <xf numFmtId="0" fontId="47" fillId="5" borderId="0" xfId="0" applyFont="1" applyFill="1" applyAlignment="1">
      <alignment vertical="center" shrinkToFit="1"/>
    </xf>
    <xf numFmtId="0" fontId="46" fillId="5" borderId="0" xfId="0" applyFont="1" applyFill="1" applyAlignment="1">
      <alignment vertical="center" shrinkToFit="1"/>
    </xf>
    <xf numFmtId="0" fontId="48" fillId="11" borderId="0" xfId="0" applyFont="1" applyFill="1">
      <alignment vertical="center"/>
    </xf>
    <xf numFmtId="0" fontId="43" fillId="6" borderId="0" xfId="0" applyFont="1" applyFill="1" applyAlignment="1" applyProtection="1">
      <alignment horizontal="center" vertical="center"/>
      <protection locked="0"/>
    </xf>
    <xf numFmtId="0" fontId="51" fillId="6" borderId="0" xfId="0" applyFont="1" applyFill="1" applyAlignment="1" applyProtection="1">
      <alignment horizontal="center" vertical="center"/>
      <protection locked="0"/>
    </xf>
    <xf numFmtId="0" fontId="4" fillId="6" borderId="0" xfId="0" applyFont="1" applyFill="1" applyProtection="1">
      <alignment vertical="center"/>
      <protection locked="0"/>
    </xf>
    <xf numFmtId="0" fontId="25" fillId="0" borderId="0" xfId="2" applyAlignment="1">
      <alignment wrapText="1"/>
    </xf>
    <xf numFmtId="0" fontId="25" fillId="3" borderId="0" xfId="2" applyFill="1" applyAlignment="1">
      <alignment wrapText="1"/>
    </xf>
    <xf numFmtId="181" fontId="3" fillId="0" borderId="1" xfId="1" applyNumberFormat="1" applyFont="1" applyBorder="1" applyAlignment="1">
      <alignment vertical="center"/>
    </xf>
    <xf numFmtId="49" fontId="7" fillId="0" borderId="15"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0" fontId="7" fillId="0" borderId="12" xfId="0" applyFont="1" applyBorder="1" applyAlignment="1">
      <alignment horizontal="center" vertical="center"/>
    </xf>
    <xf numFmtId="38" fontId="15" fillId="0" borderId="12" xfId="1" applyFont="1" applyFill="1" applyBorder="1" applyAlignment="1">
      <alignment horizontal="left" vertical="top" wrapText="1"/>
    </xf>
    <xf numFmtId="0" fontId="0" fillId="6" borderId="11" xfId="0" applyFill="1" applyBorder="1" applyAlignment="1" applyProtection="1">
      <alignment horizontal="center" vertical="center"/>
      <protection locked="0"/>
    </xf>
    <xf numFmtId="49" fontId="36" fillId="0" borderId="15" xfId="0" applyNumberFormat="1" applyFont="1" applyBorder="1" applyAlignment="1">
      <alignment vertical="center" wrapText="1"/>
    </xf>
    <xf numFmtId="0" fontId="44" fillId="0" borderId="14" xfId="0" applyFont="1" applyBorder="1" applyAlignment="1">
      <alignment horizontal="left" vertical="center"/>
    </xf>
    <xf numFmtId="0" fontId="3" fillId="10" borderId="7" xfId="2"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38" fontId="36" fillId="0" borderId="11" xfId="1" applyFont="1" applyFill="1" applyBorder="1" applyAlignment="1">
      <alignment vertical="center" wrapText="1"/>
    </xf>
    <xf numFmtId="38" fontId="36" fillId="0" borderId="12" xfId="1" applyFont="1" applyFill="1" applyBorder="1" applyAlignment="1">
      <alignment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38" fontId="47" fillId="6" borderId="0" xfId="1" applyFont="1" applyFill="1" applyAlignment="1" applyProtection="1">
      <alignment vertical="center" shrinkToFit="1"/>
      <protection locked="0"/>
    </xf>
    <xf numFmtId="38" fontId="36" fillId="6" borderId="11" xfId="1" applyFont="1" applyFill="1" applyBorder="1" applyAlignment="1" applyProtection="1">
      <alignment vertical="center" wrapText="1"/>
      <protection locked="0"/>
    </xf>
    <xf numFmtId="38" fontId="36" fillId="6" borderId="12" xfId="1" applyFont="1" applyFill="1" applyBorder="1" applyAlignment="1" applyProtection="1">
      <alignment vertical="center" wrapText="1"/>
      <protection locked="0"/>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49" fontId="21" fillId="0" borderId="0" xfId="0" applyNumberFormat="1" applyFont="1" applyAlignment="1">
      <alignment horizontal="left" vertical="center" wrapText="1"/>
    </xf>
    <xf numFmtId="0" fontId="0" fillId="3" borderId="11" xfId="0" applyFill="1" applyBorder="1" applyAlignment="1">
      <alignment horizontal="center" vertical="center" shrinkToFit="1"/>
    </xf>
    <xf numFmtId="0" fontId="0" fillId="3" borderId="13" xfId="0" applyFill="1" applyBorder="1" applyAlignment="1">
      <alignment horizontal="center" vertical="center" shrinkToFit="1"/>
    </xf>
    <xf numFmtId="0" fontId="46" fillId="3" borderId="11" xfId="0" applyFont="1" applyFill="1" applyBorder="1" applyAlignment="1">
      <alignment horizontal="center" vertical="center"/>
    </xf>
    <xf numFmtId="0" fontId="46" fillId="3" borderId="12" xfId="0" applyFont="1" applyFill="1" applyBorder="1" applyAlignment="1">
      <alignment horizontal="center" vertical="center"/>
    </xf>
    <xf numFmtId="0" fontId="46" fillId="3" borderId="13" xfId="0" applyFont="1" applyFill="1" applyBorder="1" applyAlignment="1">
      <alignment horizontal="center" vertical="center"/>
    </xf>
    <xf numFmtId="0" fontId="46" fillId="3" borderId="11" xfId="0" applyFont="1" applyFill="1" applyBorder="1" applyAlignment="1">
      <alignment horizontal="center" vertical="center" shrinkToFit="1"/>
    </xf>
    <xf numFmtId="0" fontId="46" fillId="3" borderId="12" xfId="0" applyFont="1" applyFill="1" applyBorder="1" applyAlignment="1">
      <alignment horizontal="center" vertical="center" shrinkToFit="1"/>
    </xf>
    <xf numFmtId="0" fontId="46" fillId="3" borderId="13" xfId="0" applyFont="1" applyFill="1" applyBorder="1" applyAlignment="1">
      <alignment horizontal="center" vertical="center" shrinkToFit="1"/>
    </xf>
    <xf numFmtId="0" fontId="46" fillId="3" borderId="11" xfId="0" applyFont="1" applyFill="1" applyBorder="1" applyAlignment="1">
      <alignment horizontal="center" vertical="center" wrapText="1"/>
    </xf>
    <xf numFmtId="0" fontId="46" fillId="3" borderId="12" xfId="0" applyFont="1" applyFill="1" applyBorder="1" applyAlignment="1">
      <alignment horizontal="center" vertical="center" wrapText="1"/>
    </xf>
    <xf numFmtId="0" fontId="46" fillId="3" borderId="13"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178" fontId="27" fillId="0" borderId="18" xfId="0" applyNumberFormat="1" applyFont="1" applyBorder="1" applyAlignment="1">
      <alignment horizontal="center" vertical="center"/>
    </xf>
    <xf numFmtId="178" fontId="27" fillId="0" borderId="19" xfId="0" applyNumberFormat="1" applyFont="1" applyBorder="1" applyAlignment="1">
      <alignment horizontal="center" vertical="center"/>
    </xf>
    <xf numFmtId="49" fontId="7" fillId="0" borderId="11" xfId="0" applyNumberFormat="1" applyFont="1" applyBorder="1" applyAlignment="1">
      <alignment horizontal="left" vertical="center" wrapText="1" shrinkToFit="1"/>
    </xf>
    <xf numFmtId="49" fontId="7" fillId="0" borderId="12" xfId="0" applyNumberFormat="1" applyFont="1" applyBorder="1" applyAlignment="1">
      <alignment horizontal="left" vertical="center" wrapText="1" shrinkToFit="1"/>
    </xf>
    <xf numFmtId="49" fontId="7" fillId="0" borderId="13" xfId="0" applyNumberFormat="1" applyFont="1" applyBorder="1" applyAlignment="1">
      <alignment horizontal="left" vertical="center" wrapText="1" shrinkToFit="1"/>
    </xf>
    <xf numFmtId="0" fontId="44" fillId="11" borderId="0" xfId="0" applyFont="1" applyFill="1" applyAlignment="1">
      <alignment horizontal="left" vertical="center" wrapTex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38" fontId="7" fillId="6" borderId="11" xfId="1" applyFont="1" applyFill="1" applyBorder="1" applyAlignment="1" applyProtection="1">
      <alignment vertical="center" wrapText="1"/>
      <protection locked="0"/>
    </xf>
    <xf numFmtId="38" fontId="7" fillId="6" borderId="12" xfId="1" applyFont="1" applyFill="1" applyBorder="1" applyAlignment="1" applyProtection="1">
      <alignment vertical="center" wrapText="1"/>
      <protection locked="0"/>
    </xf>
    <xf numFmtId="38" fontId="7" fillId="0" borderId="11" xfId="1" applyFont="1" applyFill="1" applyBorder="1" applyAlignment="1">
      <alignment vertical="center" wrapText="1"/>
    </xf>
    <xf numFmtId="38" fontId="7" fillId="0" borderId="12" xfId="1" applyFont="1" applyFill="1" applyBorder="1" applyAlignment="1">
      <alignment vertical="center" wrapText="1"/>
    </xf>
    <xf numFmtId="49" fontId="7" fillId="0" borderId="13" xfId="0" applyNumberFormat="1" applyFont="1" applyBorder="1" applyAlignment="1">
      <alignment horizontal="left" vertical="center" wrapText="1"/>
    </xf>
    <xf numFmtId="49" fontId="36" fillId="0" borderId="14"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0" fontId="27" fillId="3" borderId="11" xfId="0" applyFont="1" applyFill="1" applyBorder="1" applyAlignment="1">
      <alignment horizontal="center" vertical="center" shrinkToFit="1"/>
    </xf>
    <xf numFmtId="0" fontId="27" fillId="3" borderId="13" xfId="0" applyFont="1" applyFill="1" applyBorder="1" applyAlignment="1">
      <alignment horizontal="center" vertical="center" shrinkToFi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49" fontId="32" fillId="0" borderId="11" xfId="0" applyNumberFormat="1" applyFont="1" applyBorder="1" applyAlignment="1">
      <alignment horizontal="left" vertical="center" wrapText="1"/>
    </xf>
    <xf numFmtId="49" fontId="32" fillId="0" borderId="12" xfId="0" applyNumberFormat="1" applyFont="1" applyBorder="1" applyAlignment="1">
      <alignment horizontal="left" vertical="center" wrapText="1"/>
    </xf>
    <xf numFmtId="49" fontId="32" fillId="0" borderId="13" xfId="0" applyNumberFormat="1" applyFont="1" applyBorder="1" applyAlignment="1">
      <alignment horizontal="left" vertical="center" wrapText="1"/>
    </xf>
    <xf numFmtId="49" fontId="36" fillId="0" borderId="11" xfId="0" applyNumberFormat="1" applyFont="1" applyBorder="1" applyAlignment="1">
      <alignment horizontal="left" vertical="center" wrapText="1"/>
    </xf>
    <xf numFmtId="49" fontId="36" fillId="0" borderId="12" xfId="0" applyNumberFormat="1" applyFont="1" applyBorder="1" applyAlignment="1">
      <alignment horizontal="left" vertical="center" wrapText="1"/>
    </xf>
    <xf numFmtId="49" fontId="36" fillId="0" borderId="13" xfId="0" applyNumberFormat="1" applyFont="1" applyBorder="1" applyAlignment="1">
      <alignment horizontal="left" vertical="center" wrapText="1"/>
    </xf>
    <xf numFmtId="38" fontId="55" fillId="5" borderId="20" xfId="1" applyFont="1" applyFill="1" applyBorder="1" applyAlignment="1">
      <alignment horizontal="left" vertical="top" wrapText="1"/>
    </xf>
    <xf numFmtId="38" fontId="55" fillId="5" borderId="23" xfId="1" applyFont="1" applyFill="1" applyBorder="1" applyAlignment="1">
      <alignment horizontal="left" vertical="top" wrapText="1"/>
    </xf>
    <xf numFmtId="49" fontId="7" fillId="5" borderId="23" xfId="0" applyNumberFormat="1" applyFont="1" applyFill="1" applyBorder="1" applyAlignment="1">
      <alignment horizontal="center" vertical="center" wrapText="1"/>
    </xf>
    <xf numFmtId="49" fontId="7" fillId="5" borderId="21" xfId="0" applyNumberFormat="1" applyFont="1" applyFill="1" applyBorder="1" applyAlignment="1">
      <alignment horizontal="center" vertical="center" wrapText="1"/>
    </xf>
    <xf numFmtId="49" fontId="7" fillId="5" borderId="14" xfId="0" applyNumberFormat="1"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49" fontId="8" fillId="0" borderId="11" xfId="0" applyNumberFormat="1" applyFont="1" applyBorder="1" applyAlignment="1">
      <alignment horizontal="left" vertical="center" shrinkToFit="1"/>
    </xf>
    <xf numFmtId="49" fontId="8" fillId="0" borderId="12" xfId="0" applyNumberFormat="1" applyFont="1" applyBorder="1" applyAlignment="1">
      <alignment horizontal="left" vertical="center" shrinkToFit="1"/>
    </xf>
    <xf numFmtId="49" fontId="8" fillId="0" borderId="13" xfId="0" applyNumberFormat="1" applyFont="1" applyBorder="1" applyAlignment="1">
      <alignment horizontal="left" vertical="center" shrinkToFit="1"/>
    </xf>
    <xf numFmtId="38" fontId="7" fillId="6" borderId="11" xfId="1" applyFont="1" applyFill="1" applyBorder="1" applyAlignment="1" applyProtection="1">
      <alignment vertical="center"/>
      <protection locked="0"/>
    </xf>
    <xf numFmtId="38" fontId="7" fillId="6" borderId="12" xfId="1" applyFont="1" applyFill="1" applyBorder="1" applyAlignment="1" applyProtection="1">
      <alignment vertical="center"/>
      <protection locked="0"/>
    </xf>
    <xf numFmtId="0" fontId="32" fillId="3" borderId="11" xfId="0" applyFont="1" applyFill="1" applyBorder="1" applyAlignment="1">
      <alignment horizontal="center" vertical="center"/>
    </xf>
    <xf numFmtId="0" fontId="32" fillId="3" borderId="12" xfId="0" applyFont="1" applyFill="1" applyBorder="1" applyAlignment="1">
      <alignment horizontal="center" vertical="center"/>
    </xf>
    <xf numFmtId="0" fontId="32" fillId="3" borderId="13" xfId="0" applyFont="1" applyFill="1" applyBorder="1" applyAlignment="1">
      <alignment horizontal="center" vertical="center"/>
    </xf>
    <xf numFmtId="0" fontId="32" fillId="3" borderId="11"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24" fillId="8" borderId="0" xfId="0" applyFont="1" applyFill="1" applyAlignment="1">
      <alignment horizontal="left" vertical="center"/>
    </xf>
    <xf numFmtId="0" fontId="34" fillId="11" borderId="0" xfId="0" applyFont="1" applyFill="1" applyAlignment="1">
      <alignment horizontal="left" vertical="center" wrapText="1"/>
    </xf>
    <xf numFmtId="178" fontId="4" fillId="5" borderId="20" xfId="0" applyNumberFormat="1" applyFont="1" applyFill="1" applyBorder="1" applyAlignment="1">
      <alignment horizontal="center" vertical="center"/>
    </xf>
    <xf numFmtId="178" fontId="4" fillId="5" borderId="21" xfId="0" applyNumberFormat="1" applyFont="1" applyFill="1" applyBorder="1" applyAlignment="1">
      <alignment horizontal="center" vertical="center"/>
    </xf>
    <xf numFmtId="178" fontId="4" fillId="5" borderId="24" xfId="0" applyNumberFormat="1" applyFont="1" applyFill="1" applyBorder="1" applyAlignment="1">
      <alignment horizontal="center" vertical="center"/>
    </xf>
    <xf numFmtId="178" fontId="4" fillId="5" borderId="25" xfId="0" applyNumberFormat="1" applyFont="1" applyFill="1" applyBorder="1" applyAlignment="1">
      <alignment horizontal="center" vertical="center"/>
    </xf>
    <xf numFmtId="178" fontId="4" fillId="5" borderId="22" xfId="0" applyNumberFormat="1" applyFont="1" applyFill="1" applyBorder="1" applyAlignment="1">
      <alignment horizontal="center" vertical="center"/>
    </xf>
    <xf numFmtId="178" fontId="4" fillId="5" borderId="14" xfId="0" applyNumberFormat="1" applyFont="1" applyFill="1" applyBorder="1" applyAlignment="1">
      <alignment horizontal="center" vertical="center"/>
    </xf>
    <xf numFmtId="38" fontId="7" fillId="6" borderId="20" xfId="1" applyFont="1" applyFill="1" applyBorder="1" applyAlignment="1" applyProtection="1">
      <alignment vertical="center" wrapText="1"/>
      <protection locked="0"/>
    </xf>
    <xf numFmtId="38" fontId="7" fillId="6" borderId="23" xfId="1" applyFont="1" applyFill="1" applyBorder="1" applyAlignment="1" applyProtection="1">
      <alignment vertical="center" wrapText="1"/>
      <protection locked="0"/>
    </xf>
    <xf numFmtId="38" fontId="7" fillId="6" borderId="22" xfId="1" applyFont="1" applyFill="1" applyBorder="1" applyAlignment="1" applyProtection="1">
      <alignment vertical="center" wrapText="1"/>
      <protection locked="0"/>
    </xf>
    <xf numFmtId="38" fontId="7" fillId="6" borderId="14" xfId="1" applyFont="1" applyFill="1" applyBorder="1" applyAlignment="1" applyProtection="1">
      <alignment vertical="center" wrapText="1"/>
      <protection locked="0"/>
    </xf>
    <xf numFmtId="49" fontId="7" fillId="0" borderId="21" xfId="0" applyNumberFormat="1" applyFont="1" applyBorder="1" applyAlignment="1">
      <alignment horizontal="center" vertical="center" wrapText="1"/>
    </xf>
    <xf numFmtId="38" fontId="7" fillId="6" borderId="20" xfId="1" applyFont="1" applyFill="1" applyBorder="1" applyAlignment="1" applyProtection="1">
      <alignment vertical="center"/>
      <protection locked="0"/>
    </xf>
    <xf numFmtId="38" fontId="7" fillId="6" borderId="23" xfId="1" applyFont="1" applyFill="1" applyBorder="1" applyAlignment="1" applyProtection="1">
      <alignment vertical="center"/>
      <protection locked="0"/>
    </xf>
    <xf numFmtId="38" fontId="7" fillId="6" borderId="22" xfId="1" applyFont="1" applyFill="1" applyBorder="1" applyAlignment="1" applyProtection="1">
      <alignment vertical="center"/>
      <protection locked="0"/>
    </xf>
    <xf numFmtId="38" fontId="7" fillId="6" borderId="14" xfId="1" applyFont="1" applyFill="1" applyBorder="1" applyAlignment="1" applyProtection="1">
      <alignment vertical="center"/>
      <protection locked="0"/>
    </xf>
    <xf numFmtId="49" fontId="46" fillId="5" borderId="25" xfId="0" applyNumberFormat="1" applyFont="1" applyFill="1" applyBorder="1" applyAlignment="1">
      <alignment horizontal="center" vertical="center" wrapText="1"/>
    </xf>
    <xf numFmtId="49" fontId="46" fillId="5" borderId="15" xfId="0" applyNumberFormat="1" applyFont="1" applyFill="1" applyBorder="1" applyAlignment="1">
      <alignment horizontal="center" vertical="center" wrapText="1"/>
    </xf>
    <xf numFmtId="0" fontId="4" fillId="5" borderId="0" xfId="0" applyFont="1" applyFill="1" applyAlignment="1">
      <alignment horizontal="left" vertical="center" shrinkToFit="1"/>
    </xf>
    <xf numFmtId="0" fontId="46" fillId="0" borderId="20" xfId="0" applyFont="1" applyFill="1" applyBorder="1" applyAlignment="1">
      <alignment horizontal="center" vertical="center"/>
    </xf>
    <xf numFmtId="0" fontId="46" fillId="0" borderId="23" xfId="0" applyFont="1" applyFill="1" applyBorder="1" applyAlignment="1">
      <alignment horizontal="center" vertical="center"/>
    </xf>
    <xf numFmtId="0" fontId="46" fillId="0" borderId="22" xfId="0" applyFont="1" applyFill="1" applyBorder="1" applyAlignment="1">
      <alignment horizontal="center" vertical="center"/>
    </xf>
    <xf numFmtId="0" fontId="46" fillId="0" borderId="14" xfId="0" applyFont="1" applyFill="1" applyBorder="1" applyAlignment="1">
      <alignment horizontal="center" vertical="center"/>
    </xf>
    <xf numFmtId="49" fontId="46" fillId="5" borderId="21" xfId="0" applyNumberFormat="1" applyFont="1" applyFill="1" applyBorder="1" applyAlignment="1">
      <alignment horizontal="center" vertical="center" wrapText="1"/>
    </xf>
    <xf numFmtId="181" fontId="7" fillId="6" borderId="20" xfId="0" applyNumberFormat="1" applyFont="1" applyFill="1" applyBorder="1" applyAlignment="1" applyProtection="1">
      <alignment horizontal="center" vertical="center" shrinkToFit="1"/>
      <protection locked="0"/>
    </xf>
    <xf numFmtId="181" fontId="7" fillId="6" borderId="23" xfId="0" applyNumberFormat="1" applyFont="1" applyFill="1" applyBorder="1" applyAlignment="1" applyProtection="1">
      <alignment horizontal="center" vertical="center" shrinkToFit="1"/>
      <protection locked="0"/>
    </xf>
    <xf numFmtId="181" fontId="7" fillId="6" borderId="21" xfId="0" applyNumberFormat="1" applyFont="1" applyFill="1" applyBorder="1" applyAlignment="1" applyProtection="1">
      <alignment horizontal="center" vertical="center" shrinkToFit="1"/>
      <protection locked="0"/>
    </xf>
    <xf numFmtId="181" fontId="7" fillId="6" borderId="22" xfId="0" applyNumberFormat="1" applyFont="1" applyFill="1" applyBorder="1" applyAlignment="1" applyProtection="1">
      <alignment horizontal="center" vertical="center" shrinkToFit="1"/>
      <protection locked="0"/>
    </xf>
    <xf numFmtId="181" fontId="7" fillId="6" borderId="14" xfId="0" applyNumberFormat="1" applyFont="1" applyFill="1" applyBorder="1" applyAlignment="1" applyProtection="1">
      <alignment horizontal="center" vertical="center" shrinkToFit="1"/>
      <protection locked="0"/>
    </xf>
    <xf numFmtId="181" fontId="7" fillId="6" borderId="15" xfId="0" applyNumberFormat="1" applyFont="1" applyFill="1" applyBorder="1" applyAlignment="1" applyProtection="1">
      <alignment horizontal="center" vertical="center" shrinkToFit="1"/>
      <protection locked="0"/>
    </xf>
    <xf numFmtId="178" fontId="0" fillId="0" borderId="20" xfId="0" applyNumberFormat="1" applyBorder="1" applyAlignment="1">
      <alignment horizontal="center" vertical="center"/>
    </xf>
    <xf numFmtId="178" fontId="0" fillId="0" borderId="21" xfId="0" applyNumberFormat="1" applyBorder="1" applyAlignment="1">
      <alignment horizontal="center" vertical="center"/>
    </xf>
    <xf numFmtId="178" fontId="0" fillId="0" borderId="22" xfId="0" applyNumberFormat="1" applyBorder="1" applyAlignment="1">
      <alignment horizontal="center" vertical="center"/>
    </xf>
    <xf numFmtId="178" fontId="0" fillId="0" borderId="15" xfId="0" applyNumberFormat="1" applyBorder="1" applyAlignment="1">
      <alignment horizontal="center" vertical="center"/>
    </xf>
    <xf numFmtId="49" fontId="7" fillId="0" borderId="20" xfId="0" applyNumberFormat="1" applyFont="1" applyBorder="1" applyAlignment="1">
      <alignment vertical="center" shrinkToFit="1"/>
    </xf>
    <xf numFmtId="49" fontId="7" fillId="0" borderId="23" xfId="0" applyNumberFormat="1" applyFont="1" applyBorder="1" applyAlignment="1">
      <alignment vertical="center" shrinkToFit="1"/>
    </xf>
    <xf numFmtId="49" fontId="7" fillId="0" borderId="22" xfId="0" applyNumberFormat="1" applyFont="1" applyBorder="1" applyAlignment="1">
      <alignment vertical="center" shrinkToFit="1"/>
    </xf>
    <xf numFmtId="49" fontId="7" fillId="0" borderId="14" xfId="0" applyNumberFormat="1" applyFont="1" applyBorder="1" applyAlignment="1">
      <alignment vertical="center" shrinkToFit="1"/>
    </xf>
    <xf numFmtId="0" fontId="4" fillId="7" borderId="11"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49" fontId="7" fillId="6" borderId="11" xfId="0" applyNumberFormat="1" applyFont="1" applyFill="1" applyBorder="1" applyAlignment="1" applyProtection="1">
      <alignment horizontal="center" vertical="center" wrapText="1"/>
      <protection locked="0"/>
    </xf>
    <xf numFmtId="49" fontId="7" fillId="6" borderId="12" xfId="0" applyNumberFormat="1" applyFont="1" applyFill="1" applyBorder="1" applyAlignment="1" applyProtection="1">
      <alignment horizontal="center" vertical="center" wrapText="1"/>
      <protection locked="0"/>
    </xf>
    <xf numFmtId="49" fontId="7" fillId="6" borderId="13" xfId="0" applyNumberFormat="1" applyFont="1" applyFill="1" applyBorder="1" applyAlignment="1" applyProtection="1">
      <alignment horizontal="center" vertical="center" wrapText="1"/>
      <protection locked="0"/>
    </xf>
    <xf numFmtId="178" fontId="0" fillId="0" borderId="24" xfId="0" applyNumberFormat="1" applyBorder="1" applyAlignment="1">
      <alignment horizontal="center" vertical="center"/>
    </xf>
    <xf numFmtId="178" fontId="0" fillId="0" borderId="25" xfId="0" applyNumberFormat="1" applyBorder="1" applyAlignment="1">
      <alignment horizontal="center" vertical="center"/>
    </xf>
    <xf numFmtId="49" fontId="46" fillId="0" borderId="20" xfId="0" applyNumberFormat="1" applyFont="1" applyBorder="1" applyAlignment="1">
      <alignment vertical="center" shrinkToFit="1"/>
    </xf>
    <xf numFmtId="49" fontId="46" fillId="0" borderId="23" xfId="0" applyNumberFormat="1" applyFont="1" applyBorder="1" applyAlignment="1">
      <alignment vertical="center" shrinkToFit="1"/>
    </xf>
    <xf numFmtId="49" fontId="46" fillId="0" borderId="22" xfId="0" applyNumberFormat="1" applyFont="1" applyBorder="1" applyAlignment="1">
      <alignment vertical="center" shrinkToFit="1"/>
    </xf>
    <xf numFmtId="49" fontId="46" fillId="0" borderId="14" xfId="0" applyNumberFormat="1" applyFont="1" applyBorder="1" applyAlignment="1">
      <alignment vertical="center" shrinkToFit="1"/>
    </xf>
    <xf numFmtId="49" fontId="32" fillId="0" borderId="20" xfId="0" applyNumberFormat="1" applyFont="1" applyBorder="1" applyAlignment="1">
      <alignment vertical="center" shrinkToFit="1"/>
    </xf>
    <xf numFmtId="49" fontId="32" fillId="0" borderId="23" xfId="0" applyNumberFormat="1" applyFont="1" applyBorder="1" applyAlignment="1">
      <alignment vertical="center" shrinkToFit="1"/>
    </xf>
    <xf numFmtId="49" fontId="32" fillId="0" borderId="22" xfId="0" applyNumberFormat="1" applyFont="1" applyBorder="1" applyAlignment="1">
      <alignment vertical="center" shrinkToFit="1"/>
    </xf>
    <xf numFmtId="49" fontId="32" fillId="0" borderId="14" xfId="0" applyNumberFormat="1" applyFont="1" applyBorder="1" applyAlignment="1">
      <alignment vertical="center" shrinkToFit="1"/>
    </xf>
    <xf numFmtId="49" fontId="7" fillId="5" borderId="20" xfId="0" applyNumberFormat="1" applyFont="1" applyFill="1" applyBorder="1" applyAlignment="1">
      <alignment horizontal="left" vertical="center"/>
    </xf>
    <xf numFmtId="49" fontId="7" fillId="5" borderId="23" xfId="0" applyNumberFormat="1" applyFont="1" applyFill="1" applyBorder="1" applyAlignment="1">
      <alignment horizontal="left" vertical="center"/>
    </xf>
    <xf numFmtId="0" fontId="0" fillId="0" borderId="23" xfId="0" applyBorder="1" applyAlignment="1">
      <alignment vertical="center"/>
    </xf>
    <xf numFmtId="0" fontId="0" fillId="0" borderId="21" xfId="0" applyBorder="1" applyAlignment="1">
      <alignment vertical="center"/>
    </xf>
    <xf numFmtId="49" fontId="7" fillId="5" borderId="22" xfId="0" applyNumberFormat="1" applyFont="1" applyFill="1" applyBorder="1" applyAlignment="1">
      <alignment horizontal="left" vertical="center"/>
    </xf>
    <xf numFmtId="49" fontId="7" fillId="5" borderId="14" xfId="0" applyNumberFormat="1" applyFont="1" applyFill="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44" fillId="5" borderId="0" xfId="0" applyFont="1" applyFill="1" applyBorder="1" applyAlignment="1">
      <alignment horizontal="left" vertical="center" wrapText="1"/>
    </xf>
    <xf numFmtId="0" fontId="44" fillId="5" borderId="0" xfId="0" applyFont="1" applyFill="1" applyBorder="1" applyAlignment="1">
      <alignment horizontal="left" vertical="center"/>
    </xf>
    <xf numFmtId="182" fontId="7" fillId="6" borderId="20" xfId="0" applyNumberFormat="1" applyFont="1" applyFill="1" applyBorder="1" applyAlignment="1" applyProtection="1">
      <alignment horizontal="center" vertical="center" shrinkToFit="1"/>
      <protection locked="0"/>
    </xf>
    <xf numFmtId="182" fontId="7" fillId="6" borderId="23" xfId="0" applyNumberFormat="1" applyFont="1" applyFill="1" applyBorder="1" applyAlignment="1" applyProtection="1">
      <alignment horizontal="center" vertical="center" shrinkToFit="1"/>
      <protection locked="0"/>
    </xf>
    <xf numFmtId="182" fontId="7" fillId="6" borderId="21" xfId="0" applyNumberFormat="1" applyFont="1" applyFill="1" applyBorder="1" applyAlignment="1" applyProtection="1">
      <alignment horizontal="center" vertical="center" shrinkToFit="1"/>
      <protection locked="0"/>
    </xf>
    <xf numFmtId="182" fontId="7" fillId="6" borderId="22" xfId="0" applyNumberFormat="1" applyFont="1" applyFill="1" applyBorder="1" applyAlignment="1" applyProtection="1">
      <alignment horizontal="center" vertical="center" shrinkToFit="1"/>
      <protection locked="0"/>
    </xf>
    <xf numFmtId="182" fontId="7" fillId="6" borderId="14" xfId="0" applyNumberFormat="1" applyFont="1" applyFill="1" applyBorder="1" applyAlignment="1" applyProtection="1">
      <alignment horizontal="center" vertical="center" shrinkToFit="1"/>
      <protection locked="0"/>
    </xf>
    <xf numFmtId="182" fontId="7" fillId="6" borderId="15" xfId="0" applyNumberFormat="1" applyFont="1" applyFill="1" applyBorder="1" applyAlignment="1" applyProtection="1">
      <alignment horizontal="center" vertical="center" shrinkToFit="1"/>
      <protection locked="0"/>
    </xf>
    <xf numFmtId="38" fontId="8" fillId="0" borderId="22" xfId="1" applyFont="1" applyFill="1" applyBorder="1" applyAlignment="1">
      <alignment vertical="center" wrapText="1"/>
    </xf>
    <xf numFmtId="38" fontId="8" fillId="0" borderId="14" xfId="1" applyFont="1" applyFill="1" applyBorder="1" applyAlignment="1">
      <alignment vertical="center" wrapText="1"/>
    </xf>
    <xf numFmtId="49" fontId="21" fillId="5" borderId="0" xfId="0" applyNumberFormat="1" applyFont="1" applyFill="1" applyAlignment="1">
      <alignment horizontal="left" vertical="center" wrapText="1"/>
    </xf>
    <xf numFmtId="49" fontId="47" fillId="5" borderId="14" xfId="0" applyNumberFormat="1" applyFont="1" applyFill="1" applyBorder="1" applyAlignment="1">
      <alignment horizontal="left" vertical="center" wrapText="1"/>
    </xf>
    <xf numFmtId="0" fontId="47" fillId="0" borderId="14" xfId="0" applyFont="1" applyBorder="1" applyAlignment="1">
      <alignment horizontal="left" vertical="center" wrapText="1"/>
    </xf>
    <xf numFmtId="0" fontId="49" fillId="3" borderId="11" xfId="0" applyFont="1" applyFill="1" applyBorder="1" applyAlignment="1">
      <alignment horizontal="center" vertical="center" wrapText="1"/>
    </xf>
    <xf numFmtId="0" fontId="49" fillId="3" borderId="12" xfId="0" applyFont="1" applyFill="1" applyBorder="1" applyAlignment="1">
      <alignment horizontal="center" vertical="center" wrapText="1"/>
    </xf>
    <xf numFmtId="0" fontId="49" fillId="3" borderId="13" xfId="0" applyFont="1" applyFill="1" applyBorder="1" applyAlignment="1">
      <alignment horizontal="center" vertical="center" wrapText="1"/>
    </xf>
    <xf numFmtId="0" fontId="0" fillId="6" borderId="31" xfId="0" applyFill="1" applyBorder="1" applyAlignment="1" applyProtection="1">
      <alignment horizontal="left" vertical="top"/>
      <protection locked="0"/>
    </xf>
    <xf numFmtId="0" fontId="0" fillId="6" borderId="32" xfId="0" applyFill="1" applyBorder="1" applyAlignment="1" applyProtection="1">
      <alignment horizontal="left" vertical="top"/>
      <protection locked="0"/>
    </xf>
    <xf numFmtId="0" fontId="0" fillId="6" borderId="33" xfId="0" applyFill="1" applyBorder="1" applyAlignment="1" applyProtection="1">
      <alignment horizontal="left" vertical="top"/>
      <protection locked="0"/>
    </xf>
    <xf numFmtId="0" fontId="41" fillId="11" borderId="0" xfId="0" applyFont="1" applyFill="1" applyAlignment="1">
      <alignment horizontal="left" vertical="center" wrapText="1"/>
    </xf>
    <xf numFmtId="49" fontId="7" fillId="0" borderId="11" xfId="0" applyNumberFormat="1" applyFont="1" applyBorder="1" applyAlignment="1">
      <alignment horizontal="center" vertical="center" wrapText="1"/>
    </xf>
    <xf numFmtId="0" fontId="21" fillId="5" borderId="0" xfId="0" applyFont="1" applyFill="1" applyBorder="1" applyAlignment="1">
      <alignment horizontal="left" vertical="center" wrapText="1"/>
    </xf>
    <xf numFmtId="0" fontId="21" fillId="5" borderId="0" xfId="0" applyFont="1" applyFill="1" applyBorder="1" applyAlignment="1">
      <alignment horizontal="left" vertical="center"/>
    </xf>
    <xf numFmtId="49" fontId="33" fillId="6" borderId="11" xfId="0" applyNumberFormat="1" applyFont="1" applyFill="1" applyBorder="1" applyAlignment="1" applyProtection="1">
      <alignment horizontal="left" vertical="center" wrapText="1"/>
      <protection locked="0"/>
    </xf>
    <xf numFmtId="49" fontId="32" fillId="6" borderId="12" xfId="0" applyNumberFormat="1" applyFont="1" applyFill="1" applyBorder="1" applyAlignment="1" applyProtection="1">
      <alignment horizontal="left" vertical="center" wrapText="1"/>
      <protection locked="0"/>
    </xf>
    <xf numFmtId="49" fontId="32" fillId="6" borderId="13" xfId="0" applyNumberFormat="1" applyFont="1" applyFill="1" applyBorder="1" applyAlignment="1" applyProtection="1">
      <alignment horizontal="left" vertical="center" wrapText="1"/>
      <protection locked="0"/>
    </xf>
    <xf numFmtId="0" fontId="13" fillId="6" borderId="20" xfId="0" applyFont="1" applyFill="1" applyBorder="1" applyAlignment="1" applyProtection="1">
      <alignment horizontal="center" vertical="center" wrapText="1" shrinkToFit="1"/>
      <protection locked="0"/>
    </xf>
    <xf numFmtId="0" fontId="13" fillId="6" borderId="23" xfId="0" applyFont="1" applyFill="1" applyBorder="1" applyAlignment="1" applyProtection="1">
      <alignment horizontal="center" vertical="center" wrapText="1" shrinkToFit="1"/>
      <protection locked="0"/>
    </xf>
    <xf numFmtId="0" fontId="13" fillId="6" borderId="21" xfId="0" applyFont="1" applyFill="1" applyBorder="1" applyAlignment="1" applyProtection="1">
      <alignment horizontal="center" vertical="center" wrapText="1" shrinkToFit="1"/>
      <protection locked="0"/>
    </xf>
    <xf numFmtId="0" fontId="13" fillId="6" borderId="22" xfId="0" applyFont="1" applyFill="1" applyBorder="1" applyAlignment="1" applyProtection="1">
      <alignment horizontal="center" vertical="center" wrapText="1" shrinkToFit="1"/>
      <protection locked="0"/>
    </xf>
    <xf numFmtId="0" fontId="13" fillId="6" borderId="14" xfId="0"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center" vertical="center" wrapText="1" shrinkToFit="1"/>
      <protection locked="0"/>
    </xf>
    <xf numFmtId="0" fontId="13" fillId="0" borderId="20"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5" xfId="0" applyFont="1" applyFill="1" applyBorder="1" applyAlignment="1">
      <alignment horizontal="center" vertical="center"/>
    </xf>
    <xf numFmtId="49" fontId="32" fillId="6" borderId="11" xfId="0" applyNumberFormat="1" applyFont="1" applyFill="1" applyBorder="1" applyAlignment="1" applyProtection="1">
      <alignment horizontal="left" vertical="center" wrapText="1"/>
      <protection locked="0"/>
    </xf>
    <xf numFmtId="0" fontId="7" fillId="3" borderId="11" xfId="0" applyFont="1" applyFill="1" applyBorder="1" applyAlignment="1">
      <alignment horizontal="center" vertical="center"/>
    </xf>
    <xf numFmtId="0" fontId="21" fillId="5" borderId="0" xfId="0" applyFont="1" applyFill="1">
      <alignment vertical="center"/>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4" fillId="3" borderId="11"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49" fontId="46" fillId="0" borderId="11" xfId="0" applyNumberFormat="1" applyFont="1" applyBorder="1">
      <alignment vertical="center"/>
    </xf>
    <xf numFmtId="0" fontId="47" fillId="0" borderId="12" xfId="0" applyFont="1" applyBorder="1">
      <alignment vertical="center"/>
    </xf>
    <xf numFmtId="0" fontId="47" fillId="0" borderId="13" xfId="0" applyFont="1" applyBorder="1">
      <alignment vertical="center"/>
    </xf>
    <xf numFmtId="178" fontId="4" fillId="5" borderId="15" xfId="0" applyNumberFormat="1" applyFont="1" applyFill="1" applyBorder="1" applyAlignment="1">
      <alignment horizontal="center" vertical="center"/>
    </xf>
    <xf numFmtId="49" fontId="11" fillId="9"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pplyProtection="1">
      <alignment horizontal="left" vertical="center" wrapText="1" shrinkToFit="1"/>
      <protection locked="0"/>
    </xf>
    <xf numFmtId="0" fontId="4" fillId="6" borderId="7" xfId="0" applyFont="1" applyFill="1" applyBorder="1" applyAlignment="1" applyProtection="1">
      <alignment horizontal="left" vertical="center" wrapText="1" shrinkToFit="1"/>
      <protection locked="0"/>
    </xf>
    <xf numFmtId="0" fontId="4" fillId="6" borderId="6" xfId="0" applyFont="1" applyFill="1" applyBorder="1" applyAlignment="1" applyProtection="1">
      <alignment horizontal="left" vertical="center" wrapText="1" shrinkToFit="1"/>
      <protection locked="0"/>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pplyProtection="1">
      <alignment vertical="center" wrapText="1"/>
      <protection locked="0"/>
    </xf>
    <xf numFmtId="0" fontId="4" fillId="6" borderId="8" xfId="0" applyFont="1" applyFill="1" applyBorder="1" applyAlignment="1" applyProtection="1">
      <alignment vertical="center" wrapText="1"/>
      <protection locked="0"/>
    </xf>
    <xf numFmtId="0" fontId="4" fillId="6" borderId="10" xfId="0" applyFont="1" applyFill="1" applyBorder="1" applyAlignment="1" applyProtection="1">
      <alignment vertical="center" wrapText="1"/>
      <protection locked="0"/>
    </xf>
    <xf numFmtId="0" fontId="4" fillId="6" borderId="16" xfId="0" applyFont="1" applyFill="1" applyBorder="1" applyAlignment="1" applyProtection="1">
      <alignment vertical="center" wrapText="1"/>
      <protection locked="0"/>
    </xf>
    <xf numFmtId="0" fontId="4" fillId="6" borderId="2" xfId="0" applyFont="1" applyFill="1" applyBorder="1" applyAlignment="1" applyProtection="1">
      <alignment vertical="center" wrapText="1"/>
      <protection locked="0"/>
    </xf>
    <xf numFmtId="0" fontId="4" fillId="6" borderId="17" xfId="0" applyFont="1" applyFill="1" applyBorder="1" applyAlignment="1" applyProtection="1">
      <alignment vertical="center" wrapText="1"/>
      <protection locked="0"/>
    </xf>
    <xf numFmtId="49" fontId="7" fillId="5" borderId="0"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6" borderId="9" xfId="0" applyNumberFormat="1" applyFont="1" applyFill="1" applyBorder="1" applyAlignment="1" applyProtection="1">
      <alignment vertical="center" shrinkToFit="1"/>
      <protection locked="0"/>
    </xf>
    <xf numFmtId="49" fontId="7" fillId="6" borderId="8" xfId="0" applyNumberFormat="1" applyFont="1" applyFill="1" applyBorder="1" applyAlignment="1" applyProtection="1">
      <alignment vertical="center" shrinkToFit="1"/>
      <protection locked="0"/>
    </xf>
    <xf numFmtId="49" fontId="7" fillId="6" borderId="10" xfId="0" applyNumberFormat="1" applyFont="1" applyFill="1" applyBorder="1" applyAlignment="1" applyProtection="1">
      <alignment vertical="center" shrinkToFit="1"/>
      <protection locked="0"/>
    </xf>
    <xf numFmtId="49" fontId="7" fillId="6" borderId="16" xfId="0" applyNumberFormat="1" applyFont="1" applyFill="1" applyBorder="1" applyAlignment="1" applyProtection="1">
      <alignment vertical="center" shrinkToFit="1"/>
      <protection locked="0"/>
    </xf>
    <xf numFmtId="49" fontId="7" fillId="6" borderId="2" xfId="0" applyNumberFormat="1" applyFont="1" applyFill="1" applyBorder="1" applyAlignment="1" applyProtection="1">
      <alignment vertical="center" shrinkToFit="1"/>
      <protection locked="0"/>
    </xf>
    <xf numFmtId="49" fontId="7" fillId="6" borderId="17" xfId="0" applyNumberFormat="1" applyFont="1" applyFill="1" applyBorder="1" applyAlignment="1" applyProtection="1">
      <alignment vertical="center" shrinkToFit="1"/>
      <protection locked="0"/>
    </xf>
    <xf numFmtId="0" fontId="46" fillId="0" borderId="0" xfId="0" applyFont="1" applyAlignment="1">
      <alignment horizontal="left" vertical="center" shrinkToFit="1"/>
    </xf>
    <xf numFmtId="0" fontId="46" fillId="0" borderId="0" xfId="0" applyFont="1" applyAlignment="1">
      <alignment horizontal="left" vertical="center" wrapText="1" shrinkToFit="1"/>
    </xf>
    <xf numFmtId="0" fontId="46" fillId="0" borderId="0" xfId="0" applyFont="1" applyAlignment="1">
      <alignment horizontal="left" vertical="center" wrapText="1"/>
    </xf>
    <xf numFmtId="0" fontId="46" fillId="0" borderId="0" xfId="0" applyFont="1" applyAlignment="1">
      <alignment vertical="center" shrinkToFit="1"/>
    </xf>
    <xf numFmtId="49" fontId="46" fillId="0" borderId="20" xfId="0" applyNumberFormat="1" applyFont="1" applyBorder="1" applyAlignment="1">
      <alignment vertical="center" wrapText="1" shrinkToFit="1"/>
    </xf>
    <xf numFmtId="49" fontId="46" fillId="0" borderId="23" xfId="0" applyNumberFormat="1" applyFont="1" applyBorder="1" applyAlignment="1">
      <alignment vertical="center" wrapText="1" shrinkToFit="1"/>
    </xf>
    <xf numFmtId="49" fontId="46" fillId="0" borderId="22" xfId="0" applyNumberFormat="1" applyFont="1" applyBorder="1" applyAlignment="1">
      <alignment vertical="center" wrapText="1" shrinkToFit="1"/>
    </xf>
    <xf numFmtId="49" fontId="46" fillId="0" borderId="14" xfId="0" applyNumberFormat="1" applyFont="1" applyBorder="1" applyAlignment="1">
      <alignment vertical="center" wrapText="1" shrinkToFit="1"/>
    </xf>
    <xf numFmtId="49" fontId="47" fillId="0" borderId="28" xfId="0" applyNumberFormat="1" applyFont="1" applyBorder="1" applyAlignment="1">
      <alignment vertical="top" wrapText="1" shrinkToFit="1"/>
    </xf>
    <xf numFmtId="49" fontId="47" fillId="0" borderId="29" xfId="0" applyNumberFormat="1" applyFont="1" applyBorder="1" applyAlignment="1">
      <alignment vertical="top" shrinkToFit="1"/>
    </xf>
    <xf numFmtId="49" fontId="47" fillId="0" borderId="30" xfId="0" applyNumberFormat="1" applyFont="1" applyBorder="1" applyAlignment="1">
      <alignment vertical="top" shrinkToFit="1"/>
    </xf>
    <xf numFmtId="0" fontId="7" fillId="5" borderId="0" xfId="0" applyFont="1" applyFill="1" applyAlignment="1">
      <alignment horizontal="left" vertical="center" shrinkToFit="1"/>
    </xf>
    <xf numFmtId="38" fontId="26" fillId="5" borderId="20" xfId="1" applyFont="1" applyFill="1" applyBorder="1" applyAlignment="1">
      <alignment horizontal="left" vertical="top" wrapText="1"/>
    </xf>
    <xf numFmtId="38" fontId="26" fillId="5" borderId="23" xfId="1" applyFont="1" applyFill="1" applyBorder="1" applyAlignment="1">
      <alignment horizontal="left" vertical="top" wrapText="1"/>
    </xf>
    <xf numFmtId="49" fontId="32" fillId="0" borderId="11" xfId="0" applyNumberFormat="1" applyFont="1" applyBorder="1" applyAlignment="1">
      <alignment vertical="center" wrapText="1"/>
    </xf>
    <xf numFmtId="49" fontId="32" fillId="0" borderId="12" xfId="0" applyNumberFormat="1" applyFont="1" applyBorder="1" applyAlignment="1">
      <alignment vertical="center" wrapText="1"/>
    </xf>
    <xf numFmtId="49" fontId="32" fillId="0" borderId="13" xfId="0" applyNumberFormat="1" applyFont="1" applyBorder="1" applyAlignment="1">
      <alignment vertical="center" wrapText="1"/>
    </xf>
    <xf numFmtId="49" fontId="32" fillId="5" borderId="20" xfId="0" applyNumberFormat="1" applyFont="1" applyFill="1" applyBorder="1" applyAlignment="1">
      <alignment horizontal="left" vertical="center" wrapText="1" shrinkToFit="1"/>
    </xf>
    <xf numFmtId="49" fontId="32" fillId="5" borderId="23" xfId="0" applyNumberFormat="1" applyFont="1" applyFill="1" applyBorder="1" applyAlignment="1">
      <alignment horizontal="left" vertical="center" shrinkToFit="1"/>
    </xf>
    <xf numFmtId="0" fontId="0" fillId="0" borderId="23" xfId="0" applyBorder="1" applyAlignment="1">
      <alignment vertical="center" shrinkToFit="1"/>
    </xf>
    <xf numFmtId="0" fontId="0" fillId="0" borderId="21" xfId="0" applyBorder="1" applyAlignment="1">
      <alignment vertical="center" shrinkToFit="1"/>
    </xf>
    <xf numFmtId="49" fontId="32" fillId="5" borderId="22" xfId="0" applyNumberFormat="1" applyFont="1" applyFill="1" applyBorder="1" applyAlignment="1">
      <alignment horizontal="left" vertical="center" shrinkToFit="1"/>
    </xf>
    <xf numFmtId="49" fontId="32" fillId="5" borderId="14" xfId="0" applyNumberFormat="1" applyFont="1" applyFill="1" applyBorder="1" applyAlignment="1">
      <alignment horizontal="lef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32" fillId="7" borderId="11"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13" xfId="0" applyFont="1" applyFill="1" applyBorder="1" applyAlignment="1">
      <alignment horizontal="center" vertical="center"/>
    </xf>
    <xf numFmtId="49" fontId="7" fillId="5" borderId="20" xfId="0" applyNumberFormat="1" applyFont="1" applyFill="1" applyBorder="1" applyAlignment="1">
      <alignment horizontal="left" vertical="center" shrinkToFit="1"/>
    </xf>
    <xf numFmtId="49" fontId="7" fillId="5" borderId="23" xfId="0" applyNumberFormat="1" applyFont="1" applyFill="1" applyBorder="1" applyAlignment="1">
      <alignment horizontal="left" vertical="center" shrinkToFit="1"/>
    </xf>
    <xf numFmtId="49" fontId="7" fillId="5" borderId="22" xfId="0" applyNumberFormat="1" applyFont="1" applyFill="1" applyBorder="1" applyAlignment="1">
      <alignment horizontal="left" vertical="center" shrinkToFit="1"/>
    </xf>
    <xf numFmtId="49" fontId="7" fillId="5" borderId="14" xfId="0" applyNumberFormat="1" applyFont="1" applyFill="1" applyBorder="1" applyAlignment="1">
      <alignment horizontal="left" vertical="center" shrinkToFit="1"/>
    </xf>
    <xf numFmtId="49" fontId="7" fillId="0" borderId="11" xfId="0" applyNumberFormat="1" applyFont="1" applyBorder="1" applyAlignment="1">
      <alignment horizontal="left" vertical="center" shrinkToFit="1"/>
    </xf>
    <xf numFmtId="49" fontId="7" fillId="0" borderId="12"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0" fontId="46" fillId="0" borderId="0" xfId="0" applyFont="1" applyAlignment="1">
      <alignment vertical="center" wrapText="1"/>
    </xf>
    <xf numFmtId="49" fontId="46" fillId="0" borderId="21" xfId="0" applyNumberFormat="1" applyFont="1" applyBorder="1" applyAlignment="1">
      <alignment vertical="center" wrapText="1" shrinkToFit="1"/>
    </xf>
    <xf numFmtId="49" fontId="46" fillId="0" borderId="15" xfId="0" applyNumberFormat="1" applyFont="1" applyBorder="1" applyAlignment="1">
      <alignment vertical="center" wrapText="1" shrinkToFit="1"/>
    </xf>
    <xf numFmtId="38" fontId="55" fillId="5" borderId="24" xfId="1" applyFont="1" applyFill="1" applyBorder="1" applyAlignment="1">
      <alignment horizontal="left" vertical="top" wrapText="1"/>
    </xf>
    <xf numFmtId="38" fontId="55" fillId="5" borderId="0" xfId="1" applyFont="1" applyFill="1" applyBorder="1" applyAlignment="1">
      <alignment horizontal="left" vertical="top" wrapText="1"/>
    </xf>
    <xf numFmtId="49" fontId="7" fillId="5" borderId="25" xfId="0" applyNumberFormat="1" applyFont="1" applyFill="1" applyBorder="1" applyAlignment="1">
      <alignment horizontal="center" vertical="center" wrapText="1"/>
    </xf>
    <xf numFmtId="181" fontId="7" fillId="6" borderId="11" xfId="0" applyNumberFormat="1" applyFont="1" applyFill="1" applyBorder="1" applyAlignment="1" applyProtection="1">
      <alignment horizontal="center" vertical="center" shrinkToFit="1"/>
      <protection locked="0"/>
    </xf>
    <xf numFmtId="181" fontId="7" fillId="6" borderId="12" xfId="0" applyNumberFormat="1" applyFont="1" applyFill="1" applyBorder="1" applyAlignment="1" applyProtection="1">
      <alignment horizontal="center" vertical="center" shrinkToFit="1"/>
      <protection locked="0"/>
    </xf>
    <xf numFmtId="181" fontId="7" fillId="6" borderId="13" xfId="0" applyNumberFormat="1" applyFont="1" applyFill="1" applyBorder="1" applyAlignment="1" applyProtection="1">
      <alignment horizontal="center" vertical="center" shrinkToFit="1"/>
      <protection locked="0"/>
    </xf>
    <xf numFmtId="0" fontId="47" fillId="0" borderId="0" xfId="0" applyFont="1" applyAlignment="1">
      <alignment horizontal="left" vertical="center" wrapText="1"/>
    </xf>
    <xf numFmtId="49" fontId="46" fillId="0" borderId="11" xfId="0" applyNumberFormat="1" applyFont="1" applyBorder="1" applyAlignment="1">
      <alignment horizontal="left" vertical="center" wrapText="1" shrinkToFit="1"/>
    </xf>
    <xf numFmtId="49" fontId="46" fillId="0" borderId="12" xfId="0" applyNumberFormat="1" applyFont="1" applyBorder="1" applyAlignment="1">
      <alignment horizontal="left" vertical="center" wrapText="1" shrinkToFit="1"/>
    </xf>
    <xf numFmtId="0" fontId="58" fillId="0" borderId="0" xfId="0" applyFont="1" applyAlignment="1">
      <alignment vertical="center" wrapText="1"/>
    </xf>
    <xf numFmtId="49" fontId="4" fillId="6" borderId="11" xfId="0" applyNumberFormat="1" applyFont="1" applyFill="1" applyBorder="1" applyAlignment="1" applyProtection="1">
      <alignment horizontal="left" vertical="center" wrapText="1"/>
      <protection locked="0"/>
    </xf>
    <xf numFmtId="49" fontId="4" fillId="6" borderId="12" xfId="0" applyNumberFormat="1" applyFont="1" applyFill="1" applyBorder="1" applyAlignment="1" applyProtection="1">
      <alignment horizontal="left" vertical="center" wrapText="1"/>
      <protection locked="0"/>
    </xf>
    <xf numFmtId="49" fontId="4" fillId="6" borderId="13" xfId="0" applyNumberFormat="1" applyFont="1" applyFill="1" applyBorder="1" applyAlignment="1" applyProtection="1">
      <alignment horizontal="left" vertical="center" wrapText="1"/>
      <protection locked="0"/>
    </xf>
    <xf numFmtId="49" fontId="7" fillId="6" borderId="11" xfId="0" applyNumberFormat="1" applyFont="1" applyFill="1" applyBorder="1" applyAlignment="1" applyProtection="1">
      <alignment horizontal="left" vertical="center" wrapText="1" shrinkToFit="1"/>
      <protection locked="0"/>
    </xf>
    <xf numFmtId="49" fontId="7" fillId="6" borderId="12" xfId="0" applyNumberFormat="1" applyFont="1" applyFill="1" applyBorder="1" applyAlignment="1" applyProtection="1">
      <alignment horizontal="left" vertical="center" wrapText="1" shrinkToFit="1"/>
      <protection locked="0"/>
    </xf>
    <xf numFmtId="49" fontId="7" fillId="6" borderId="13" xfId="0" applyNumberFormat="1" applyFont="1" applyFill="1" applyBorder="1" applyAlignment="1" applyProtection="1">
      <alignment horizontal="left" vertical="center" wrapText="1" shrinkToFit="1"/>
      <protection locked="0"/>
    </xf>
    <xf numFmtId="0" fontId="0" fillId="0" borderId="0" xfId="0" applyAlignment="1">
      <alignment horizontal="left" vertical="center"/>
    </xf>
    <xf numFmtId="0" fontId="0" fillId="0" borderId="0" xfId="0" applyAlignment="1">
      <alignment horizontal="center"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49" fontId="46" fillId="5" borderId="20" xfId="0" applyNumberFormat="1" applyFont="1" applyFill="1" applyBorder="1" applyAlignment="1">
      <alignment horizontal="left" vertical="center" shrinkToFit="1"/>
    </xf>
    <xf numFmtId="49" fontId="46" fillId="5" borderId="23" xfId="0" applyNumberFormat="1" applyFont="1" applyFill="1" applyBorder="1" applyAlignment="1">
      <alignment horizontal="left" vertical="center" shrinkToFit="1"/>
    </xf>
    <xf numFmtId="0" fontId="47" fillId="0" borderId="23" xfId="0" applyFont="1" applyBorder="1" applyAlignment="1">
      <alignment vertical="center" shrinkToFit="1"/>
    </xf>
    <xf numFmtId="0" fontId="47" fillId="0" borderId="21" xfId="0" applyFont="1" applyBorder="1" applyAlignment="1">
      <alignment vertical="center" shrinkToFit="1"/>
    </xf>
    <xf numFmtId="49" fontId="46" fillId="5" borderId="22" xfId="0" applyNumberFormat="1" applyFont="1" applyFill="1" applyBorder="1" applyAlignment="1">
      <alignment horizontal="left" vertical="center" shrinkToFit="1"/>
    </xf>
    <xf numFmtId="49" fontId="46" fillId="5" borderId="14" xfId="0" applyNumberFormat="1" applyFont="1" applyFill="1" applyBorder="1" applyAlignment="1">
      <alignment horizontal="left" vertical="center" shrinkToFit="1"/>
    </xf>
    <xf numFmtId="0" fontId="47" fillId="0" borderId="14" xfId="0" applyFont="1" applyBorder="1" applyAlignment="1">
      <alignment vertical="center" shrinkToFit="1"/>
    </xf>
    <xf numFmtId="0" fontId="47" fillId="0" borderId="15" xfId="0" applyFont="1" applyBorder="1" applyAlignment="1">
      <alignment vertical="center" shrinkToFit="1"/>
    </xf>
    <xf numFmtId="0" fontId="7" fillId="0" borderId="0" xfId="0" applyFont="1" applyAlignment="1">
      <alignment vertical="center" wrapText="1"/>
    </xf>
    <xf numFmtId="0" fontId="7" fillId="0" borderId="0" xfId="0" applyFont="1" applyAlignment="1">
      <alignment horizontal="left" vertical="center" wrapText="1"/>
    </xf>
    <xf numFmtId="0" fontId="53" fillId="0" borderId="0" xfId="0" applyFont="1" applyAlignment="1">
      <alignment horizontal="left" vertical="center" wrapText="1"/>
    </xf>
    <xf numFmtId="0" fontId="7" fillId="0" borderId="0" xfId="0" applyFont="1" applyAlignment="1">
      <alignment vertical="center" shrinkToFit="1"/>
    </xf>
    <xf numFmtId="0" fontId="7" fillId="0" borderId="0" xfId="0" applyFont="1" applyAlignment="1">
      <alignment horizontal="left" vertical="center" shrinkToFit="1"/>
    </xf>
    <xf numFmtId="49" fontId="44" fillId="0" borderId="11" xfId="0" applyNumberFormat="1" applyFont="1" applyBorder="1" applyAlignment="1">
      <alignment horizontal="left" vertical="center" shrinkToFit="1"/>
    </xf>
    <xf numFmtId="49" fontId="44" fillId="0" borderId="12" xfId="0" applyNumberFormat="1" applyFont="1" applyBorder="1" applyAlignment="1">
      <alignment horizontal="left" vertical="center" shrinkToFit="1"/>
    </xf>
    <xf numFmtId="49" fontId="44" fillId="0" borderId="13" xfId="0" applyNumberFormat="1" applyFont="1" applyBorder="1" applyAlignment="1">
      <alignment horizontal="left" vertical="center" shrinkToFit="1"/>
    </xf>
    <xf numFmtId="0" fontId="0" fillId="5" borderId="0" xfId="0" applyFill="1" applyAlignment="1">
      <alignment horizontal="left" vertical="center" wrapText="1"/>
    </xf>
    <xf numFmtId="0" fontId="40" fillId="11" borderId="0" xfId="0" applyFont="1" applyFill="1" applyAlignment="1">
      <alignment horizontal="left" vertical="center" wrapText="1"/>
    </xf>
    <xf numFmtId="0" fontId="42" fillId="11" borderId="0" xfId="0" applyFont="1" applyFill="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49" fontId="57" fillId="0" borderId="0" xfId="0" applyNumberFormat="1" applyFont="1" applyAlignment="1">
      <alignment horizontal="left" vertical="center" wrapText="1"/>
    </xf>
    <xf numFmtId="177" fontId="27" fillId="3" borderId="1" xfId="3" applyNumberFormat="1" applyFont="1" applyFill="1" applyBorder="1" applyAlignment="1">
      <alignment horizontal="center" vertical="center" wrapText="1"/>
    </xf>
    <xf numFmtId="0" fontId="3" fillId="10" borderId="5" xfId="2" applyFont="1" applyFill="1" applyBorder="1" applyAlignment="1">
      <alignment horizontal="center" vertical="center" wrapText="1"/>
    </xf>
    <xf numFmtId="0" fontId="3" fillId="10" borderId="7" xfId="2" applyFont="1" applyFill="1" applyBorder="1" applyAlignment="1">
      <alignment horizontal="center" vertical="center" wrapText="1"/>
    </xf>
    <xf numFmtId="176" fontId="27" fillId="3" borderId="1" xfId="2" applyNumberFormat="1" applyFont="1" applyFill="1" applyBorder="1" applyAlignment="1">
      <alignment horizontal="center" vertical="center" wrapText="1"/>
    </xf>
    <xf numFmtId="0" fontId="3" fillId="0" borderId="1" xfId="2" applyFont="1" applyBorder="1" applyAlignment="1">
      <alignment horizontal="center" vertical="center" wrapText="1"/>
    </xf>
    <xf numFmtId="177" fontId="27" fillId="3" borderId="5" xfId="3" applyNumberFormat="1" applyFont="1" applyFill="1" applyBorder="1" applyAlignment="1">
      <alignment horizontal="center" vertical="center" wrapText="1"/>
    </xf>
    <xf numFmtId="176" fontId="27" fillId="0" borderId="1" xfId="2" applyNumberFormat="1" applyFont="1" applyBorder="1" applyAlignment="1">
      <alignment horizontal="center" vertical="center" wrapText="1"/>
    </xf>
    <xf numFmtId="177" fontId="27" fillId="0" borderId="1" xfId="3" applyNumberFormat="1" applyFont="1" applyFill="1" applyBorder="1" applyAlignment="1">
      <alignment horizontal="center" vertical="center" wrapText="1"/>
    </xf>
    <xf numFmtId="0" fontId="3" fillId="0" borderId="5" xfId="2" applyFont="1" applyBorder="1" applyAlignment="1">
      <alignment horizontal="center" vertical="center" wrapText="1"/>
    </xf>
    <xf numFmtId="0" fontId="3" fillId="0" borderId="7"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6" xfId="2" applyFont="1" applyBorder="1" applyAlignment="1">
      <alignment horizontal="center" vertical="center" wrapText="1"/>
    </xf>
    <xf numFmtId="0" fontId="3" fillId="0" borderId="27" xfId="2" applyFont="1" applyBorder="1" applyAlignment="1">
      <alignment horizontal="center" vertical="center" wrapText="1"/>
    </xf>
    <xf numFmtId="0" fontId="3" fillId="0" borderId="4" xfId="2" applyFont="1" applyBorder="1" applyAlignment="1">
      <alignment horizontal="center" vertical="center" wrapText="1"/>
    </xf>
    <xf numFmtId="49" fontId="11" fillId="0" borderId="0" xfId="0" applyNumberFormat="1" applyFont="1" applyAlignment="1">
      <alignment horizontal="center" vertical="center"/>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1</xdr:row>
      <xdr:rowOff>209550</xdr:rowOff>
    </xdr:from>
    <xdr:to>
      <xdr:col>25</xdr:col>
      <xdr:colOff>2438</xdr:colOff>
      <xdr:row>3</xdr:row>
      <xdr:rowOff>63500</xdr:rowOff>
    </xdr:to>
    <xdr:sp macro="" textlink="">
      <xdr:nvSpPr>
        <xdr:cNvPr id="3" name="角丸四角形 4">
          <a:extLst>
            <a:ext uri="{FF2B5EF4-FFF2-40B4-BE49-F238E27FC236}">
              <a16:creationId xmlns:a16="http://schemas.microsoft.com/office/drawing/2014/main" id="{0991DC0D-5802-4EE6-AFF3-B1E97A877A2E}"/>
            </a:ext>
          </a:extLst>
        </xdr:cNvPr>
        <xdr:cNvSpPr/>
      </xdr:nvSpPr>
      <xdr:spPr>
        <a:xfrm>
          <a:off x="142875" y="619125"/>
          <a:ext cx="7222388" cy="5492750"/>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〇本調査票については、要望調査票のお知らせの</a:t>
          </a:r>
          <a:r>
            <a:rPr lang="ja-JP" altLang="en-US" sz="1400" u="none">
              <a:solidFill>
                <a:schemeClr val="tx1">
                  <a:lumMod val="95000"/>
                  <a:lumOff val="5000"/>
                </a:schemeClr>
              </a:solidFill>
              <a:effectLst/>
            </a:rPr>
            <a:t>ございました各事業者団体か主たる事務所の所在地を管轄する運輸支局の指示に従い、所定の提出先に提出してください。同一の事業者の場合、提出先の運輸支局等は一カ所にしてください（同一事業者が複数の提出先に提出することがないように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2" x14ac:dyDescent="0.2"/>
  <cols>
    <col min="4" max="4" width="5.6640625" style="1" customWidth="1"/>
    <col min="5" max="5" width="9.6640625" style="2" customWidth="1"/>
    <col min="6" max="6" width="9" style="2" customWidth="1"/>
    <col min="7" max="7" width="12.88671875" style="2" customWidth="1"/>
    <col min="8" max="12" width="9" style="2" customWidth="1"/>
    <col min="13" max="14" width="9" style="3"/>
  </cols>
  <sheetData>
    <row r="3" spans="4:14" s="4" customFormat="1" ht="22.5" customHeight="1" x14ac:dyDescent="0.2">
      <c r="D3" s="256" t="s">
        <v>62</v>
      </c>
      <c r="E3" s="257"/>
      <c r="F3" s="257"/>
      <c r="G3" s="257"/>
      <c r="H3" s="257"/>
      <c r="I3" s="257"/>
      <c r="J3" s="257"/>
      <c r="K3" s="257"/>
      <c r="L3" s="257"/>
      <c r="M3" s="257"/>
      <c r="N3" s="257"/>
    </row>
    <row r="4" spans="4:14" s="4" customFormat="1" ht="22.5" customHeight="1" x14ac:dyDescent="0.2">
      <c r="D4" s="17"/>
      <c r="E4" s="7"/>
      <c r="F4" s="7"/>
      <c r="G4" s="7"/>
      <c r="H4" s="7"/>
      <c r="I4" s="7"/>
      <c r="J4" s="7"/>
      <c r="K4" s="7"/>
      <c r="L4" s="7"/>
      <c r="M4" s="7"/>
      <c r="N4" s="7"/>
    </row>
    <row r="5" spans="4:14" s="4" customFormat="1" ht="22.5" customHeight="1" x14ac:dyDescent="0.2">
      <c r="D5" s="258" t="s">
        <v>19</v>
      </c>
      <c r="E5" s="259"/>
      <c r="F5" s="259"/>
      <c r="G5" s="259"/>
      <c r="H5" s="259"/>
      <c r="I5" s="259"/>
      <c r="J5" s="259"/>
      <c r="K5" s="259"/>
      <c r="L5" s="259"/>
      <c r="M5" s="259"/>
      <c r="N5" s="259"/>
    </row>
    <row r="6" spans="4:14" s="4" customFormat="1" ht="22.5" customHeight="1" x14ac:dyDescent="0.2">
      <c r="D6" s="14"/>
      <c r="E6" s="15"/>
      <c r="F6" s="15"/>
      <c r="G6" s="15"/>
      <c r="H6" s="15"/>
      <c r="I6" s="15"/>
      <c r="J6" s="15"/>
      <c r="K6" s="15"/>
      <c r="L6" s="15"/>
      <c r="M6" s="15"/>
      <c r="N6" s="15"/>
    </row>
    <row r="7" spans="4:14" s="4" customFormat="1" ht="22.5" customHeight="1" x14ac:dyDescent="0.2">
      <c r="D7" s="26"/>
      <c r="E7" s="27"/>
      <c r="F7" s="27"/>
      <c r="G7" s="27"/>
      <c r="H7" s="27"/>
      <c r="I7" s="27"/>
      <c r="J7" s="27"/>
      <c r="K7" s="27"/>
      <c r="L7" s="27"/>
      <c r="M7" s="27"/>
      <c r="N7" s="27"/>
    </row>
    <row r="8" spans="4:14" s="4" customFormat="1" ht="22.5" customHeight="1" x14ac:dyDescent="0.2">
      <c r="D8" s="26"/>
      <c r="E8" s="27"/>
      <c r="F8" s="27"/>
      <c r="G8" s="27"/>
      <c r="H8" s="27"/>
      <c r="I8" s="27"/>
      <c r="J8" s="27"/>
      <c r="K8" s="27"/>
      <c r="L8" s="27"/>
      <c r="M8" s="27"/>
      <c r="N8" s="27"/>
    </row>
    <row r="9" spans="4:14" s="4" customFormat="1" ht="22.5" customHeight="1" x14ac:dyDescent="0.2">
      <c r="D9" s="26"/>
      <c r="E9" s="27"/>
      <c r="F9" s="27"/>
      <c r="G9" s="27"/>
      <c r="H9" s="27"/>
      <c r="I9" s="27"/>
      <c r="J9" s="27"/>
      <c r="K9" s="27"/>
      <c r="L9" s="27"/>
      <c r="M9" s="27"/>
      <c r="N9" s="27"/>
    </row>
    <row r="10" spans="4:14" s="4" customFormat="1" ht="22.5" customHeight="1" x14ac:dyDescent="0.2">
      <c r="D10" s="26"/>
      <c r="E10" s="27"/>
      <c r="F10" s="27"/>
      <c r="G10" s="27"/>
      <c r="H10" s="27"/>
      <c r="I10" s="27"/>
      <c r="J10" s="27"/>
      <c r="K10" s="27"/>
      <c r="L10" s="27"/>
      <c r="M10" s="27"/>
      <c r="N10" s="27"/>
    </row>
    <row r="11" spans="4:14" s="4" customFormat="1" ht="9.75" customHeight="1" x14ac:dyDescent="0.2">
      <c r="D11" s="26"/>
      <c r="E11" s="27"/>
      <c r="F11" s="27"/>
      <c r="G11" s="27"/>
      <c r="H11" s="27"/>
      <c r="I11" s="27"/>
      <c r="J11" s="27"/>
      <c r="K11" s="27"/>
      <c r="L11" s="27"/>
      <c r="M11" s="27"/>
      <c r="N11" s="27"/>
    </row>
    <row r="12" spans="4:14" s="4" customFormat="1" ht="20.100000000000001" customHeight="1" x14ac:dyDescent="0.2">
      <c r="D12" s="36" t="s">
        <v>61</v>
      </c>
      <c r="E12" s="266" t="s">
        <v>60</v>
      </c>
      <c r="F12" s="266"/>
      <c r="G12" s="266"/>
      <c r="H12" s="266"/>
      <c r="I12" s="266"/>
      <c r="J12" s="266"/>
      <c r="K12" s="266"/>
      <c r="L12" s="266"/>
      <c r="M12" s="266"/>
      <c r="N12" s="266"/>
    </row>
    <row r="13" spans="4:14" s="4" customFormat="1" ht="33.75" customHeight="1" x14ac:dyDescent="0.2">
      <c r="D13" s="36"/>
      <c r="E13" s="267" t="s">
        <v>71</v>
      </c>
      <c r="F13" s="267"/>
      <c r="G13" s="267"/>
      <c r="H13" s="267"/>
      <c r="I13" s="267"/>
      <c r="J13" s="267"/>
      <c r="K13" s="267"/>
      <c r="L13" s="267"/>
      <c r="M13" s="267"/>
      <c r="N13" s="267"/>
    </row>
    <row r="14" spans="4:14" s="4" customFormat="1" ht="20.100000000000001" customHeight="1" x14ac:dyDescent="0.2">
      <c r="D14" s="36"/>
      <c r="E14" s="40" t="s">
        <v>66</v>
      </c>
      <c r="F14" s="41" t="s">
        <v>63</v>
      </c>
      <c r="G14" s="39"/>
      <c r="H14" s="41" t="s">
        <v>64</v>
      </c>
      <c r="I14" s="268"/>
      <c r="J14" s="268"/>
      <c r="K14" s="41" t="s">
        <v>65</v>
      </c>
      <c r="L14" s="268"/>
      <c r="M14" s="268"/>
      <c r="N14" s="268"/>
    </row>
    <row r="15" spans="4:14" s="4" customFormat="1" ht="20.100000000000001" customHeight="1" x14ac:dyDescent="0.2">
      <c r="D15" s="36"/>
      <c r="E15" s="40" t="s">
        <v>67</v>
      </c>
      <c r="F15" s="41" t="s">
        <v>63</v>
      </c>
      <c r="G15" s="39"/>
      <c r="H15" s="41" t="s">
        <v>64</v>
      </c>
      <c r="I15" s="268"/>
      <c r="J15" s="268"/>
      <c r="K15" s="41" t="s">
        <v>65</v>
      </c>
      <c r="L15" s="268"/>
      <c r="M15" s="268"/>
      <c r="N15" s="268"/>
    </row>
    <row r="16" spans="4:14" s="4" customFormat="1" ht="20.100000000000001" customHeight="1" x14ac:dyDescent="0.2">
      <c r="D16" s="36"/>
      <c r="E16" s="40" t="s">
        <v>68</v>
      </c>
      <c r="F16" s="41" t="s">
        <v>63</v>
      </c>
      <c r="G16" s="39"/>
      <c r="H16" s="41" t="s">
        <v>64</v>
      </c>
      <c r="I16" s="268"/>
      <c r="J16" s="268"/>
      <c r="K16" s="41" t="s">
        <v>65</v>
      </c>
      <c r="L16" s="268"/>
      <c r="M16" s="268"/>
      <c r="N16" s="268"/>
    </row>
    <row r="17" spans="4:14" s="4" customFormat="1" ht="20.100000000000001" customHeight="1" x14ac:dyDescent="0.2">
      <c r="D17" s="36"/>
      <c r="E17" s="40" t="s">
        <v>69</v>
      </c>
      <c r="F17" s="41" t="s">
        <v>63</v>
      </c>
      <c r="G17" s="39"/>
      <c r="H17" s="41" t="s">
        <v>64</v>
      </c>
      <c r="I17" s="268"/>
      <c r="J17" s="268"/>
      <c r="K17" s="41" t="s">
        <v>65</v>
      </c>
      <c r="L17" s="268"/>
      <c r="M17" s="268"/>
      <c r="N17" s="268"/>
    </row>
    <row r="18" spans="4:14" s="4" customFormat="1" ht="20.100000000000001" customHeight="1" x14ac:dyDescent="0.2">
      <c r="D18" s="36"/>
      <c r="E18" s="40" t="s">
        <v>70</v>
      </c>
      <c r="F18" s="41" t="s">
        <v>63</v>
      </c>
      <c r="G18" s="39"/>
      <c r="H18" s="41" t="s">
        <v>64</v>
      </c>
      <c r="I18" s="268"/>
      <c r="J18" s="268"/>
      <c r="K18" s="41" t="s">
        <v>65</v>
      </c>
      <c r="L18" s="268"/>
      <c r="M18" s="268"/>
      <c r="N18" s="268"/>
    </row>
    <row r="19" spans="4:14" s="4" customFormat="1" ht="9" customHeight="1" x14ac:dyDescent="0.2">
      <c r="D19" s="26"/>
      <c r="E19" s="38"/>
      <c r="F19" s="38"/>
      <c r="G19" s="27"/>
      <c r="H19" s="27"/>
      <c r="I19" s="27"/>
      <c r="J19" s="27"/>
      <c r="K19" s="27"/>
      <c r="L19" s="27"/>
      <c r="M19" s="27"/>
      <c r="N19" s="27"/>
    </row>
    <row r="20" spans="4:14" s="4" customFormat="1" ht="39.75" customHeight="1" x14ac:dyDescent="0.2">
      <c r="D20" s="26"/>
      <c r="E20" s="269" t="s">
        <v>72</v>
      </c>
      <c r="F20" s="267"/>
      <c r="G20" s="267"/>
      <c r="H20" s="267"/>
      <c r="I20" s="267"/>
      <c r="J20" s="267"/>
      <c r="K20" s="267"/>
      <c r="L20" s="267"/>
      <c r="M20" s="267"/>
      <c r="N20" s="267"/>
    </row>
    <row r="21" spans="4:14" s="4" customFormat="1" ht="22.5" customHeight="1" x14ac:dyDescent="0.2">
      <c r="D21" s="26"/>
      <c r="E21" s="43"/>
      <c r="F21" s="43"/>
      <c r="G21" s="43"/>
      <c r="H21" s="43"/>
      <c r="I21" s="43"/>
      <c r="J21" s="43"/>
      <c r="K21" s="43"/>
      <c r="L21" s="43"/>
      <c r="M21" s="43"/>
      <c r="N21" s="43"/>
    </row>
    <row r="22" spans="4:14" s="4" customFormat="1" ht="30" customHeight="1" x14ac:dyDescent="0.2">
      <c r="D22" s="24" t="s">
        <v>35</v>
      </c>
      <c r="E22" s="253" t="s">
        <v>39</v>
      </c>
      <c r="F22" s="253"/>
      <c r="G22" s="253"/>
      <c r="H22" s="253"/>
      <c r="I22" s="253"/>
      <c r="J22" s="253"/>
      <c r="K22" s="253"/>
      <c r="L22" s="253"/>
      <c r="M22" s="253"/>
      <c r="N22" s="253"/>
    </row>
    <row r="23" spans="4:14" s="9" customFormat="1" ht="30" customHeight="1" x14ac:dyDescent="0.2">
      <c r="D23" s="8" t="s">
        <v>1</v>
      </c>
      <c r="E23" s="260" t="s">
        <v>32</v>
      </c>
      <c r="F23" s="261"/>
      <c r="G23" s="261"/>
      <c r="H23" s="263" t="s">
        <v>33</v>
      </c>
      <c r="I23" s="264"/>
      <c r="J23" s="264"/>
      <c r="K23" s="264"/>
      <c r="L23" s="264"/>
      <c r="M23" s="264"/>
      <c r="N23" s="265"/>
    </row>
    <row r="24" spans="4:14" s="16" customFormat="1" ht="30" customHeight="1" x14ac:dyDescent="0.2">
      <c r="D24" s="19" t="s">
        <v>0</v>
      </c>
      <c r="E24" s="254" t="s">
        <v>45</v>
      </c>
      <c r="F24" s="255"/>
      <c r="G24" s="255"/>
      <c r="H24" s="260" t="s">
        <v>36</v>
      </c>
      <c r="I24" s="262"/>
      <c r="J24" s="263" t="s">
        <v>37</v>
      </c>
      <c r="K24" s="264"/>
      <c r="L24" s="264"/>
      <c r="M24" s="264"/>
      <c r="N24" s="265"/>
    </row>
    <row r="25" spans="4:14" s="16" customFormat="1" ht="30" customHeight="1" x14ac:dyDescent="0.2">
      <c r="D25" s="18" t="s">
        <v>7</v>
      </c>
      <c r="E25" s="254" t="s">
        <v>41</v>
      </c>
      <c r="F25" s="255"/>
      <c r="G25" s="255"/>
      <c r="H25" s="242" t="s">
        <v>36</v>
      </c>
      <c r="I25" s="242"/>
      <c r="J25" s="243" t="s">
        <v>37</v>
      </c>
      <c r="K25" s="243"/>
      <c r="L25" s="243"/>
      <c r="M25" s="243"/>
      <c r="N25" s="243"/>
    </row>
    <row r="26" spans="4:14" s="16" customFormat="1" ht="30" customHeight="1" x14ac:dyDescent="0.2">
      <c r="D26" s="25" t="s">
        <v>34</v>
      </c>
      <c r="E26" s="254" t="s">
        <v>46</v>
      </c>
      <c r="F26" s="255"/>
      <c r="G26" s="255"/>
      <c r="H26" s="242" t="s">
        <v>36</v>
      </c>
      <c r="I26" s="242"/>
      <c r="J26" s="243" t="s">
        <v>37</v>
      </c>
      <c r="K26" s="243"/>
      <c r="L26" s="243"/>
      <c r="M26" s="243"/>
      <c r="N26" s="243"/>
    </row>
    <row r="27" spans="4:14" s="16" customFormat="1" ht="30" customHeight="1" x14ac:dyDescent="0.2">
      <c r="D27" s="25" t="s">
        <v>47</v>
      </c>
      <c r="E27" s="254" t="s">
        <v>48</v>
      </c>
      <c r="F27" s="255"/>
      <c r="G27" s="255"/>
      <c r="H27" s="242" t="s">
        <v>36</v>
      </c>
      <c r="I27" s="242"/>
      <c r="J27" s="243" t="s">
        <v>37</v>
      </c>
      <c r="K27" s="243"/>
      <c r="L27" s="243"/>
      <c r="M27" s="243"/>
      <c r="N27" s="243"/>
    </row>
    <row r="28" spans="4:14" s="4" customFormat="1" ht="30" customHeight="1" x14ac:dyDescent="0.2">
      <c r="D28" s="14"/>
      <c r="E28" s="15"/>
      <c r="F28" s="15"/>
      <c r="G28" s="15"/>
      <c r="H28" s="15"/>
      <c r="I28" s="15"/>
      <c r="J28" s="15"/>
      <c r="K28" s="15"/>
      <c r="L28" s="15"/>
      <c r="M28" s="15"/>
      <c r="N28" s="15"/>
    </row>
    <row r="29" spans="4:14" s="4" customFormat="1" ht="42.75" customHeight="1" x14ac:dyDescent="0.2">
      <c r="D29" s="24" t="s">
        <v>38</v>
      </c>
      <c r="E29" s="251" t="s">
        <v>30</v>
      </c>
      <c r="F29" s="251"/>
      <c r="G29" s="251"/>
      <c r="H29" s="251"/>
      <c r="I29" s="251"/>
      <c r="J29" s="251"/>
      <c r="K29" s="251"/>
      <c r="L29" s="251"/>
      <c r="M29" s="251"/>
      <c r="N29" s="251"/>
    </row>
    <row r="30" spans="4:14" s="9" customFormat="1" ht="30" customHeight="1" x14ac:dyDescent="0.2">
      <c r="D30" s="8" t="s">
        <v>1</v>
      </c>
      <c r="E30" s="28" t="s">
        <v>2</v>
      </c>
      <c r="F30" s="29"/>
      <c r="G30" s="29"/>
      <c r="H30" s="29"/>
      <c r="I30" s="29"/>
      <c r="J30" s="29"/>
      <c r="K30" s="29"/>
      <c r="L30" s="30"/>
      <c r="M30" s="243" t="s">
        <v>3</v>
      </c>
      <c r="N30" s="243"/>
    </row>
    <row r="31" spans="4:14" s="16" customFormat="1" ht="45" customHeight="1" x14ac:dyDescent="0.2">
      <c r="D31" s="31" t="s">
        <v>49</v>
      </c>
      <c r="E31" s="247" t="s">
        <v>20</v>
      </c>
      <c r="F31" s="248"/>
      <c r="G31" s="248"/>
      <c r="H31" s="248"/>
      <c r="I31" s="248"/>
      <c r="J31" s="248"/>
      <c r="K31" s="248"/>
      <c r="L31" s="248"/>
      <c r="M31" s="21" t="s">
        <v>4</v>
      </c>
      <c r="N31" s="20" t="s">
        <v>5</v>
      </c>
    </row>
    <row r="32" spans="4:14" s="16" customFormat="1" ht="45" customHeight="1" x14ac:dyDescent="0.2">
      <c r="D32" s="25" t="s">
        <v>50</v>
      </c>
      <c r="E32" s="244" t="s">
        <v>21</v>
      </c>
      <c r="F32" s="245"/>
      <c r="G32" s="245"/>
      <c r="H32" s="245"/>
      <c r="I32" s="245"/>
      <c r="J32" s="245"/>
      <c r="K32" s="245"/>
      <c r="L32" s="246"/>
      <c r="M32" s="21" t="s">
        <v>4</v>
      </c>
      <c r="N32" s="22" t="s">
        <v>5</v>
      </c>
    </row>
    <row r="33" spans="4:14" s="16" customFormat="1" ht="45" customHeight="1" x14ac:dyDescent="0.2">
      <c r="D33" s="25" t="s">
        <v>51</v>
      </c>
      <c r="E33" s="247" t="s">
        <v>22</v>
      </c>
      <c r="F33" s="248"/>
      <c r="G33" s="248"/>
      <c r="H33" s="248"/>
      <c r="I33" s="248"/>
      <c r="J33" s="248"/>
      <c r="K33" s="248"/>
      <c r="L33" s="249"/>
      <c r="M33" s="21" t="s">
        <v>4</v>
      </c>
      <c r="N33" s="22" t="s">
        <v>5</v>
      </c>
    </row>
    <row r="34" spans="4:14" s="16" customFormat="1" ht="45" customHeight="1" x14ac:dyDescent="0.2">
      <c r="D34" s="25" t="s">
        <v>52</v>
      </c>
      <c r="E34" s="247" t="s">
        <v>23</v>
      </c>
      <c r="F34" s="248"/>
      <c r="G34" s="248"/>
      <c r="H34" s="248"/>
      <c r="I34" s="248"/>
      <c r="J34" s="248"/>
      <c r="K34" s="248"/>
      <c r="L34" s="249"/>
      <c r="M34" s="21" t="s">
        <v>4</v>
      </c>
      <c r="N34" s="22" t="s">
        <v>5</v>
      </c>
    </row>
    <row r="35" spans="4:14" s="16" customFormat="1" ht="45" customHeight="1" x14ac:dyDescent="0.2">
      <c r="D35" s="25" t="s">
        <v>53</v>
      </c>
      <c r="E35" s="247" t="s">
        <v>24</v>
      </c>
      <c r="F35" s="248"/>
      <c r="G35" s="248"/>
      <c r="H35" s="248"/>
      <c r="I35" s="248"/>
      <c r="J35" s="248"/>
      <c r="K35" s="248"/>
      <c r="L35" s="249"/>
      <c r="M35" s="21" t="s">
        <v>4</v>
      </c>
      <c r="N35" s="22" t="s">
        <v>5</v>
      </c>
    </row>
    <row r="36" spans="4:14" s="16" customFormat="1" ht="45" customHeight="1" x14ac:dyDescent="0.2">
      <c r="D36" s="25" t="s">
        <v>54</v>
      </c>
      <c r="E36" s="247" t="s">
        <v>25</v>
      </c>
      <c r="F36" s="248"/>
      <c r="G36" s="248"/>
      <c r="H36" s="248"/>
      <c r="I36" s="248"/>
      <c r="J36" s="248"/>
      <c r="K36" s="248"/>
      <c r="L36" s="249"/>
      <c r="M36" s="21" t="s">
        <v>4</v>
      </c>
      <c r="N36" s="22" t="s">
        <v>5</v>
      </c>
    </row>
    <row r="37" spans="4:14" s="16" customFormat="1" ht="45" customHeight="1" x14ac:dyDescent="0.2">
      <c r="D37" s="25" t="s">
        <v>55</v>
      </c>
      <c r="E37" s="247" t="s">
        <v>26</v>
      </c>
      <c r="F37" s="248"/>
      <c r="G37" s="248"/>
      <c r="H37" s="248"/>
      <c r="I37" s="248"/>
      <c r="J37" s="248"/>
      <c r="K37" s="248"/>
      <c r="L37" s="249"/>
      <c r="M37" s="21" t="s">
        <v>4</v>
      </c>
      <c r="N37" s="22" t="s">
        <v>5</v>
      </c>
    </row>
    <row r="38" spans="4:14" s="16" customFormat="1" ht="45" customHeight="1" x14ac:dyDescent="0.2">
      <c r="D38" s="25" t="s">
        <v>16</v>
      </c>
      <c r="E38" s="247" t="s">
        <v>27</v>
      </c>
      <c r="F38" s="248"/>
      <c r="G38" s="248"/>
      <c r="H38" s="248"/>
      <c r="I38" s="248"/>
      <c r="J38" s="248"/>
      <c r="K38" s="248"/>
      <c r="L38" s="249"/>
      <c r="M38" s="21" t="s">
        <v>4</v>
      </c>
      <c r="N38" s="22" t="s">
        <v>5</v>
      </c>
    </row>
    <row r="39" spans="4:14" s="16" customFormat="1" ht="45" customHeight="1" x14ac:dyDescent="0.2">
      <c r="D39" s="25" t="s">
        <v>17</v>
      </c>
      <c r="E39" s="247" t="s">
        <v>28</v>
      </c>
      <c r="F39" s="248"/>
      <c r="G39" s="248"/>
      <c r="H39" s="248"/>
      <c r="I39" s="248"/>
      <c r="J39" s="248"/>
      <c r="K39" s="248"/>
      <c r="L39" s="249"/>
      <c r="M39" s="21" t="s">
        <v>4</v>
      </c>
      <c r="N39" s="22" t="s">
        <v>5</v>
      </c>
    </row>
    <row r="40" spans="4:14" s="16" customFormat="1" ht="45" customHeight="1" x14ac:dyDescent="0.2">
      <c r="D40" s="25" t="s">
        <v>56</v>
      </c>
      <c r="E40" s="247" t="s">
        <v>29</v>
      </c>
      <c r="F40" s="248"/>
      <c r="G40" s="248"/>
      <c r="H40" s="248"/>
      <c r="I40" s="248"/>
      <c r="J40" s="248"/>
      <c r="K40" s="248"/>
      <c r="L40" s="249"/>
      <c r="M40" s="21" t="s">
        <v>4</v>
      </c>
      <c r="N40" s="22" t="s">
        <v>5</v>
      </c>
    </row>
    <row r="41" spans="4:14" s="4" customFormat="1" ht="30" customHeight="1" x14ac:dyDescent="0.2">
      <c r="D41" s="5"/>
      <c r="E41" s="6"/>
      <c r="F41" s="6"/>
      <c r="G41" s="6"/>
      <c r="H41" s="6"/>
      <c r="I41" s="6"/>
      <c r="J41" s="6"/>
      <c r="K41" s="6"/>
      <c r="L41" s="6"/>
      <c r="M41" s="7"/>
      <c r="N41" s="7"/>
    </row>
    <row r="42" spans="4:14" s="4" customFormat="1" ht="30" customHeight="1" x14ac:dyDescent="0.2">
      <c r="D42" s="24" t="s">
        <v>40</v>
      </c>
      <c r="E42" s="251" t="s">
        <v>31</v>
      </c>
      <c r="F42" s="251"/>
      <c r="G42" s="251"/>
      <c r="H42" s="251"/>
      <c r="I42" s="251"/>
      <c r="J42" s="251"/>
      <c r="K42" s="251"/>
      <c r="L42" s="251"/>
      <c r="M42" s="252"/>
      <c r="N42" s="252"/>
    </row>
    <row r="43" spans="4:14" s="9" customFormat="1" ht="30" customHeight="1" x14ac:dyDescent="0.2">
      <c r="D43" s="8" t="s">
        <v>1</v>
      </c>
      <c r="E43" s="260" t="s">
        <v>2</v>
      </c>
      <c r="F43" s="261"/>
      <c r="G43" s="261"/>
      <c r="H43" s="261"/>
      <c r="I43" s="261"/>
      <c r="J43" s="261"/>
      <c r="K43" s="261"/>
      <c r="L43" s="262"/>
      <c r="M43" s="243" t="s">
        <v>3</v>
      </c>
      <c r="N43" s="243"/>
    </row>
    <row r="44" spans="4:14" s="16" customFormat="1" ht="45" customHeight="1" x14ac:dyDescent="0.2">
      <c r="D44" s="19" t="s">
        <v>0</v>
      </c>
      <c r="E44" s="247" t="s">
        <v>6</v>
      </c>
      <c r="F44" s="248"/>
      <c r="G44" s="248"/>
      <c r="H44" s="248"/>
      <c r="I44" s="248"/>
      <c r="J44" s="248"/>
      <c r="K44" s="248"/>
      <c r="L44" s="249"/>
      <c r="M44" s="21" t="s">
        <v>4</v>
      </c>
      <c r="N44" s="20" t="s">
        <v>5</v>
      </c>
    </row>
    <row r="45" spans="4:14" s="16" customFormat="1" ht="45" customHeight="1" x14ac:dyDescent="0.2">
      <c r="D45" s="25" t="s">
        <v>50</v>
      </c>
      <c r="E45" s="247" t="s">
        <v>9</v>
      </c>
      <c r="F45" s="248"/>
      <c r="G45" s="248"/>
      <c r="H45" s="248"/>
      <c r="I45" s="248"/>
      <c r="J45" s="248"/>
      <c r="K45" s="248"/>
      <c r="L45" s="249"/>
      <c r="M45" s="21" t="s">
        <v>4</v>
      </c>
      <c r="N45" s="22" t="s">
        <v>5</v>
      </c>
    </row>
    <row r="46" spans="4:14" s="16" customFormat="1" ht="45" customHeight="1" x14ac:dyDescent="0.2">
      <c r="D46" s="25" t="s">
        <v>57</v>
      </c>
      <c r="E46" s="247" t="s">
        <v>14</v>
      </c>
      <c r="F46" s="248"/>
      <c r="G46" s="248"/>
      <c r="H46" s="248"/>
      <c r="I46" s="248"/>
      <c r="J46" s="248"/>
      <c r="K46" s="248"/>
      <c r="L46" s="249"/>
      <c r="M46" s="21" t="s">
        <v>4</v>
      </c>
      <c r="N46" s="22" t="s">
        <v>5</v>
      </c>
    </row>
    <row r="47" spans="4:14" s="16" customFormat="1" ht="45" customHeight="1" x14ac:dyDescent="0.2">
      <c r="D47" s="25" t="s">
        <v>52</v>
      </c>
      <c r="E47" s="247" t="s">
        <v>8</v>
      </c>
      <c r="F47" s="248"/>
      <c r="G47" s="248"/>
      <c r="H47" s="248"/>
      <c r="I47" s="248"/>
      <c r="J47" s="248"/>
      <c r="K47" s="248"/>
      <c r="L47" s="249"/>
      <c r="M47" s="21" t="s">
        <v>4</v>
      </c>
      <c r="N47" s="22" t="s">
        <v>5</v>
      </c>
    </row>
    <row r="48" spans="4:14" s="16" customFormat="1" ht="45" customHeight="1" x14ac:dyDescent="0.2">
      <c r="D48" s="25" t="s">
        <v>58</v>
      </c>
      <c r="E48" s="247" t="s">
        <v>10</v>
      </c>
      <c r="F48" s="248"/>
      <c r="G48" s="248"/>
      <c r="H48" s="248"/>
      <c r="I48" s="248"/>
      <c r="J48" s="248"/>
      <c r="K48" s="248"/>
      <c r="L48" s="249"/>
      <c r="M48" s="21" t="s">
        <v>4</v>
      </c>
      <c r="N48" s="22" t="s">
        <v>5</v>
      </c>
    </row>
    <row r="49" spans="4:14" s="16" customFormat="1" ht="45" customHeight="1" x14ac:dyDescent="0.2">
      <c r="D49" s="18" t="s">
        <v>13</v>
      </c>
      <c r="E49" s="247" t="s">
        <v>11</v>
      </c>
      <c r="F49" s="248"/>
      <c r="G49" s="248"/>
      <c r="H49" s="248"/>
      <c r="I49" s="248"/>
      <c r="J49" s="248"/>
      <c r="K49" s="248"/>
      <c r="L49" s="249"/>
      <c r="M49" s="21" t="s">
        <v>4</v>
      </c>
      <c r="N49" s="22" t="s">
        <v>5</v>
      </c>
    </row>
    <row r="50" spans="4:14" s="16" customFormat="1" ht="45" customHeight="1" x14ac:dyDescent="0.2">
      <c r="D50" s="25" t="s">
        <v>55</v>
      </c>
      <c r="E50" s="244" t="s">
        <v>42</v>
      </c>
      <c r="F50" s="245"/>
      <c r="G50" s="245"/>
      <c r="H50" s="245"/>
      <c r="I50" s="245"/>
      <c r="J50" s="245"/>
      <c r="K50" s="245"/>
      <c r="L50" s="246"/>
      <c r="M50" s="21" t="s">
        <v>4</v>
      </c>
      <c r="N50" s="22" t="s">
        <v>5</v>
      </c>
    </row>
    <row r="51" spans="4:14" s="16" customFormat="1" ht="45" customHeight="1" x14ac:dyDescent="0.2">
      <c r="D51" s="25" t="s">
        <v>16</v>
      </c>
      <c r="E51" s="244" t="s">
        <v>43</v>
      </c>
      <c r="F51" s="245"/>
      <c r="G51" s="245"/>
      <c r="H51" s="245"/>
      <c r="I51" s="245"/>
      <c r="J51" s="245"/>
      <c r="K51" s="245"/>
      <c r="L51" s="246"/>
      <c r="M51" s="21" t="s">
        <v>4</v>
      </c>
      <c r="N51" s="22" t="s">
        <v>5</v>
      </c>
    </row>
    <row r="52" spans="4:14" s="16" customFormat="1" ht="45" customHeight="1" x14ac:dyDescent="0.2">
      <c r="D52" s="25" t="s">
        <v>17</v>
      </c>
      <c r="E52" s="244" t="s">
        <v>12</v>
      </c>
      <c r="F52" s="245"/>
      <c r="G52" s="245"/>
      <c r="H52" s="245"/>
      <c r="I52" s="245"/>
      <c r="J52" s="245"/>
      <c r="K52" s="245"/>
      <c r="L52" s="246"/>
      <c r="M52" s="21" t="s">
        <v>4</v>
      </c>
      <c r="N52" s="22" t="s">
        <v>5</v>
      </c>
    </row>
    <row r="53" spans="4:14" s="16" customFormat="1" ht="45" customHeight="1" x14ac:dyDescent="0.2">
      <c r="D53" s="25" t="s">
        <v>18</v>
      </c>
      <c r="E53" s="244" t="s">
        <v>59</v>
      </c>
      <c r="F53" s="245"/>
      <c r="G53" s="245"/>
      <c r="H53" s="245"/>
      <c r="I53" s="245"/>
      <c r="J53" s="245"/>
      <c r="K53" s="245"/>
      <c r="L53" s="246"/>
      <c r="M53" s="21" t="s">
        <v>4</v>
      </c>
      <c r="N53" s="22" t="s">
        <v>5</v>
      </c>
    </row>
    <row r="54" spans="4:14" s="10" customFormat="1" ht="326.25" customHeight="1" x14ac:dyDescent="0.2">
      <c r="D54" s="23" t="s">
        <v>15</v>
      </c>
      <c r="E54" s="250" t="s">
        <v>44</v>
      </c>
      <c r="F54" s="250"/>
      <c r="G54" s="250"/>
      <c r="H54" s="250"/>
      <c r="I54" s="250"/>
      <c r="J54" s="250"/>
      <c r="K54" s="250"/>
      <c r="L54" s="250"/>
      <c r="M54" s="250"/>
      <c r="N54" s="250"/>
    </row>
    <row r="55" spans="4:14" s="10" customFormat="1" ht="22.5" customHeight="1" x14ac:dyDescent="0.2">
      <c r="D55" s="32"/>
      <c r="E55" s="34"/>
      <c r="F55" s="34"/>
      <c r="G55" s="34"/>
      <c r="H55" s="34"/>
      <c r="I55" s="34"/>
      <c r="J55" s="34"/>
      <c r="K55" s="34"/>
      <c r="L55" s="34"/>
      <c r="M55" s="34"/>
      <c r="N55" s="34"/>
    </row>
    <row r="56" spans="4:14" s="10" customFormat="1" ht="22.5" customHeight="1" x14ac:dyDescent="0.2">
      <c r="D56" s="33"/>
      <c r="E56" s="35"/>
      <c r="F56" s="35"/>
      <c r="G56" s="35"/>
      <c r="H56" s="35"/>
      <c r="I56" s="35"/>
      <c r="J56" s="35"/>
      <c r="K56" s="35"/>
      <c r="L56" s="35"/>
      <c r="M56" s="35"/>
      <c r="N56" s="35"/>
    </row>
    <row r="57" spans="4:14" s="10" customFormat="1" ht="22.5" customHeight="1" x14ac:dyDescent="0.2">
      <c r="D57" s="33"/>
      <c r="E57" s="35"/>
      <c r="F57" s="35"/>
      <c r="G57" s="35"/>
      <c r="H57" s="35"/>
      <c r="I57" s="35"/>
      <c r="J57" s="35"/>
      <c r="K57" s="35"/>
      <c r="L57" s="35"/>
      <c r="M57" s="35"/>
      <c r="N57" s="35"/>
    </row>
    <row r="58" spans="4:14" s="10" customFormat="1" ht="22.5" customHeight="1" x14ac:dyDescent="0.2">
      <c r="D58" s="11"/>
      <c r="E58" s="12"/>
      <c r="F58" s="12"/>
      <c r="G58" s="12"/>
      <c r="H58" s="12"/>
      <c r="I58" s="12"/>
      <c r="J58" s="12"/>
      <c r="K58" s="12"/>
      <c r="L58" s="12"/>
      <c r="M58" s="13"/>
      <c r="N58" s="13"/>
    </row>
    <row r="59" spans="4:14" s="10" customFormat="1" ht="22.5" customHeight="1" x14ac:dyDescent="0.2">
      <c r="D59" s="11"/>
      <c r="E59" s="12"/>
      <c r="F59" s="12"/>
      <c r="G59" s="12"/>
      <c r="H59" s="12"/>
      <c r="I59" s="12"/>
      <c r="J59" s="12"/>
      <c r="K59" s="12"/>
      <c r="L59" s="12"/>
      <c r="M59" s="13"/>
      <c r="N59" s="13"/>
    </row>
    <row r="60" spans="4:14" s="10" customFormat="1" ht="22.5" customHeight="1" x14ac:dyDescent="0.2">
      <c r="D60" s="11"/>
      <c r="E60" s="12"/>
      <c r="F60" s="12"/>
      <c r="G60" s="12"/>
      <c r="H60" s="12"/>
      <c r="I60" s="12"/>
      <c r="J60" s="12"/>
      <c r="K60" s="12"/>
      <c r="L60" s="12"/>
      <c r="M60" s="13"/>
      <c r="N60" s="13"/>
    </row>
    <row r="61" spans="4:14" s="10" customFormat="1" ht="22.5" customHeight="1" x14ac:dyDescent="0.2">
      <c r="D61" s="11"/>
      <c r="E61" s="12"/>
      <c r="F61" s="12"/>
      <c r="G61" s="12"/>
      <c r="H61" s="12"/>
      <c r="I61" s="12"/>
      <c r="J61" s="12"/>
      <c r="K61" s="12"/>
      <c r="L61" s="12"/>
      <c r="M61" s="13"/>
      <c r="N61" s="13"/>
    </row>
    <row r="62" spans="4:14" s="10" customFormat="1" ht="22.5" customHeight="1" x14ac:dyDescent="0.2">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292"/>
  <sheetViews>
    <sheetView showGridLines="0" tabSelected="1" view="pageBreakPreview" topLeftCell="B1" zoomScaleNormal="140" zoomScaleSheetLayoutView="100" workbookViewId="0">
      <selection activeCell="T85" sqref="T85:T86"/>
    </sheetView>
  </sheetViews>
  <sheetFormatPr defaultColWidth="3.6640625" defaultRowHeight="20.100000000000001" customHeight="1" x14ac:dyDescent="0.2"/>
  <cols>
    <col min="1" max="1" width="12.77734375" style="10" hidden="1" customWidth="1"/>
    <col min="2" max="2" width="3.6640625" style="10"/>
    <col min="3" max="3" width="3.6640625" style="10" customWidth="1"/>
    <col min="4" max="4" width="3.6640625" style="10"/>
    <col min="5" max="7" width="7.44140625" style="10" customWidth="1"/>
    <col min="8" max="8" width="9.33203125" style="10" customWidth="1"/>
    <col min="9" max="9" width="3.6640625" style="10" customWidth="1"/>
    <col min="10" max="14" width="3.6640625" style="10"/>
    <col min="15" max="15" width="4.44140625" style="10" customWidth="1"/>
    <col min="16" max="20" width="3.6640625" style="10"/>
    <col min="21" max="21" width="4.44140625" style="10" customWidth="1"/>
    <col min="22" max="23" width="3.6640625" style="10"/>
    <col min="24" max="24" width="1.88671875" style="10" customWidth="1"/>
    <col min="25" max="25" width="3.6640625" style="10"/>
    <col min="26" max="26" width="1.6640625" style="10" customWidth="1"/>
    <col min="27" max="27" width="0" style="10" hidden="1" customWidth="1"/>
    <col min="28" max="28" width="0" hidden="1" customWidth="1"/>
    <col min="29" max="32" width="0" style="10" hidden="1" customWidth="1"/>
    <col min="33" max="16384" width="3.6640625" style="10"/>
  </cols>
  <sheetData>
    <row r="1" spans="2:30" ht="32.25" customHeight="1" x14ac:dyDescent="0.2">
      <c r="B1" s="456" t="s">
        <v>268</v>
      </c>
      <c r="C1" s="456"/>
      <c r="D1" s="456"/>
      <c r="E1" s="456"/>
      <c r="F1" s="456"/>
      <c r="G1" s="456"/>
      <c r="H1" s="456"/>
      <c r="I1" s="456"/>
      <c r="J1" s="456"/>
      <c r="K1" s="456"/>
      <c r="L1" s="456"/>
      <c r="M1" s="456"/>
      <c r="N1" s="456"/>
      <c r="O1" s="456"/>
      <c r="P1" s="456"/>
      <c r="Q1" s="456"/>
      <c r="R1" s="456"/>
      <c r="S1" s="456"/>
      <c r="T1" s="456"/>
      <c r="U1" s="456"/>
      <c r="V1" s="456"/>
      <c r="W1" s="456"/>
      <c r="X1" s="456"/>
      <c r="Y1" s="456"/>
      <c r="Z1" s="456"/>
      <c r="AA1" s="69" t="s">
        <v>223</v>
      </c>
      <c r="AB1" s="95" t="s">
        <v>265</v>
      </c>
      <c r="AC1" s="95" t="s">
        <v>223</v>
      </c>
      <c r="AD1" s="95" t="s">
        <v>223</v>
      </c>
    </row>
    <row r="2" spans="2:30" ht="269.25" customHeight="1" x14ac:dyDescent="0.2">
      <c r="B2" s="79"/>
      <c r="C2" s="79"/>
      <c r="D2" s="79"/>
      <c r="E2" s="79"/>
      <c r="F2" s="79"/>
      <c r="G2" s="79"/>
      <c r="H2" s="79"/>
      <c r="I2" s="79"/>
      <c r="J2" s="79"/>
      <c r="K2" s="79"/>
      <c r="L2" s="79"/>
      <c r="M2" s="79"/>
      <c r="N2" s="79"/>
      <c r="O2" s="79"/>
      <c r="P2" s="79"/>
      <c r="Q2" s="79"/>
      <c r="R2" s="79"/>
      <c r="S2" s="79"/>
      <c r="T2" s="79"/>
      <c r="U2" s="79"/>
      <c r="V2" s="79"/>
      <c r="W2" s="79"/>
      <c r="X2" s="71"/>
      <c r="Y2" s="71"/>
      <c r="Z2" s="71"/>
      <c r="AA2" s="70" t="s">
        <v>213</v>
      </c>
      <c r="AB2" s="96" t="s">
        <v>213</v>
      </c>
      <c r="AC2" s="96" t="s">
        <v>213</v>
      </c>
      <c r="AD2" s="96" t="s">
        <v>213</v>
      </c>
    </row>
    <row r="3" spans="2:30" ht="174.45" customHeight="1" x14ac:dyDescent="0.2">
      <c r="B3" s="71"/>
      <c r="C3" s="71"/>
      <c r="D3" s="71"/>
      <c r="E3" s="71"/>
      <c r="F3" s="71"/>
      <c r="G3" s="71"/>
      <c r="H3" s="71"/>
      <c r="I3" s="71"/>
      <c r="J3" s="71"/>
      <c r="K3" s="71"/>
      <c r="L3" s="71"/>
      <c r="M3" s="71"/>
      <c r="N3" s="71"/>
      <c r="O3" s="71"/>
      <c r="P3" s="71"/>
      <c r="Q3" s="71"/>
      <c r="R3" s="71"/>
      <c r="S3" s="71"/>
      <c r="T3" s="71"/>
      <c r="U3" s="71"/>
      <c r="V3" s="71"/>
      <c r="W3" s="71"/>
      <c r="X3" s="71"/>
      <c r="Y3" s="71"/>
      <c r="Z3" s="71"/>
    </row>
    <row r="4" spans="2:30" ht="34.5" customHeight="1" x14ac:dyDescent="0.2">
      <c r="B4" s="71"/>
      <c r="C4" s="71"/>
      <c r="D4" s="71"/>
      <c r="E4" s="71"/>
      <c r="F4" s="71"/>
      <c r="G4" s="71"/>
      <c r="H4" s="71"/>
      <c r="I4" s="71"/>
      <c r="J4" s="71"/>
      <c r="K4" s="71"/>
      <c r="L4" s="71"/>
      <c r="M4" s="71"/>
      <c r="N4" s="71"/>
      <c r="O4" s="71"/>
      <c r="P4" s="71"/>
      <c r="Q4" s="71"/>
      <c r="R4" s="71"/>
      <c r="S4" s="71"/>
      <c r="T4" s="71"/>
      <c r="U4" s="71"/>
      <c r="V4" s="71"/>
      <c r="W4" s="71"/>
      <c r="X4" s="71"/>
      <c r="Y4" s="71"/>
      <c r="Z4" s="71"/>
    </row>
    <row r="5" spans="2:30" s="77" customFormat="1" ht="30" customHeight="1" x14ac:dyDescent="0.2">
      <c r="B5" s="75"/>
      <c r="C5" s="457" t="s">
        <v>244</v>
      </c>
      <c r="D5" s="457"/>
      <c r="E5" s="458"/>
      <c r="F5" s="459"/>
      <c r="G5" s="460"/>
      <c r="H5" s="460"/>
      <c r="I5" s="460"/>
      <c r="J5" s="460"/>
      <c r="K5" s="460"/>
      <c r="L5" s="461"/>
      <c r="M5" s="76"/>
      <c r="N5" s="457" t="s">
        <v>238</v>
      </c>
      <c r="O5" s="457"/>
      <c r="P5" s="458"/>
      <c r="Q5" s="459"/>
      <c r="R5" s="460"/>
      <c r="S5" s="460"/>
      <c r="T5" s="460"/>
      <c r="U5" s="460"/>
      <c r="V5" s="460"/>
      <c r="W5" s="460"/>
      <c r="X5" s="460"/>
      <c r="Y5" s="461"/>
      <c r="Z5" s="75"/>
      <c r="AB5"/>
      <c r="AD5">
        <f>IF(F5="",1,0)</f>
        <v>1</v>
      </c>
    </row>
    <row r="6" spans="2:30" ht="15" customHeight="1" x14ac:dyDescent="0.2">
      <c r="B6" s="71"/>
      <c r="D6" s="71"/>
      <c r="E6" s="71"/>
      <c r="F6" s="71"/>
      <c r="G6" s="71"/>
      <c r="H6" s="71"/>
      <c r="I6" s="71"/>
      <c r="J6" s="71"/>
      <c r="K6" s="71"/>
      <c r="L6" s="71"/>
      <c r="M6" s="71"/>
      <c r="N6" s="71"/>
      <c r="O6" s="71"/>
      <c r="P6" s="71"/>
      <c r="Q6" s="71"/>
      <c r="R6" s="71"/>
      <c r="S6" s="71"/>
      <c r="T6" s="71"/>
      <c r="U6" s="71"/>
      <c r="V6" s="71"/>
      <c r="W6" s="71"/>
      <c r="X6" s="71"/>
      <c r="Y6" s="71"/>
      <c r="Z6" s="71"/>
      <c r="AB6" s="119"/>
      <c r="AD6">
        <f>IF(Q5="",1,0)</f>
        <v>1</v>
      </c>
    </row>
    <row r="7" spans="2:30" s="77" customFormat="1" ht="20.100000000000001" customHeight="1" x14ac:dyDescent="0.2">
      <c r="B7" s="75"/>
      <c r="C7" s="457" t="s">
        <v>239</v>
      </c>
      <c r="D7" s="457"/>
      <c r="E7" s="457"/>
      <c r="F7" s="470" t="s">
        <v>232</v>
      </c>
      <c r="G7" s="471"/>
      <c r="H7" s="472"/>
      <c r="I7" s="473"/>
      <c r="J7" s="473"/>
      <c r="K7" s="473"/>
      <c r="L7" s="474"/>
      <c r="M7" s="75"/>
      <c r="N7" s="462" t="s">
        <v>212</v>
      </c>
      <c r="O7" s="462"/>
      <c r="P7" s="463"/>
      <c r="Q7" s="464"/>
      <c r="R7" s="465"/>
      <c r="S7" s="465"/>
      <c r="T7" s="465"/>
      <c r="U7" s="465"/>
      <c r="V7" s="465"/>
      <c r="W7" s="465"/>
      <c r="X7" s="465"/>
      <c r="Y7" s="466"/>
      <c r="Z7" s="75"/>
      <c r="AB7" s="119"/>
      <c r="AD7">
        <f>IF(H7="",1,0)</f>
        <v>1</v>
      </c>
    </row>
    <row r="8" spans="2:30" s="77" customFormat="1" ht="20.100000000000001" customHeight="1" x14ac:dyDescent="0.2">
      <c r="B8" s="75"/>
      <c r="C8" s="457"/>
      <c r="D8" s="457"/>
      <c r="E8" s="457"/>
      <c r="F8" s="470"/>
      <c r="G8" s="471"/>
      <c r="H8" s="475"/>
      <c r="I8" s="476"/>
      <c r="J8" s="476"/>
      <c r="K8" s="476"/>
      <c r="L8" s="477"/>
      <c r="M8" s="76"/>
      <c r="N8" s="462"/>
      <c r="O8" s="462"/>
      <c r="P8" s="463"/>
      <c r="Q8" s="467"/>
      <c r="R8" s="468"/>
      <c r="S8" s="468"/>
      <c r="T8" s="468"/>
      <c r="U8" s="468"/>
      <c r="V8" s="468"/>
      <c r="W8" s="468"/>
      <c r="X8" s="468"/>
      <c r="Y8" s="469"/>
      <c r="Z8" s="75"/>
      <c r="AB8" s="119"/>
      <c r="AD8">
        <f>IF(Q7="",1,0)</f>
        <v>1</v>
      </c>
    </row>
    <row r="9" spans="2:30" s="176" customFormat="1" ht="13.05" customHeight="1" x14ac:dyDescent="0.2">
      <c r="C9" s="177"/>
      <c r="D9" s="177"/>
      <c r="E9" s="177"/>
      <c r="F9" s="66"/>
      <c r="G9" s="66"/>
      <c r="H9" s="178"/>
      <c r="I9" s="178"/>
      <c r="J9" s="178"/>
      <c r="K9" s="178"/>
      <c r="L9" s="178"/>
      <c r="M9" s="179"/>
      <c r="N9" s="180"/>
      <c r="O9" s="180"/>
      <c r="P9" s="180"/>
      <c r="Q9" s="181"/>
      <c r="R9" s="181"/>
      <c r="S9" s="181"/>
      <c r="T9" s="181"/>
      <c r="U9" s="181"/>
      <c r="V9" s="181"/>
      <c r="W9" s="181"/>
      <c r="X9" s="181"/>
      <c r="Y9" s="181"/>
      <c r="AB9" s="182"/>
      <c r="AD9"/>
    </row>
    <row r="10" spans="2:30" customFormat="1" ht="16.95" customHeight="1" x14ac:dyDescent="0.2">
      <c r="B10" s="183"/>
      <c r="C10" s="184"/>
      <c r="D10" s="553" t="s">
        <v>385</v>
      </c>
      <c r="E10" s="553"/>
      <c r="F10" s="553"/>
      <c r="G10" s="186"/>
      <c r="H10" s="186"/>
      <c r="I10" s="16" t="s">
        <v>386</v>
      </c>
      <c r="J10" s="132"/>
      <c r="K10" s="132"/>
      <c r="L10" s="81"/>
      <c r="M10" s="81"/>
      <c r="N10" s="81"/>
      <c r="O10" s="81"/>
      <c r="P10" s="81"/>
      <c r="Q10" s="81"/>
      <c r="R10" s="81"/>
      <c r="S10" s="81"/>
      <c r="T10" s="81"/>
      <c r="U10" s="81"/>
      <c r="V10" s="81"/>
      <c r="W10" s="81"/>
      <c r="X10" s="226" t="s">
        <v>264</v>
      </c>
      <c r="Y10" s="81"/>
      <c r="Z10" s="81"/>
      <c r="AC10">
        <v>4</v>
      </c>
      <c r="AD10">
        <f>IF(COUNTIF(X10:X14,AD$1)=1,0,1)</f>
        <v>1</v>
      </c>
    </row>
    <row r="11" spans="2:30" customFormat="1" ht="16.95" customHeight="1" x14ac:dyDescent="0.2">
      <c r="B11" s="183"/>
      <c r="C11" s="184"/>
      <c r="D11" s="45" t="s">
        <v>427</v>
      </c>
      <c r="E11" s="10"/>
      <c r="F11" s="10"/>
      <c r="G11" s="10"/>
      <c r="H11" s="10"/>
      <c r="I11" s="16" t="s">
        <v>382</v>
      </c>
      <c r="J11" s="2"/>
      <c r="K11" s="2"/>
      <c r="L11" s="2"/>
      <c r="M11" s="2"/>
      <c r="N11" s="2"/>
      <c r="O11" s="2"/>
      <c r="P11" s="2"/>
      <c r="Q11" s="2"/>
      <c r="R11" s="2"/>
      <c r="S11" s="2"/>
      <c r="T11" s="2"/>
      <c r="U11" s="2"/>
      <c r="V11" s="2"/>
      <c r="W11" s="2"/>
      <c r="X11" s="226" t="s">
        <v>264</v>
      </c>
      <c r="Y11" s="2"/>
      <c r="Z11" s="2"/>
      <c r="AC11">
        <v>3</v>
      </c>
    </row>
    <row r="12" spans="2:30" customFormat="1" ht="16.95" customHeight="1" x14ac:dyDescent="0.2">
      <c r="B12" s="183"/>
      <c r="C12" s="184"/>
      <c r="D12" s="185"/>
      <c r="E12" s="184"/>
      <c r="F12" s="184"/>
      <c r="G12" s="184"/>
      <c r="H12" s="184"/>
      <c r="I12" s="188" t="s">
        <v>383</v>
      </c>
      <c r="J12" s="132"/>
      <c r="K12" s="132"/>
      <c r="L12" s="81"/>
      <c r="M12" s="81"/>
      <c r="N12" s="81"/>
      <c r="O12" s="81"/>
      <c r="P12" s="81"/>
      <c r="Q12" s="81"/>
      <c r="R12" s="81"/>
      <c r="S12" s="81"/>
      <c r="T12" s="81"/>
      <c r="U12" s="81"/>
      <c r="V12" s="81"/>
      <c r="W12" s="81"/>
      <c r="X12" s="226" t="s">
        <v>264</v>
      </c>
      <c r="Y12" s="81"/>
      <c r="Z12" s="81"/>
      <c r="AC12">
        <v>2</v>
      </c>
    </row>
    <row r="13" spans="2:30" customFormat="1" ht="16.95" customHeight="1" x14ac:dyDescent="0.2">
      <c r="B13" s="183"/>
      <c r="C13" s="184"/>
      <c r="D13" s="185"/>
      <c r="E13" s="184"/>
      <c r="F13" s="184"/>
      <c r="G13" s="184"/>
      <c r="H13" s="184"/>
      <c r="I13" s="188" t="s">
        <v>384</v>
      </c>
      <c r="J13" s="132"/>
      <c r="K13" s="132"/>
      <c r="L13" s="81"/>
      <c r="M13" s="81"/>
      <c r="N13" s="81"/>
      <c r="O13" s="81"/>
      <c r="P13" s="81"/>
      <c r="Q13" s="81"/>
      <c r="R13" s="81"/>
      <c r="S13" s="81"/>
      <c r="T13" s="81"/>
      <c r="U13" s="81"/>
      <c r="V13" s="81"/>
      <c r="W13" s="81"/>
      <c r="X13" s="226" t="s">
        <v>264</v>
      </c>
      <c r="Y13" s="81"/>
      <c r="Z13" s="81"/>
      <c r="AC13">
        <v>1</v>
      </c>
    </row>
    <row r="14" spans="2:30" ht="15.45" customHeight="1" x14ac:dyDescent="0.2">
      <c r="B14" s="71"/>
      <c r="C14" s="71"/>
      <c r="D14" s="71"/>
      <c r="E14" s="71"/>
      <c r="F14" s="71"/>
      <c r="G14" s="71"/>
      <c r="H14" s="71"/>
      <c r="I14" s="71"/>
      <c r="J14" s="71"/>
      <c r="K14" s="71"/>
      <c r="L14" s="71"/>
      <c r="M14" s="71"/>
      <c r="N14" s="71"/>
      <c r="O14" s="71"/>
      <c r="P14" s="71"/>
      <c r="Q14" s="71"/>
      <c r="R14" s="71"/>
      <c r="S14" s="71"/>
      <c r="T14" s="71"/>
      <c r="U14" s="71"/>
      <c r="V14" s="71"/>
      <c r="W14" s="71"/>
      <c r="X14" s="71"/>
      <c r="Y14" s="71"/>
      <c r="Z14" s="71"/>
    </row>
    <row r="15" spans="2:30" ht="23.1" customHeight="1" x14ac:dyDescent="0.2">
      <c r="B15" s="156"/>
      <c r="C15" s="157" t="s">
        <v>360</v>
      </c>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B15" s="10"/>
    </row>
    <row r="16" spans="2:30" customFormat="1" ht="20.100000000000001" customHeight="1" x14ac:dyDescent="0.2">
      <c r="C16" s="226" t="s">
        <v>264</v>
      </c>
      <c r="D16" s="155" t="s">
        <v>437</v>
      </c>
      <c r="AD16">
        <f>IF(C16=AD$1,0,1)</f>
        <v>1</v>
      </c>
    </row>
    <row r="17" spans="1:30" customFormat="1" ht="20.100000000000001" customHeight="1" x14ac:dyDescent="0.2">
      <c r="C17" s="226" t="s">
        <v>264</v>
      </c>
      <c r="D17" s="155" t="s">
        <v>352</v>
      </c>
      <c r="AD17">
        <f>IF(C17=AD$1,0,1)</f>
        <v>1</v>
      </c>
    </row>
    <row r="18" spans="1:30" customFormat="1" ht="15.45" customHeight="1" x14ac:dyDescent="0.2">
      <c r="A18" s="175"/>
      <c r="C18" s="155"/>
      <c r="D18" s="155"/>
    </row>
    <row r="19" spans="1:30" customFormat="1" ht="13.05" x14ac:dyDescent="0.2">
      <c r="A19" s="175"/>
      <c r="C19" s="532" t="str">
        <f>IF(SUM(AD5:AD52)=0,"【OK】「表紙」及び「各種認証・認定の取得状況」記入済み","【入力エラー！】")</f>
        <v>【入力エラー！】</v>
      </c>
      <c r="D19" s="532"/>
      <c r="E19" s="532"/>
      <c r="F19" s="532"/>
      <c r="G19" s="532"/>
      <c r="H19" s="532"/>
      <c r="I19" s="532"/>
      <c r="J19" s="532"/>
      <c r="K19" s="532"/>
      <c r="L19" s="532"/>
      <c r="M19" s="532"/>
      <c r="N19" s="532"/>
      <c r="O19" s="532"/>
      <c r="P19" s="532"/>
      <c r="Q19" s="532"/>
      <c r="R19" s="532"/>
      <c r="S19" s="532"/>
      <c r="T19" s="532"/>
      <c r="U19" s="532"/>
      <c r="V19" s="532"/>
      <c r="W19" s="532"/>
      <c r="X19" s="532"/>
      <c r="Y19" s="532"/>
    </row>
    <row r="20" spans="1:30" customFormat="1" ht="13.2" x14ac:dyDescent="0.2">
      <c r="A20" s="175"/>
      <c r="C20" s="533" t="str">
        <f>IF(SUM(AD5:AD52)=0,"","「表紙」または「各種認証・認定の取得状況」に記載漏れ、二重チェック等があるので、御確認ください！")</f>
        <v>「表紙」または「各種認証・認定の取得状況」に記載漏れ、二重チェック等があるので、御確認ください！</v>
      </c>
      <c r="D20" s="533"/>
      <c r="E20" s="533"/>
      <c r="F20" s="533"/>
      <c r="G20" s="533"/>
      <c r="H20" s="533"/>
      <c r="I20" s="533"/>
      <c r="J20" s="533"/>
      <c r="K20" s="533"/>
      <c r="L20" s="533"/>
      <c r="M20" s="533"/>
      <c r="N20" s="533"/>
      <c r="O20" s="533"/>
      <c r="P20" s="533"/>
      <c r="Q20" s="533"/>
      <c r="R20" s="533"/>
      <c r="S20" s="533"/>
      <c r="T20" s="533"/>
      <c r="U20" s="533"/>
      <c r="V20" s="533"/>
      <c r="W20" s="533"/>
      <c r="X20" s="533"/>
      <c r="Y20" s="533"/>
    </row>
    <row r="21" spans="1:30" customFormat="1" ht="13.5" thickBot="1" x14ac:dyDescent="0.25">
      <c r="A21" s="175"/>
      <c r="C21" s="187"/>
      <c r="D21" s="187"/>
      <c r="E21" s="187"/>
      <c r="F21" s="187"/>
      <c r="G21" s="187"/>
      <c r="H21" s="187"/>
      <c r="I21" s="187"/>
      <c r="J21" s="187"/>
      <c r="K21" s="187"/>
      <c r="L21" s="187"/>
      <c r="M21" s="187"/>
      <c r="N21" s="187"/>
      <c r="O21" s="187"/>
      <c r="P21" s="187"/>
      <c r="Q21" s="187"/>
      <c r="R21" s="187"/>
      <c r="S21" s="187"/>
      <c r="T21" s="187"/>
      <c r="U21" s="187"/>
      <c r="V21" s="187"/>
      <c r="W21" s="187"/>
      <c r="X21" s="187"/>
      <c r="Y21" s="187"/>
    </row>
    <row r="22" spans="1:30" customFormat="1" ht="30" customHeight="1" thickBot="1" x14ac:dyDescent="0.25">
      <c r="A22" s="175"/>
      <c r="C22" s="534" t="s">
        <v>387</v>
      </c>
      <c r="D22" s="535"/>
      <c r="E22" s="535"/>
      <c r="F22" s="535"/>
      <c r="G22" s="535"/>
      <c r="H22" s="535"/>
      <c r="I22" s="535"/>
      <c r="J22" s="535"/>
      <c r="K22" s="535"/>
      <c r="L22" s="535"/>
      <c r="M22" s="535"/>
      <c r="N22" s="535"/>
      <c r="O22" s="535"/>
      <c r="P22" s="535"/>
      <c r="Q22" s="535"/>
      <c r="R22" s="535"/>
      <c r="S22" s="535"/>
      <c r="T22" s="535"/>
      <c r="U22" s="535"/>
      <c r="V22" s="535"/>
      <c r="W22" s="535"/>
      <c r="X22" s="535"/>
      <c r="Y22" s="536"/>
    </row>
    <row r="23" spans="1:30" s="72" customFormat="1" ht="5.0999999999999996" customHeight="1" x14ac:dyDescent="0.2">
      <c r="B23" s="71"/>
      <c r="C23" s="78"/>
      <c r="D23" s="78"/>
      <c r="E23" s="78"/>
      <c r="F23" s="78"/>
      <c r="G23" s="78"/>
      <c r="H23" s="78"/>
      <c r="I23" s="67"/>
      <c r="J23" s="67"/>
      <c r="K23" s="67"/>
      <c r="L23" s="81"/>
      <c r="M23" s="82"/>
      <c r="N23" s="82"/>
      <c r="O23" s="82"/>
      <c r="P23" s="83"/>
      <c r="Q23" s="83"/>
      <c r="R23" s="83"/>
      <c r="S23" s="84"/>
      <c r="T23" s="84"/>
      <c r="U23" s="85"/>
      <c r="V23" s="85"/>
      <c r="W23" s="71"/>
      <c r="X23" s="71"/>
      <c r="Y23" s="71"/>
      <c r="Z23" s="71"/>
      <c r="AB23" s="74"/>
    </row>
    <row r="24" spans="1:30" ht="23.1" customHeight="1" x14ac:dyDescent="0.2">
      <c r="B24" s="340" t="s">
        <v>336</v>
      </c>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B24" s="10"/>
    </row>
    <row r="25" spans="1:30" customFormat="1" ht="29.1" customHeight="1" x14ac:dyDescent="0.2">
      <c r="C25" s="545" t="s">
        <v>337</v>
      </c>
      <c r="D25" s="545"/>
      <c r="E25" s="545"/>
      <c r="F25" s="545"/>
      <c r="G25" s="545"/>
      <c r="H25" s="545"/>
      <c r="I25" s="545"/>
      <c r="J25" s="545"/>
      <c r="K25" s="545"/>
      <c r="L25" s="545"/>
      <c r="M25" s="545"/>
      <c r="N25" s="545"/>
      <c r="O25" s="545"/>
      <c r="P25" s="545"/>
      <c r="Q25" s="545"/>
      <c r="R25" s="545"/>
      <c r="S25" s="545"/>
      <c r="T25" s="545"/>
      <c r="U25" s="545"/>
      <c r="V25" s="545"/>
      <c r="W25" s="545"/>
      <c r="X25" s="545"/>
      <c r="Y25" s="545"/>
    </row>
    <row r="26" spans="1:30" customFormat="1" ht="31.5" customHeight="1" x14ac:dyDescent="0.2">
      <c r="C26" s="545" t="s">
        <v>361</v>
      </c>
      <c r="D26" s="545"/>
      <c r="E26" s="545"/>
      <c r="F26" s="545"/>
      <c r="G26" s="545"/>
      <c r="H26" s="545"/>
      <c r="I26" s="545"/>
      <c r="J26" s="545"/>
      <c r="K26" s="545"/>
      <c r="L26" s="545"/>
      <c r="M26" s="545"/>
      <c r="N26" s="545"/>
      <c r="O26" s="545"/>
      <c r="P26" s="545"/>
      <c r="Q26" s="545"/>
      <c r="R26" s="545"/>
      <c r="S26" s="545"/>
      <c r="T26" s="545"/>
      <c r="U26" s="545"/>
      <c r="V26" s="545"/>
      <c r="W26" s="545"/>
      <c r="X26" s="545"/>
      <c r="Y26" s="545"/>
    </row>
    <row r="27" spans="1:30" customFormat="1" ht="18" customHeight="1" x14ac:dyDescent="0.2">
      <c r="B27" s="136" t="s">
        <v>279</v>
      </c>
      <c r="C27" s="282" t="s">
        <v>301</v>
      </c>
      <c r="D27" s="282"/>
      <c r="E27" s="282"/>
      <c r="F27" s="282"/>
      <c r="G27" s="282"/>
      <c r="H27" s="282"/>
      <c r="I27" s="282"/>
      <c r="J27" s="282"/>
      <c r="K27" s="282"/>
      <c r="L27" s="282"/>
      <c r="M27" s="282"/>
      <c r="N27" s="282"/>
      <c r="O27" s="282"/>
      <c r="P27" s="282"/>
      <c r="Q27" s="282"/>
      <c r="R27" s="282"/>
      <c r="S27" s="282"/>
      <c r="T27" s="282"/>
      <c r="U27" s="282"/>
      <c r="V27" s="282"/>
      <c r="W27" s="282"/>
      <c r="X27" s="282"/>
      <c r="Y27" s="282"/>
    </row>
    <row r="28" spans="1:30" customFormat="1" ht="34.5" customHeight="1" x14ac:dyDescent="0.2">
      <c r="C28" s="546" t="s">
        <v>302</v>
      </c>
      <c r="D28" s="546"/>
      <c r="E28" s="546"/>
      <c r="F28" s="546"/>
      <c r="G28" s="546"/>
      <c r="H28" s="546"/>
      <c r="I28" s="546"/>
      <c r="J28" s="546"/>
      <c r="K28" s="546"/>
      <c r="L28" s="546"/>
      <c r="M28" s="546"/>
      <c r="N28" s="546"/>
      <c r="O28" s="546"/>
      <c r="P28" s="546"/>
      <c r="Q28" s="546"/>
      <c r="R28" s="546"/>
      <c r="S28" s="546"/>
      <c r="T28" s="546"/>
      <c r="U28" s="546"/>
      <c r="V28" s="546"/>
      <c r="W28" s="546"/>
      <c r="X28" s="546"/>
      <c r="Y28" s="546"/>
    </row>
    <row r="29" spans="1:30" customFormat="1" ht="26.1" customHeight="1" x14ac:dyDescent="0.2">
      <c r="C29" s="547" t="s">
        <v>303</v>
      </c>
      <c r="D29" s="547"/>
      <c r="E29" s="547"/>
      <c r="F29" s="547"/>
      <c r="G29" s="547"/>
      <c r="H29" s="547"/>
      <c r="I29" s="547"/>
      <c r="J29" s="547"/>
      <c r="K29" s="547"/>
      <c r="L29" s="547"/>
      <c r="M29" s="547"/>
      <c r="N29" s="547"/>
      <c r="O29" s="547"/>
      <c r="P29" s="547"/>
      <c r="Q29" s="547"/>
      <c r="R29" s="547"/>
      <c r="S29" s="547"/>
      <c r="T29" s="547"/>
      <c r="U29" s="547"/>
      <c r="V29" s="547"/>
      <c r="W29" s="547"/>
      <c r="X29" s="547"/>
      <c r="Y29" s="547"/>
    </row>
    <row r="30" spans="1:30" customFormat="1" ht="20.100000000000001" customHeight="1" x14ac:dyDescent="0.2"/>
    <row r="31" spans="1:30" customFormat="1" ht="20.100000000000001" customHeight="1" x14ac:dyDescent="0.2">
      <c r="C31" s="480" t="s">
        <v>424</v>
      </c>
      <c r="D31" s="480"/>
      <c r="E31" s="480"/>
      <c r="F31" s="480"/>
      <c r="G31" s="480"/>
      <c r="H31" s="480"/>
      <c r="I31" s="480"/>
      <c r="J31" s="480"/>
      <c r="K31" s="480"/>
      <c r="L31" s="480"/>
      <c r="M31" s="480"/>
      <c r="N31" s="480"/>
      <c r="O31" s="480"/>
      <c r="P31" s="480"/>
      <c r="Q31" s="480"/>
      <c r="R31" s="480"/>
      <c r="S31" s="480"/>
      <c r="T31" s="480"/>
      <c r="U31" s="480"/>
      <c r="V31" s="480"/>
      <c r="W31" s="480"/>
      <c r="X31" s="480"/>
      <c r="Y31" s="145"/>
      <c r="Z31" s="145"/>
      <c r="AA31" s="145"/>
    </row>
    <row r="32" spans="1:30" customFormat="1" ht="20.100000000000001" customHeight="1" x14ac:dyDescent="0.2">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row>
    <row r="33" spans="2:30" customFormat="1" ht="20.100000000000001" customHeight="1" x14ac:dyDescent="0.2">
      <c r="C33" s="548" t="s">
        <v>304</v>
      </c>
      <c r="D33" s="548"/>
      <c r="E33" s="548"/>
      <c r="F33" s="548"/>
      <c r="G33" s="548"/>
      <c r="H33" s="548"/>
      <c r="I33" s="548"/>
      <c r="J33" s="548"/>
      <c r="K33" s="548"/>
      <c r="L33" s="548"/>
      <c r="M33" s="548"/>
      <c r="N33" s="548"/>
      <c r="O33" s="548"/>
      <c r="P33" s="548"/>
      <c r="Q33" s="548"/>
      <c r="R33" s="548"/>
      <c r="S33" s="548"/>
      <c r="T33" s="548"/>
      <c r="U33" s="548"/>
      <c r="V33" s="548"/>
      <c r="W33" s="146"/>
      <c r="X33" s="226" t="s">
        <v>264</v>
      </c>
      <c r="Y33" s="139"/>
      <c r="AC33">
        <v>5</v>
      </c>
      <c r="AD33">
        <f>IF(COUNTIF(X33:X37,AD$1)=1,0,1)</f>
        <v>1</v>
      </c>
    </row>
    <row r="34" spans="2:30" customFormat="1" ht="20.100000000000001" customHeight="1" x14ac:dyDescent="0.2">
      <c r="C34" s="549" t="s">
        <v>305</v>
      </c>
      <c r="D34" s="549"/>
      <c r="E34" s="549"/>
      <c r="F34" s="549"/>
      <c r="G34" s="549"/>
      <c r="H34" s="549"/>
      <c r="I34" s="549"/>
      <c r="J34" s="549"/>
      <c r="K34" s="549"/>
      <c r="L34" s="549"/>
      <c r="M34" s="549"/>
      <c r="N34" s="549"/>
      <c r="O34" s="549"/>
      <c r="P34" s="549"/>
      <c r="Q34" s="549"/>
      <c r="R34" s="549"/>
      <c r="S34" s="549"/>
      <c r="T34" s="549"/>
      <c r="U34" s="549"/>
      <c r="V34" s="549"/>
      <c r="W34" s="146"/>
      <c r="X34" s="226" t="s">
        <v>264</v>
      </c>
      <c r="Y34" s="139"/>
      <c r="AC34">
        <v>4</v>
      </c>
    </row>
    <row r="35" spans="2:30" customFormat="1" ht="20.100000000000001" customHeight="1" x14ac:dyDescent="0.2">
      <c r="C35" s="549" t="s">
        <v>306</v>
      </c>
      <c r="D35" s="549"/>
      <c r="E35" s="549"/>
      <c r="F35" s="549"/>
      <c r="G35" s="549"/>
      <c r="H35" s="549"/>
      <c r="I35" s="549"/>
      <c r="J35" s="549"/>
      <c r="K35" s="549"/>
      <c r="L35" s="549"/>
      <c r="M35" s="549"/>
      <c r="N35" s="549"/>
      <c r="O35" s="549"/>
      <c r="P35" s="549"/>
      <c r="Q35" s="549"/>
      <c r="R35" s="549"/>
      <c r="S35" s="549"/>
      <c r="T35" s="549"/>
      <c r="U35" s="549"/>
      <c r="V35" s="549"/>
      <c r="W35" s="146"/>
      <c r="X35" s="226" t="s">
        <v>264</v>
      </c>
      <c r="Y35" s="139"/>
      <c r="AC35">
        <v>3</v>
      </c>
    </row>
    <row r="36" spans="2:30" customFormat="1" ht="20.100000000000001" customHeight="1" x14ac:dyDescent="0.2">
      <c r="C36" s="479" t="s">
        <v>392</v>
      </c>
      <c r="D36" s="479"/>
      <c r="E36" s="479"/>
      <c r="F36" s="479"/>
      <c r="G36" s="479"/>
      <c r="H36" s="479"/>
      <c r="I36" s="479"/>
      <c r="J36" s="479"/>
      <c r="K36" s="479"/>
      <c r="L36" s="479"/>
      <c r="M36" s="479"/>
      <c r="N36" s="479"/>
      <c r="O36" s="479"/>
      <c r="P36" s="479"/>
      <c r="Q36" s="479"/>
      <c r="R36" s="479"/>
      <c r="S36" s="479"/>
      <c r="T36" s="479"/>
      <c r="U36" s="479"/>
      <c r="V36" s="479"/>
      <c r="W36" s="154"/>
      <c r="X36" s="227" t="s">
        <v>264</v>
      </c>
      <c r="Y36" s="203"/>
      <c r="AC36">
        <v>2</v>
      </c>
    </row>
    <row r="37" spans="2:30" customFormat="1" ht="20.100000000000001" customHeight="1" x14ac:dyDescent="0.2">
      <c r="C37" s="479" t="s">
        <v>338</v>
      </c>
      <c r="D37" s="479"/>
      <c r="E37" s="479"/>
      <c r="F37" s="479"/>
      <c r="G37" s="479"/>
      <c r="H37" s="479"/>
      <c r="I37" s="479"/>
      <c r="J37" s="479"/>
      <c r="K37" s="479"/>
      <c r="L37" s="479"/>
      <c r="M37" s="479"/>
      <c r="N37" s="479"/>
      <c r="O37" s="479"/>
      <c r="P37" s="479"/>
      <c r="Q37" s="479"/>
      <c r="R37" s="479"/>
      <c r="S37" s="479"/>
      <c r="T37" s="479"/>
      <c r="U37" s="479"/>
      <c r="V37" s="479"/>
      <c r="W37" s="154"/>
      <c r="X37" s="227" t="s">
        <v>264</v>
      </c>
      <c r="Y37" s="203"/>
      <c r="AC37">
        <v>1</v>
      </c>
    </row>
    <row r="38" spans="2:30" customFormat="1" ht="20.100000000000001" customHeight="1" x14ac:dyDescent="0.2">
      <c r="C38" s="204"/>
      <c r="D38" s="204"/>
      <c r="E38" s="204"/>
      <c r="F38" s="204"/>
      <c r="G38" s="204"/>
      <c r="H38" s="204"/>
      <c r="I38" s="204"/>
      <c r="J38" s="204"/>
      <c r="K38" s="204"/>
      <c r="L38" s="204"/>
      <c r="M38" s="205"/>
      <c r="N38" s="205"/>
      <c r="O38" s="205"/>
      <c r="P38" s="205"/>
      <c r="Q38" s="205"/>
      <c r="R38" s="205"/>
      <c r="S38" s="205"/>
      <c r="T38" s="205"/>
      <c r="U38" s="205"/>
      <c r="V38" s="205"/>
      <c r="W38" s="206"/>
      <c r="X38" s="207"/>
      <c r="Y38" s="203"/>
    </row>
    <row r="39" spans="2:30" customFormat="1" ht="18" customHeight="1" x14ac:dyDescent="0.2">
      <c r="B39" s="136" t="s">
        <v>279</v>
      </c>
      <c r="C39" s="558" t="s">
        <v>339</v>
      </c>
      <c r="D39" s="558"/>
      <c r="E39" s="558"/>
      <c r="F39" s="558"/>
      <c r="G39" s="558"/>
      <c r="H39" s="558"/>
      <c r="I39" s="558"/>
      <c r="J39" s="558"/>
      <c r="K39" s="558"/>
      <c r="L39" s="558"/>
      <c r="M39" s="558"/>
      <c r="N39" s="558"/>
      <c r="O39" s="558"/>
      <c r="P39" s="558"/>
      <c r="Q39" s="558"/>
      <c r="R39" s="558"/>
      <c r="S39" s="558"/>
      <c r="T39" s="558"/>
      <c r="U39" s="558"/>
      <c r="V39" s="558"/>
      <c r="W39" s="558"/>
      <c r="X39" s="558"/>
      <c r="Y39" s="558"/>
    </row>
    <row r="40" spans="2:30" customFormat="1" ht="20.100000000000001" customHeight="1" x14ac:dyDescent="0.2">
      <c r="C40" s="480" t="s">
        <v>425</v>
      </c>
      <c r="D40" s="480"/>
      <c r="E40" s="480"/>
      <c r="F40" s="480"/>
      <c r="G40" s="480"/>
      <c r="H40" s="480"/>
      <c r="I40" s="480"/>
      <c r="J40" s="480"/>
      <c r="K40" s="480"/>
      <c r="L40" s="480"/>
      <c r="M40" s="480"/>
      <c r="N40" s="480"/>
      <c r="O40" s="480"/>
      <c r="P40" s="480"/>
      <c r="Q40" s="480"/>
      <c r="R40" s="480"/>
      <c r="S40" s="480"/>
      <c r="T40" s="480"/>
      <c r="U40" s="480"/>
      <c r="V40" s="480"/>
      <c r="W40" s="480"/>
      <c r="X40" s="480"/>
      <c r="Y40" s="152"/>
      <c r="Z40" s="145"/>
      <c r="AA40" s="145"/>
    </row>
    <row r="41" spans="2:30" customFormat="1" ht="20.100000000000001" customHeight="1" x14ac:dyDescent="0.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45"/>
      <c r="AA41" s="145"/>
    </row>
    <row r="42" spans="2:30" customFormat="1" ht="20.100000000000001" customHeight="1" x14ac:dyDescent="0.2">
      <c r="C42" s="481" t="s">
        <v>340</v>
      </c>
      <c r="D42" s="481"/>
      <c r="E42" s="481"/>
      <c r="F42" s="481"/>
      <c r="G42" s="481"/>
      <c r="H42" s="481"/>
      <c r="I42" s="481"/>
      <c r="J42" s="481"/>
      <c r="K42" s="481"/>
      <c r="L42" s="481"/>
      <c r="M42" s="481"/>
      <c r="N42" s="481"/>
      <c r="O42" s="481"/>
      <c r="P42" s="481"/>
      <c r="Q42" s="481"/>
      <c r="R42" s="481"/>
      <c r="S42" s="481"/>
      <c r="T42" s="481"/>
      <c r="U42" s="481"/>
      <c r="V42" s="481"/>
      <c r="W42" s="173"/>
      <c r="X42" s="227" t="s">
        <v>264</v>
      </c>
      <c r="Y42" s="203"/>
      <c r="AC42">
        <v>6</v>
      </c>
      <c r="AD42">
        <f>IF(COUNTIF(X42:X47,AD$1)=1,0,1)</f>
        <v>1</v>
      </c>
    </row>
    <row r="43" spans="2:30" customFormat="1" ht="20.100000000000001" customHeight="1" x14ac:dyDescent="0.2">
      <c r="C43" s="478" t="s">
        <v>341</v>
      </c>
      <c r="D43" s="478"/>
      <c r="E43" s="478"/>
      <c r="F43" s="478"/>
      <c r="G43" s="478"/>
      <c r="H43" s="478"/>
      <c r="I43" s="478"/>
      <c r="J43" s="478"/>
      <c r="K43" s="478"/>
      <c r="L43" s="478"/>
      <c r="M43" s="478"/>
      <c r="N43" s="478"/>
      <c r="O43" s="478"/>
      <c r="P43" s="478"/>
      <c r="Q43" s="478"/>
      <c r="R43" s="478"/>
      <c r="S43" s="478"/>
      <c r="T43" s="478"/>
      <c r="U43" s="478"/>
      <c r="V43" s="478"/>
      <c r="W43" s="173"/>
      <c r="X43" s="227" t="s">
        <v>264</v>
      </c>
      <c r="Y43" s="203"/>
      <c r="AC43">
        <v>5</v>
      </c>
    </row>
    <row r="44" spans="2:30" customFormat="1" ht="20.100000000000001" customHeight="1" x14ac:dyDescent="0.2">
      <c r="C44" s="478" t="s">
        <v>342</v>
      </c>
      <c r="D44" s="478"/>
      <c r="E44" s="478"/>
      <c r="F44" s="478"/>
      <c r="G44" s="478"/>
      <c r="H44" s="478"/>
      <c r="I44" s="478"/>
      <c r="J44" s="478"/>
      <c r="K44" s="478"/>
      <c r="L44" s="478"/>
      <c r="M44" s="478"/>
      <c r="N44" s="478"/>
      <c r="O44" s="478"/>
      <c r="P44" s="478"/>
      <c r="Q44" s="478"/>
      <c r="R44" s="478"/>
      <c r="S44" s="478"/>
      <c r="T44" s="478"/>
      <c r="U44" s="478"/>
      <c r="V44" s="478"/>
      <c r="W44" s="173"/>
      <c r="X44" s="227" t="s">
        <v>264</v>
      </c>
      <c r="Y44" s="203"/>
      <c r="AC44">
        <v>4</v>
      </c>
    </row>
    <row r="45" spans="2:30" customFormat="1" ht="20.100000000000001" customHeight="1" x14ac:dyDescent="0.2">
      <c r="C45" s="478" t="s">
        <v>343</v>
      </c>
      <c r="D45" s="478"/>
      <c r="E45" s="478"/>
      <c r="F45" s="478"/>
      <c r="G45" s="478"/>
      <c r="H45" s="478"/>
      <c r="I45" s="478"/>
      <c r="J45" s="478"/>
      <c r="K45" s="478"/>
      <c r="L45" s="478"/>
      <c r="M45" s="478"/>
      <c r="N45" s="478"/>
      <c r="O45" s="478"/>
      <c r="P45" s="478"/>
      <c r="Q45" s="478"/>
      <c r="R45" s="478"/>
      <c r="S45" s="478"/>
      <c r="T45" s="478"/>
      <c r="U45" s="478"/>
      <c r="V45" s="478"/>
      <c r="W45" s="173"/>
      <c r="X45" s="227" t="s">
        <v>264</v>
      </c>
      <c r="Y45" s="203"/>
      <c r="AC45">
        <v>3</v>
      </c>
    </row>
    <row r="46" spans="2:30" customFormat="1" ht="20.100000000000001" customHeight="1" x14ac:dyDescent="0.2">
      <c r="C46" s="479" t="s">
        <v>393</v>
      </c>
      <c r="D46" s="479"/>
      <c r="E46" s="479"/>
      <c r="F46" s="479"/>
      <c r="G46" s="479"/>
      <c r="H46" s="479"/>
      <c r="I46" s="479"/>
      <c r="J46" s="479"/>
      <c r="K46" s="479"/>
      <c r="L46" s="479"/>
      <c r="M46" s="479"/>
      <c r="N46" s="479"/>
      <c r="O46" s="479"/>
      <c r="P46" s="479"/>
      <c r="Q46" s="479"/>
      <c r="R46" s="479"/>
      <c r="S46" s="479"/>
      <c r="T46" s="479"/>
      <c r="U46" s="479"/>
      <c r="V46" s="479"/>
      <c r="W46" s="154"/>
      <c r="X46" s="227" t="s">
        <v>264</v>
      </c>
      <c r="Y46" s="203"/>
      <c r="AC46">
        <v>2</v>
      </c>
    </row>
    <row r="47" spans="2:30" customFormat="1" ht="20.100000000000001" customHeight="1" x14ac:dyDescent="0.2">
      <c r="C47" s="479" t="s">
        <v>344</v>
      </c>
      <c r="D47" s="479"/>
      <c r="E47" s="479"/>
      <c r="F47" s="479"/>
      <c r="G47" s="479"/>
      <c r="H47" s="479"/>
      <c r="I47" s="479"/>
      <c r="J47" s="479"/>
      <c r="K47" s="479"/>
      <c r="L47" s="479"/>
      <c r="M47" s="479"/>
      <c r="N47" s="479"/>
      <c r="O47" s="479"/>
      <c r="P47" s="479"/>
      <c r="Q47" s="479"/>
      <c r="R47" s="479"/>
      <c r="S47" s="479"/>
      <c r="T47" s="479"/>
      <c r="U47" s="479"/>
      <c r="V47" s="479"/>
      <c r="W47" s="154"/>
      <c r="X47" s="227" t="s">
        <v>264</v>
      </c>
      <c r="Y47" s="203"/>
      <c r="AC47">
        <v>1</v>
      </c>
    </row>
    <row r="48" spans="2:30" customFormat="1" ht="20.100000000000001" customHeight="1" x14ac:dyDescent="0.2">
      <c r="C48" s="142"/>
      <c r="D48" s="142"/>
      <c r="E48" s="142"/>
      <c r="F48" s="142"/>
      <c r="G48" s="142"/>
      <c r="H48" s="142"/>
      <c r="I48" s="142"/>
      <c r="J48" s="142"/>
      <c r="K48" s="142"/>
      <c r="L48" s="142"/>
      <c r="M48" s="143"/>
      <c r="N48" s="143"/>
      <c r="O48" s="143"/>
      <c r="P48" s="143"/>
      <c r="Q48" s="143"/>
      <c r="R48" s="143"/>
      <c r="S48" s="143"/>
      <c r="T48" s="143"/>
      <c r="U48" s="143"/>
      <c r="V48" s="143"/>
      <c r="W48" s="140"/>
      <c r="X48" s="138"/>
      <c r="Y48" s="139"/>
    </row>
    <row r="49" spans="2:34" customFormat="1" ht="18" customHeight="1" x14ac:dyDescent="0.2">
      <c r="B49" s="136" t="s">
        <v>279</v>
      </c>
      <c r="C49" s="282" t="s">
        <v>345</v>
      </c>
      <c r="D49" s="282"/>
      <c r="E49" s="282"/>
      <c r="F49" s="282"/>
      <c r="G49" s="282"/>
      <c r="H49" s="282"/>
      <c r="I49" s="282"/>
      <c r="J49" s="282"/>
      <c r="K49" s="282"/>
      <c r="L49" s="282"/>
      <c r="M49" s="282"/>
      <c r="N49" s="282"/>
      <c r="O49" s="282"/>
      <c r="P49" s="282"/>
      <c r="Q49" s="282"/>
      <c r="R49" s="282"/>
      <c r="S49" s="282"/>
      <c r="T49" s="282"/>
      <c r="U49" s="282"/>
      <c r="V49" s="282"/>
      <c r="W49" s="282"/>
      <c r="X49" s="282"/>
      <c r="Y49" s="282"/>
    </row>
    <row r="50" spans="2:34" customFormat="1" ht="20.100000000000001" customHeight="1" x14ac:dyDescent="0.2">
      <c r="C50" s="480" t="s">
        <v>426</v>
      </c>
      <c r="D50" s="480"/>
      <c r="E50" s="480"/>
      <c r="F50" s="480"/>
      <c r="G50" s="480"/>
      <c r="H50" s="480"/>
      <c r="I50" s="480"/>
      <c r="J50" s="480"/>
      <c r="K50" s="480"/>
      <c r="L50" s="480"/>
      <c r="M50" s="480"/>
      <c r="N50" s="480"/>
      <c r="O50" s="480"/>
      <c r="P50" s="480"/>
      <c r="Q50" s="480"/>
      <c r="R50" s="480"/>
      <c r="S50" s="480"/>
      <c r="T50" s="480"/>
      <c r="U50" s="480"/>
      <c r="V50" s="480"/>
      <c r="W50" s="480"/>
      <c r="X50" s="480"/>
      <c r="Y50" s="145"/>
      <c r="Z50" s="145"/>
      <c r="AA50" s="145"/>
    </row>
    <row r="51" spans="2:34" customFormat="1" ht="20.100000000000001" customHeight="1" x14ac:dyDescent="0.2">
      <c r="C51" s="152"/>
      <c r="D51" s="152"/>
      <c r="E51" s="152"/>
      <c r="F51" s="152"/>
      <c r="G51" s="152"/>
      <c r="H51" s="152"/>
      <c r="I51" s="152"/>
      <c r="J51" s="152"/>
      <c r="K51" s="152"/>
      <c r="L51" s="152"/>
      <c r="M51" s="152"/>
      <c r="N51" s="152"/>
      <c r="O51" s="152"/>
      <c r="P51" s="152"/>
      <c r="Q51" s="152"/>
      <c r="R51" s="152"/>
      <c r="S51" s="152"/>
      <c r="T51" s="152"/>
      <c r="U51" s="152"/>
      <c r="V51" s="152"/>
      <c r="W51" s="152"/>
      <c r="X51" s="152"/>
      <c r="Y51" s="145"/>
      <c r="Z51" s="145"/>
      <c r="AA51" s="145"/>
    </row>
    <row r="52" spans="2:34" customFormat="1" ht="20.100000000000001" customHeight="1" x14ac:dyDescent="0.2">
      <c r="C52" s="481" t="s">
        <v>346</v>
      </c>
      <c r="D52" s="481"/>
      <c r="E52" s="481"/>
      <c r="F52" s="481"/>
      <c r="G52" s="481"/>
      <c r="H52" s="481"/>
      <c r="I52" s="481"/>
      <c r="J52" s="481"/>
      <c r="K52" s="481"/>
      <c r="L52" s="481"/>
      <c r="M52" s="481"/>
      <c r="N52" s="481"/>
      <c r="O52" s="481"/>
      <c r="P52" s="481"/>
      <c r="Q52" s="481"/>
      <c r="R52" s="481"/>
      <c r="S52" s="481"/>
      <c r="T52" s="481"/>
      <c r="U52" s="481"/>
      <c r="V52" s="481"/>
      <c r="W52" s="153"/>
      <c r="X52" s="227" t="s">
        <v>264</v>
      </c>
      <c r="Y52" s="139"/>
      <c r="AC52">
        <v>5</v>
      </c>
      <c r="AD52">
        <f>IF(COUNTIF(X52:X56,AD$1)=1,0,1)</f>
        <v>1</v>
      </c>
    </row>
    <row r="53" spans="2:34" customFormat="1" ht="20.100000000000001" customHeight="1" x14ac:dyDescent="0.2">
      <c r="C53" s="478" t="s">
        <v>347</v>
      </c>
      <c r="D53" s="478"/>
      <c r="E53" s="478"/>
      <c r="F53" s="478"/>
      <c r="G53" s="478"/>
      <c r="H53" s="478"/>
      <c r="I53" s="478"/>
      <c r="J53" s="478"/>
      <c r="K53" s="478"/>
      <c r="L53" s="478"/>
      <c r="M53" s="478"/>
      <c r="N53" s="478"/>
      <c r="O53" s="478"/>
      <c r="P53" s="478"/>
      <c r="Q53" s="478"/>
      <c r="R53" s="478"/>
      <c r="S53" s="478"/>
      <c r="T53" s="478"/>
      <c r="U53" s="478"/>
      <c r="V53" s="478"/>
      <c r="W53" s="153"/>
      <c r="X53" s="227" t="s">
        <v>264</v>
      </c>
      <c r="Y53" s="139"/>
      <c r="AC53">
        <v>4</v>
      </c>
    </row>
    <row r="54" spans="2:34" customFormat="1" ht="20.100000000000001" customHeight="1" x14ac:dyDescent="0.2">
      <c r="C54" s="478" t="s">
        <v>348</v>
      </c>
      <c r="D54" s="478"/>
      <c r="E54" s="478"/>
      <c r="F54" s="478"/>
      <c r="G54" s="478"/>
      <c r="H54" s="478"/>
      <c r="I54" s="478"/>
      <c r="J54" s="478"/>
      <c r="K54" s="478"/>
      <c r="L54" s="478"/>
      <c r="M54" s="478"/>
      <c r="N54" s="478"/>
      <c r="O54" s="478"/>
      <c r="P54" s="478"/>
      <c r="Q54" s="478"/>
      <c r="R54" s="478"/>
      <c r="S54" s="478"/>
      <c r="T54" s="478"/>
      <c r="U54" s="478"/>
      <c r="V54" s="478"/>
      <c r="W54" s="153"/>
      <c r="X54" s="227" t="s">
        <v>264</v>
      </c>
      <c r="Y54" s="139"/>
      <c r="AC54">
        <v>3</v>
      </c>
    </row>
    <row r="55" spans="2:34" customFormat="1" ht="20.100000000000001" customHeight="1" x14ac:dyDescent="0.2">
      <c r="C55" s="479" t="s">
        <v>349</v>
      </c>
      <c r="D55" s="479"/>
      <c r="E55" s="479"/>
      <c r="F55" s="479"/>
      <c r="G55" s="479"/>
      <c r="H55" s="479"/>
      <c r="I55" s="479"/>
      <c r="J55" s="479"/>
      <c r="K55" s="479"/>
      <c r="L55" s="479"/>
      <c r="M55" s="479"/>
      <c r="N55" s="479"/>
      <c r="O55" s="479"/>
      <c r="P55" s="479"/>
      <c r="Q55" s="479"/>
      <c r="R55" s="479"/>
      <c r="S55" s="479"/>
      <c r="T55" s="479"/>
      <c r="U55" s="479"/>
      <c r="V55" s="479"/>
      <c r="W55" s="154"/>
      <c r="X55" s="227" t="s">
        <v>264</v>
      </c>
      <c r="Y55" s="139"/>
      <c r="AC55">
        <v>2</v>
      </c>
    </row>
    <row r="56" spans="2:34" customFormat="1" ht="20.100000000000001" customHeight="1" x14ac:dyDescent="0.2">
      <c r="C56" s="479" t="s">
        <v>350</v>
      </c>
      <c r="D56" s="479"/>
      <c r="E56" s="479"/>
      <c r="F56" s="479"/>
      <c r="G56" s="479"/>
      <c r="H56" s="479"/>
      <c r="I56" s="479"/>
      <c r="J56" s="479"/>
      <c r="K56" s="479"/>
      <c r="L56" s="479"/>
      <c r="M56" s="479"/>
      <c r="N56" s="479"/>
      <c r="O56" s="479"/>
      <c r="P56" s="479"/>
      <c r="Q56" s="479"/>
      <c r="R56" s="479"/>
      <c r="S56" s="479"/>
      <c r="T56" s="479"/>
      <c r="U56" s="479"/>
      <c r="V56" s="479"/>
      <c r="W56" s="154"/>
      <c r="X56" s="227" t="s">
        <v>264</v>
      </c>
      <c r="Y56" s="139"/>
      <c r="AC56">
        <v>1</v>
      </c>
    </row>
    <row r="57" spans="2:34" customFormat="1" ht="20.100000000000001" customHeight="1" x14ac:dyDescent="0.2">
      <c r="C57" s="549"/>
      <c r="D57" s="549"/>
      <c r="E57" s="549"/>
      <c r="F57" s="549"/>
      <c r="G57" s="549"/>
      <c r="H57" s="549"/>
      <c r="I57" s="549"/>
      <c r="J57" s="549"/>
      <c r="K57" s="549"/>
      <c r="L57" s="549"/>
      <c r="M57" s="549"/>
      <c r="N57" s="549"/>
      <c r="O57" s="549"/>
      <c r="P57" s="549"/>
      <c r="Q57" s="549"/>
      <c r="R57" s="549"/>
      <c r="S57" s="549"/>
      <c r="T57" s="549"/>
      <c r="U57" s="549"/>
      <c r="V57" s="549"/>
      <c r="W57" s="146"/>
      <c r="X57" s="138"/>
      <c r="Y57" s="139"/>
    </row>
    <row r="58" spans="2:34" customFormat="1" ht="27" customHeight="1" x14ac:dyDescent="0.2">
      <c r="C58" s="217" t="s">
        <v>283</v>
      </c>
      <c r="D58" s="554" t="s">
        <v>351</v>
      </c>
      <c r="E58" s="555"/>
      <c r="F58" s="555"/>
      <c r="G58" s="555"/>
      <c r="H58" s="555"/>
      <c r="I58" s="555"/>
      <c r="J58" s="555"/>
      <c r="K58" s="555"/>
      <c r="L58" s="555"/>
      <c r="M58" s="555"/>
      <c r="N58" s="555"/>
      <c r="O58" s="555"/>
      <c r="P58" s="555"/>
      <c r="Q58" s="555"/>
      <c r="R58" s="555"/>
      <c r="S58" s="555"/>
      <c r="T58" s="555"/>
      <c r="U58" s="555"/>
      <c r="V58" s="555"/>
      <c r="W58" s="555"/>
      <c r="X58" s="555"/>
      <c r="Y58" s="555"/>
    </row>
    <row r="59" spans="2:34" customFormat="1" ht="20.100000000000001" customHeight="1" x14ac:dyDescent="0.2">
      <c r="C59" s="144"/>
      <c r="D59" s="144"/>
      <c r="E59" s="144"/>
      <c r="F59" s="144"/>
      <c r="G59" s="144"/>
      <c r="H59" s="144"/>
      <c r="I59" s="144"/>
      <c r="J59" s="144"/>
      <c r="K59" s="144"/>
      <c r="L59" s="144"/>
      <c r="M59" s="141"/>
      <c r="N59" s="141"/>
      <c r="O59" s="139"/>
      <c r="P59" s="139"/>
      <c r="Q59" s="139"/>
      <c r="R59" s="139"/>
      <c r="S59" s="139"/>
      <c r="T59" s="139"/>
      <c r="U59" s="139"/>
      <c r="V59" s="139"/>
      <c r="W59" s="140"/>
      <c r="X59" s="138"/>
      <c r="Y59" s="139"/>
    </row>
    <row r="60" spans="2:34" customFormat="1" ht="20.100000000000001" customHeight="1" x14ac:dyDescent="0.2"/>
    <row r="61" spans="2:34" s="72" customFormat="1" ht="23.1" customHeight="1" x14ac:dyDescent="0.2">
      <c r="B61" s="340" t="s">
        <v>255</v>
      </c>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row>
    <row r="62" spans="2:34" ht="23.1" customHeight="1" thickBot="1" x14ac:dyDescent="0.25">
      <c r="B62" s="86" t="s">
        <v>104</v>
      </c>
      <c r="C62" s="415" t="s">
        <v>313</v>
      </c>
      <c r="D62" s="415"/>
      <c r="E62" s="415"/>
      <c r="F62" s="415"/>
      <c r="G62" s="415"/>
      <c r="H62" s="415"/>
      <c r="I62" s="415"/>
      <c r="J62" s="415"/>
      <c r="K62" s="415"/>
      <c r="L62" s="415"/>
      <c r="M62" s="415"/>
      <c r="N62" s="415"/>
      <c r="O62" s="415"/>
      <c r="P62" s="415"/>
      <c r="Q62" s="415"/>
      <c r="R62" s="415"/>
      <c r="S62" s="415"/>
      <c r="T62" s="415"/>
      <c r="U62" s="415"/>
      <c r="V62" s="415"/>
      <c r="W62" s="415"/>
      <c r="X62" s="415"/>
      <c r="Y62" s="415"/>
      <c r="Z62" s="71"/>
      <c r="AB62" s="74"/>
    </row>
    <row r="63" spans="2:34" customFormat="1" ht="55.95" customHeight="1" thickTop="1" thickBot="1" x14ac:dyDescent="0.25">
      <c r="B63" s="124"/>
      <c r="C63" s="486" t="s">
        <v>428</v>
      </c>
      <c r="D63" s="487"/>
      <c r="E63" s="487"/>
      <c r="F63" s="487"/>
      <c r="G63" s="487"/>
      <c r="H63" s="487"/>
      <c r="I63" s="487"/>
      <c r="J63" s="487"/>
      <c r="K63" s="487"/>
      <c r="L63" s="487"/>
      <c r="M63" s="487"/>
      <c r="N63" s="487"/>
      <c r="O63" s="487"/>
      <c r="P63" s="487"/>
      <c r="Q63" s="487"/>
      <c r="R63" s="487"/>
      <c r="S63" s="487"/>
      <c r="T63" s="487"/>
      <c r="U63" s="487"/>
      <c r="V63" s="487"/>
      <c r="W63" s="487"/>
      <c r="X63" s="487"/>
      <c r="Y63" s="488"/>
      <c r="AE63" s="10"/>
      <c r="AF63" s="10"/>
      <c r="AG63" s="10"/>
      <c r="AH63" s="10"/>
    </row>
    <row r="64" spans="2:34" customFormat="1" ht="14.55" customHeight="1" thickTop="1" x14ac:dyDescent="0.2">
      <c r="B64" s="124"/>
      <c r="C64" s="125"/>
      <c r="D64" s="126"/>
      <c r="E64" s="126"/>
      <c r="F64" s="126"/>
      <c r="G64" s="126"/>
      <c r="H64" s="126"/>
      <c r="I64" s="126"/>
      <c r="J64" s="126"/>
      <c r="K64" s="126"/>
      <c r="L64" s="126"/>
      <c r="M64" s="126"/>
      <c r="N64" s="126"/>
      <c r="O64" s="126"/>
      <c r="P64" s="126"/>
      <c r="Q64" s="126"/>
      <c r="R64" s="126"/>
      <c r="S64" s="126"/>
      <c r="T64" s="126"/>
      <c r="U64" s="126"/>
      <c r="V64" s="126"/>
      <c r="W64" s="126"/>
      <c r="X64" s="126"/>
      <c r="Y64" s="126"/>
      <c r="AE64" s="10"/>
      <c r="AF64" s="10"/>
      <c r="AG64" s="10"/>
      <c r="AH64" s="10"/>
    </row>
    <row r="65" spans="1:34" s="72" customFormat="1" ht="27.6" customHeight="1" x14ac:dyDescent="0.2">
      <c r="B65" s="71"/>
      <c r="C65" s="513" t="s">
        <v>375</v>
      </c>
      <c r="D65" s="513"/>
      <c r="E65" s="513"/>
      <c r="F65" s="513"/>
      <c r="G65" s="513"/>
      <c r="H65" s="513"/>
      <c r="I65" s="513"/>
      <c r="J65" s="513"/>
      <c r="K65" s="513"/>
      <c r="L65" s="513"/>
      <c r="M65" s="513"/>
      <c r="N65" s="513"/>
      <c r="O65" s="513"/>
      <c r="P65" s="513"/>
      <c r="Q65" s="513"/>
      <c r="R65" s="513"/>
      <c r="S65" s="513"/>
      <c r="T65" s="513"/>
      <c r="U65" s="513"/>
      <c r="V65" s="513"/>
      <c r="W65" s="513"/>
      <c r="X65" s="513"/>
      <c r="Y65" s="513"/>
      <c r="Z65" s="71"/>
      <c r="AB65" s="74"/>
    </row>
    <row r="66" spans="1:34" customFormat="1" ht="34.5" customHeight="1" x14ac:dyDescent="0.2">
      <c r="B66" s="124"/>
      <c r="C66" s="283" t="s">
        <v>215</v>
      </c>
      <c r="D66" s="284"/>
      <c r="E66" s="279" t="s">
        <v>270</v>
      </c>
      <c r="F66" s="280"/>
      <c r="G66" s="280"/>
      <c r="H66" s="280"/>
      <c r="I66" s="444" t="s">
        <v>367</v>
      </c>
      <c r="J66" s="315"/>
      <c r="K66" s="315"/>
      <c r="L66" s="316"/>
      <c r="M66" s="444" t="s">
        <v>207</v>
      </c>
      <c r="N66" s="315"/>
      <c r="O66" s="316"/>
      <c r="P66" s="279" t="s">
        <v>219</v>
      </c>
      <c r="Q66" s="280"/>
      <c r="R66" s="280"/>
      <c r="S66" s="280"/>
      <c r="T66" s="281"/>
      <c r="U66" s="314" t="s">
        <v>381</v>
      </c>
      <c r="V66" s="315"/>
      <c r="W66" s="315"/>
      <c r="X66" s="315"/>
      <c r="Y66" s="316"/>
    </row>
    <row r="67" spans="1:34" customFormat="1" ht="10.050000000000001" customHeight="1" x14ac:dyDescent="0.2">
      <c r="A67" s="175">
        <f t="shared" ref="A67:A88" si="0">IF(C67&gt;0,C67,A66&amp;"a")</f>
        <v>1</v>
      </c>
      <c r="B67" s="124"/>
      <c r="C67" s="371">
        <f>C4+1</f>
        <v>1</v>
      </c>
      <c r="D67" s="372"/>
      <c r="E67" s="482" t="s">
        <v>355</v>
      </c>
      <c r="F67" s="483"/>
      <c r="G67" s="483"/>
      <c r="H67" s="514"/>
      <c r="I67" s="365"/>
      <c r="J67" s="366"/>
      <c r="K67" s="366"/>
      <c r="L67" s="367"/>
      <c r="M67" s="353"/>
      <c r="N67" s="354"/>
      <c r="O67" s="352" t="s">
        <v>210</v>
      </c>
      <c r="P67" s="348"/>
      <c r="Q67" s="349"/>
      <c r="R67" s="349"/>
      <c r="S67" s="349"/>
      <c r="T67" s="352" t="s">
        <v>429</v>
      </c>
      <c r="U67" s="431"/>
      <c r="V67" s="432"/>
      <c r="W67" s="432"/>
      <c r="X67" s="432"/>
      <c r="Y67" s="433"/>
    </row>
    <row r="68" spans="1:34" customFormat="1" ht="15" customHeight="1" x14ac:dyDescent="0.2">
      <c r="A68" s="175" t="str">
        <f t="shared" si="0"/>
        <v>1a</v>
      </c>
      <c r="B68" s="124"/>
      <c r="C68" s="387"/>
      <c r="D68" s="388"/>
      <c r="E68" s="484"/>
      <c r="F68" s="485"/>
      <c r="G68" s="485"/>
      <c r="H68" s="515"/>
      <c r="I68" s="368"/>
      <c r="J68" s="369"/>
      <c r="K68" s="369"/>
      <c r="L68" s="370"/>
      <c r="M68" s="355"/>
      <c r="N68" s="356"/>
      <c r="O68" s="271"/>
      <c r="P68" s="350"/>
      <c r="Q68" s="351"/>
      <c r="R68" s="351"/>
      <c r="S68" s="351"/>
      <c r="T68" s="271"/>
      <c r="U68" s="434"/>
      <c r="V68" s="435"/>
      <c r="W68" s="435"/>
      <c r="X68" s="435"/>
      <c r="Y68" s="436"/>
      <c r="AE68" s="10"/>
      <c r="AF68" s="10"/>
      <c r="AG68" s="10"/>
      <c r="AH68" s="10"/>
    </row>
    <row r="69" spans="1:34" customFormat="1" ht="15" customHeight="1" x14ac:dyDescent="0.2">
      <c r="A69" s="175" t="str">
        <f t="shared" si="0"/>
        <v>1aa</v>
      </c>
      <c r="B69" s="124"/>
      <c r="C69" s="168"/>
      <c r="D69" s="169"/>
      <c r="E69" s="452" t="s">
        <v>314</v>
      </c>
      <c r="F69" s="453"/>
      <c r="G69" s="453"/>
      <c r="H69" s="453"/>
      <c r="I69" s="453"/>
      <c r="J69" s="453"/>
      <c r="K69" s="453"/>
      <c r="L69" s="454"/>
      <c r="M69" s="384"/>
      <c r="N69" s="385"/>
      <c r="O69" s="385"/>
      <c r="P69" s="385"/>
      <c r="Q69" s="385"/>
      <c r="R69" s="385"/>
      <c r="S69" s="385"/>
      <c r="T69" s="385"/>
      <c r="U69" s="385"/>
      <c r="V69" s="385"/>
      <c r="W69" s="385"/>
      <c r="X69" s="385"/>
      <c r="Y69" s="386"/>
      <c r="AE69" s="10"/>
      <c r="AF69" s="10"/>
      <c r="AG69" s="10"/>
      <c r="AH69" s="10"/>
    </row>
    <row r="70" spans="1:34" customFormat="1" ht="10.050000000000001" customHeight="1" x14ac:dyDescent="0.2">
      <c r="A70" s="175">
        <f t="shared" si="0"/>
        <v>2</v>
      </c>
      <c r="B70" s="124"/>
      <c r="C70" s="371">
        <f t="shared" ref="C70" si="1">C67+1</f>
        <v>2</v>
      </c>
      <c r="D70" s="372"/>
      <c r="E70" s="482" t="s">
        <v>354</v>
      </c>
      <c r="F70" s="483"/>
      <c r="G70" s="483"/>
      <c r="H70" s="483"/>
      <c r="I70" s="365"/>
      <c r="J70" s="366"/>
      <c r="K70" s="366"/>
      <c r="L70" s="367"/>
      <c r="M70" s="353"/>
      <c r="N70" s="354"/>
      <c r="O70" s="352" t="s">
        <v>210</v>
      </c>
      <c r="P70" s="348"/>
      <c r="Q70" s="349"/>
      <c r="R70" s="349"/>
      <c r="S70" s="349"/>
      <c r="T70" s="352" t="s">
        <v>429</v>
      </c>
      <c r="U70" s="431"/>
      <c r="V70" s="432"/>
      <c r="W70" s="432"/>
      <c r="X70" s="432"/>
      <c r="Y70" s="433"/>
    </row>
    <row r="71" spans="1:34" customFormat="1" ht="15" customHeight="1" x14ac:dyDescent="0.2">
      <c r="A71" s="175" t="str">
        <f t="shared" si="0"/>
        <v>2a</v>
      </c>
      <c r="B71" s="124"/>
      <c r="C71" s="387"/>
      <c r="D71" s="388"/>
      <c r="E71" s="484"/>
      <c r="F71" s="485"/>
      <c r="G71" s="485"/>
      <c r="H71" s="485"/>
      <c r="I71" s="368"/>
      <c r="J71" s="369"/>
      <c r="K71" s="369"/>
      <c r="L71" s="370"/>
      <c r="M71" s="355"/>
      <c r="N71" s="356"/>
      <c r="O71" s="271"/>
      <c r="P71" s="350"/>
      <c r="Q71" s="351"/>
      <c r="R71" s="351"/>
      <c r="S71" s="351"/>
      <c r="T71" s="271"/>
      <c r="U71" s="434"/>
      <c r="V71" s="435"/>
      <c r="W71" s="435"/>
      <c r="X71" s="435"/>
      <c r="Y71" s="436"/>
      <c r="AE71" s="10"/>
      <c r="AF71" s="10"/>
      <c r="AG71" s="10"/>
      <c r="AH71" s="10"/>
    </row>
    <row r="72" spans="1:34" customFormat="1" ht="15" customHeight="1" x14ac:dyDescent="0.2">
      <c r="A72" s="175" t="str">
        <f t="shared" si="0"/>
        <v>2aa</v>
      </c>
      <c r="B72" s="124"/>
      <c r="C72" s="168"/>
      <c r="D72" s="169"/>
      <c r="E72" s="452" t="s">
        <v>314</v>
      </c>
      <c r="F72" s="453"/>
      <c r="G72" s="453"/>
      <c r="H72" s="453"/>
      <c r="I72" s="453"/>
      <c r="J72" s="453"/>
      <c r="K72" s="453"/>
      <c r="L72" s="454"/>
      <c r="M72" s="384"/>
      <c r="N72" s="385"/>
      <c r="O72" s="385"/>
      <c r="P72" s="385"/>
      <c r="Q72" s="385"/>
      <c r="R72" s="385"/>
      <c r="S72" s="385"/>
      <c r="T72" s="385"/>
      <c r="U72" s="385"/>
      <c r="V72" s="385"/>
      <c r="W72" s="385"/>
      <c r="X72" s="385"/>
      <c r="Y72" s="386"/>
      <c r="AE72" s="10"/>
      <c r="AF72" s="10"/>
      <c r="AG72" s="10"/>
      <c r="AH72" s="10"/>
    </row>
    <row r="73" spans="1:34" customFormat="1" ht="10.050000000000001" customHeight="1" x14ac:dyDescent="0.2">
      <c r="A73" s="175">
        <f t="shared" si="0"/>
        <v>3</v>
      </c>
      <c r="B73" s="124"/>
      <c r="C73" s="371">
        <f>C70+1</f>
        <v>3</v>
      </c>
      <c r="D73" s="372"/>
      <c r="E73" s="389" t="s">
        <v>353</v>
      </c>
      <c r="F73" s="390"/>
      <c r="G73" s="390"/>
      <c r="H73" s="390"/>
      <c r="I73" s="365"/>
      <c r="J73" s="366"/>
      <c r="K73" s="366"/>
      <c r="L73" s="367"/>
      <c r="M73" s="353"/>
      <c r="N73" s="354"/>
      <c r="O73" s="352" t="s">
        <v>210</v>
      </c>
      <c r="P73" s="348"/>
      <c r="Q73" s="349"/>
      <c r="R73" s="349"/>
      <c r="S73" s="349"/>
      <c r="T73" s="352" t="s">
        <v>429</v>
      </c>
      <c r="U73" s="431"/>
      <c r="V73" s="432"/>
      <c r="W73" s="432"/>
      <c r="X73" s="432"/>
      <c r="Y73" s="433"/>
    </row>
    <row r="74" spans="1:34" customFormat="1" ht="15" customHeight="1" x14ac:dyDescent="0.2">
      <c r="A74" s="175" t="str">
        <f t="shared" si="0"/>
        <v>3a</v>
      </c>
      <c r="B74" s="124"/>
      <c r="C74" s="387"/>
      <c r="D74" s="388"/>
      <c r="E74" s="391"/>
      <c r="F74" s="392"/>
      <c r="G74" s="392"/>
      <c r="H74" s="392"/>
      <c r="I74" s="368"/>
      <c r="J74" s="369"/>
      <c r="K74" s="369"/>
      <c r="L74" s="370"/>
      <c r="M74" s="355"/>
      <c r="N74" s="356"/>
      <c r="O74" s="271"/>
      <c r="P74" s="350"/>
      <c r="Q74" s="351"/>
      <c r="R74" s="351"/>
      <c r="S74" s="351"/>
      <c r="T74" s="271"/>
      <c r="U74" s="434"/>
      <c r="V74" s="435"/>
      <c r="W74" s="435"/>
      <c r="X74" s="435"/>
      <c r="Y74" s="436"/>
      <c r="AE74" s="10"/>
      <c r="AF74" s="10"/>
      <c r="AG74" s="10"/>
      <c r="AH74" s="10"/>
    </row>
    <row r="75" spans="1:34" customFormat="1" ht="15" customHeight="1" x14ac:dyDescent="0.2">
      <c r="A75" s="175" t="str">
        <f t="shared" si="0"/>
        <v>3aa</v>
      </c>
      <c r="B75" s="124"/>
      <c r="C75" s="168"/>
      <c r="D75" s="169"/>
      <c r="E75" s="452" t="s">
        <v>314</v>
      </c>
      <c r="F75" s="453"/>
      <c r="G75" s="453"/>
      <c r="H75" s="453"/>
      <c r="I75" s="453"/>
      <c r="J75" s="453"/>
      <c r="K75" s="453"/>
      <c r="L75" s="454"/>
      <c r="M75" s="384"/>
      <c r="N75" s="385"/>
      <c r="O75" s="385"/>
      <c r="P75" s="385"/>
      <c r="Q75" s="385"/>
      <c r="R75" s="385"/>
      <c r="S75" s="385"/>
      <c r="T75" s="385"/>
      <c r="U75" s="385"/>
      <c r="V75" s="385"/>
      <c r="W75" s="385"/>
      <c r="X75" s="385"/>
      <c r="Y75" s="386"/>
      <c r="AE75" s="10"/>
      <c r="AF75" s="10"/>
      <c r="AG75" s="10"/>
      <c r="AH75" s="10"/>
    </row>
    <row r="76" spans="1:34" customFormat="1" ht="10.050000000000001" customHeight="1" x14ac:dyDescent="0.2">
      <c r="A76" s="175">
        <f t="shared" si="0"/>
        <v>4</v>
      </c>
      <c r="B76" s="124"/>
      <c r="C76" s="371">
        <f t="shared" ref="C76" si="2">C73+1</f>
        <v>4</v>
      </c>
      <c r="D76" s="372"/>
      <c r="E76" s="389" t="s">
        <v>356</v>
      </c>
      <c r="F76" s="390"/>
      <c r="G76" s="390"/>
      <c r="H76" s="390"/>
      <c r="I76" s="365"/>
      <c r="J76" s="366"/>
      <c r="K76" s="366"/>
      <c r="L76" s="367"/>
      <c r="M76" s="353"/>
      <c r="N76" s="354"/>
      <c r="O76" s="352" t="s">
        <v>210</v>
      </c>
      <c r="P76" s="348"/>
      <c r="Q76" s="349"/>
      <c r="R76" s="349"/>
      <c r="S76" s="349"/>
      <c r="T76" s="352" t="s">
        <v>429</v>
      </c>
      <c r="U76" s="437"/>
      <c r="V76" s="438"/>
      <c r="W76" s="438"/>
      <c r="X76" s="438"/>
      <c r="Y76" s="439"/>
    </row>
    <row r="77" spans="1:34" customFormat="1" ht="15" customHeight="1" x14ac:dyDescent="0.2">
      <c r="A77" s="175" t="str">
        <f t="shared" si="0"/>
        <v>4a</v>
      </c>
      <c r="B77" s="124"/>
      <c r="C77" s="387"/>
      <c r="D77" s="388"/>
      <c r="E77" s="391"/>
      <c r="F77" s="392"/>
      <c r="G77" s="392"/>
      <c r="H77" s="392"/>
      <c r="I77" s="368"/>
      <c r="J77" s="369"/>
      <c r="K77" s="369"/>
      <c r="L77" s="370"/>
      <c r="M77" s="355"/>
      <c r="N77" s="356"/>
      <c r="O77" s="271"/>
      <c r="P77" s="350"/>
      <c r="Q77" s="351"/>
      <c r="R77" s="351"/>
      <c r="S77" s="351"/>
      <c r="T77" s="271"/>
      <c r="U77" s="440"/>
      <c r="V77" s="441"/>
      <c r="W77" s="441"/>
      <c r="X77" s="441"/>
      <c r="Y77" s="442"/>
      <c r="AE77" s="10"/>
      <c r="AF77" s="10"/>
      <c r="AG77" s="10"/>
      <c r="AH77" s="10"/>
    </row>
    <row r="78" spans="1:34" customFormat="1" ht="15" customHeight="1" x14ac:dyDescent="0.2">
      <c r="A78" s="175" t="str">
        <f t="shared" si="0"/>
        <v>4aa</v>
      </c>
      <c r="B78" s="124"/>
      <c r="C78" s="168"/>
      <c r="D78" s="169"/>
      <c r="E78" s="452" t="s">
        <v>376</v>
      </c>
      <c r="F78" s="453"/>
      <c r="G78" s="453"/>
      <c r="H78" s="453"/>
      <c r="I78" s="453"/>
      <c r="J78" s="453"/>
      <c r="K78" s="453"/>
      <c r="L78" s="454"/>
      <c r="M78" s="332"/>
      <c r="N78" s="333"/>
      <c r="O78" s="167" t="s">
        <v>377</v>
      </c>
      <c r="P78" s="163"/>
      <c r="Q78" s="164"/>
      <c r="R78" s="164"/>
      <c r="S78" s="164"/>
      <c r="T78" s="165"/>
      <c r="U78" s="170"/>
      <c r="V78" s="170"/>
      <c r="W78" s="171"/>
      <c r="X78" s="171"/>
      <c r="Y78" s="172"/>
      <c r="AE78" s="10"/>
      <c r="AF78" s="10"/>
      <c r="AG78" s="10"/>
      <c r="AH78" s="10"/>
    </row>
    <row r="79" spans="1:34" customFormat="1" ht="10.050000000000001" customHeight="1" x14ac:dyDescent="0.2">
      <c r="A79" s="175">
        <f t="shared" si="0"/>
        <v>5</v>
      </c>
      <c r="B79" s="124"/>
      <c r="C79" s="371">
        <f t="shared" ref="C79" si="3">C76+1</f>
        <v>5</v>
      </c>
      <c r="D79" s="372"/>
      <c r="E79" s="393" t="s">
        <v>357</v>
      </c>
      <c r="F79" s="394"/>
      <c r="G79" s="394"/>
      <c r="H79" s="394"/>
      <c r="I79" s="365"/>
      <c r="J79" s="366"/>
      <c r="K79" s="366"/>
      <c r="L79" s="367"/>
      <c r="M79" s="353"/>
      <c r="N79" s="354"/>
      <c r="O79" s="352" t="s">
        <v>378</v>
      </c>
      <c r="P79" s="348"/>
      <c r="Q79" s="349"/>
      <c r="R79" s="349"/>
      <c r="S79" s="349"/>
      <c r="T79" s="352" t="s">
        <v>429</v>
      </c>
      <c r="U79" s="440"/>
      <c r="V79" s="441"/>
      <c r="W79" s="441"/>
      <c r="X79" s="441"/>
      <c r="Y79" s="442"/>
    </row>
    <row r="80" spans="1:34" customFormat="1" ht="15" customHeight="1" x14ac:dyDescent="0.2">
      <c r="A80" s="175" t="str">
        <f t="shared" si="0"/>
        <v>5a</v>
      </c>
      <c r="B80" s="124"/>
      <c r="C80" s="373"/>
      <c r="D80" s="374"/>
      <c r="E80" s="395"/>
      <c r="F80" s="396"/>
      <c r="G80" s="396"/>
      <c r="H80" s="396"/>
      <c r="I80" s="368"/>
      <c r="J80" s="369"/>
      <c r="K80" s="369"/>
      <c r="L80" s="370"/>
      <c r="M80" s="355"/>
      <c r="N80" s="356"/>
      <c r="O80" s="271"/>
      <c r="P80" s="350"/>
      <c r="Q80" s="351"/>
      <c r="R80" s="351"/>
      <c r="S80" s="351"/>
      <c r="T80" s="271"/>
      <c r="U80" s="440"/>
      <c r="V80" s="441"/>
      <c r="W80" s="441"/>
      <c r="X80" s="441"/>
      <c r="Y80" s="442"/>
      <c r="AE80" s="10"/>
      <c r="AF80" s="10"/>
      <c r="AG80" s="10"/>
      <c r="AH80" s="10"/>
    </row>
    <row r="81" spans="1:34" customFormat="1" ht="10.050000000000001" customHeight="1" x14ac:dyDescent="0.2">
      <c r="A81" s="175">
        <f t="shared" si="0"/>
        <v>6</v>
      </c>
      <c r="B81" s="124"/>
      <c r="C81" s="371">
        <f t="shared" ref="C81:C87" si="4">C79+1</f>
        <v>6</v>
      </c>
      <c r="D81" s="372"/>
      <c r="E81" s="393" t="s">
        <v>365</v>
      </c>
      <c r="F81" s="394"/>
      <c r="G81" s="394"/>
      <c r="H81" s="394"/>
      <c r="I81" s="365"/>
      <c r="J81" s="366"/>
      <c r="K81" s="366"/>
      <c r="L81" s="367"/>
      <c r="M81" s="353"/>
      <c r="N81" s="354"/>
      <c r="O81" s="352" t="s">
        <v>389</v>
      </c>
      <c r="P81" s="348"/>
      <c r="Q81" s="349"/>
      <c r="R81" s="349"/>
      <c r="S81" s="349"/>
      <c r="T81" s="352" t="s">
        <v>429</v>
      </c>
      <c r="U81" s="440"/>
      <c r="V81" s="441"/>
      <c r="W81" s="441"/>
      <c r="X81" s="441"/>
      <c r="Y81" s="442"/>
    </row>
    <row r="82" spans="1:34" customFormat="1" ht="15" customHeight="1" x14ac:dyDescent="0.2">
      <c r="A82" s="175" t="str">
        <f t="shared" si="0"/>
        <v>6a</v>
      </c>
      <c r="B82" s="124"/>
      <c r="C82" s="373"/>
      <c r="D82" s="374"/>
      <c r="E82" s="395"/>
      <c r="F82" s="396"/>
      <c r="G82" s="396"/>
      <c r="H82" s="396"/>
      <c r="I82" s="368"/>
      <c r="J82" s="369"/>
      <c r="K82" s="369"/>
      <c r="L82" s="370"/>
      <c r="M82" s="355"/>
      <c r="N82" s="356"/>
      <c r="O82" s="271"/>
      <c r="P82" s="350"/>
      <c r="Q82" s="351"/>
      <c r="R82" s="351"/>
      <c r="S82" s="351"/>
      <c r="T82" s="271"/>
      <c r="U82" s="440"/>
      <c r="V82" s="441"/>
      <c r="W82" s="441"/>
      <c r="X82" s="441"/>
      <c r="Y82" s="442"/>
      <c r="AE82" s="10"/>
      <c r="AF82" s="10"/>
      <c r="AG82" s="10"/>
      <c r="AH82" s="10"/>
    </row>
    <row r="83" spans="1:34" customFormat="1" ht="10.050000000000001" customHeight="1" x14ac:dyDescent="0.2">
      <c r="A83" s="175">
        <f t="shared" si="0"/>
        <v>7</v>
      </c>
      <c r="B83" s="124"/>
      <c r="C83" s="371">
        <f t="shared" si="4"/>
        <v>7</v>
      </c>
      <c r="D83" s="372"/>
      <c r="E83" s="393" t="s">
        <v>366</v>
      </c>
      <c r="F83" s="394"/>
      <c r="G83" s="394"/>
      <c r="H83" s="394"/>
      <c r="I83" s="365"/>
      <c r="J83" s="366"/>
      <c r="K83" s="366"/>
      <c r="L83" s="367"/>
      <c r="M83" s="353"/>
      <c r="N83" s="354"/>
      <c r="O83" s="352" t="s">
        <v>378</v>
      </c>
      <c r="P83" s="348"/>
      <c r="Q83" s="349"/>
      <c r="R83" s="349"/>
      <c r="S83" s="349"/>
      <c r="T83" s="352" t="s">
        <v>429</v>
      </c>
      <c r="U83" s="440"/>
      <c r="V83" s="441"/>
      <c r="W83" s="441"/>
      <c r="X83" s="441"/>
      <c r="Y83" s="442"/>
    </row>
    <row r="84" spans="1:34" customFormat="1" ht="15" customHeight="1" x14ac:dyDescent="0.2">
      <c r="A84" s="175" t="str">
        <f t="shared" si="0"/>
        <v>7a</v>
      </c>
      <c r="B84" s="124"/>
      <c r="C84" s="373"/>
      <c r="D84" s="374"/>
      <c r="E84" s="395"/>
      <c r="F84" s="396"/>
      <c r="G84" s="396"/>
      <c r="H84" s="396"/>
      <c r="I84" s="368"/>
      <c r="J84" s="369"/>
      <c r="K84" s="369"/>
      <c r="L84" s="370"/>
      <c r="M84" s="355"/>
      <c r="N84" s="356"/>
      <c r="O84" s="271"/>
      <c r="P84" s="350"/>
      <c r="Q84" s="351"/>
      <c r="R84" s="351"/>
      <c r="S84" s="351"/>
      <c r="T84" s="271"/>
      <c r="U84" s="440"/>
      <c r="V84" s="441"/>
      <c r="W84" s="441"/>
      <c r="X84" s="441"/>
      <c r="Y84" s="442"/>
      <c r="AE84" s="10"/>
      <c r="AF84" s="10"/>
      <c r="AG84" s="10"/>
      <c r="AH84" s="10"/>
    </row>
    <row r="85" spans="1:34" customFormat="1" ht="10.050000000000001" customHeight="1" x14ac:dyDescent="0.2">
      <c r="A85" s="175">
        <f t="shared" si="0"/>
        <v>8</v>
      </c>
      <c r="B85" s="124"/>
      <c r="C85" s="371">
        <f t="shared" si="4"/>
        <v>8</v>
      </c>
      <c r="D85" s="372"/>
      <c r="E85" s="375" t="s">
        <v>388</v>
      </c>
      <c r="F85" s="376"/>
      <c r="G85" s="376"/>
      <c r="H85" s="376"/>
      <c r="I85" s="407"/>
      <c r="J85" s="408"/>
      <c r="K85" s="408"/>
      <c r="L85" s="409"/>
      <c r="M85" s="353"/>
      <c r="N85" s="354"/>
      <c r="O85" s="352" t="s">
        <v>389</v>
      </c>
      <c r="P85" s="348"/>
      <c r="Q85" s="349"/>
      <c r="R85" s="349"/>
      <c r="S85" s="349"/>
      <c r="T85" s="352" t="s">
        <v>429</v>
      </c>
      <c r="U85" s="190"/>
      <c r="V85" s="191"/>
      <c r="W85" s="192"/>
      <c r="X85" s="192"/>
      <c r="Y85" s="193"/>
    </row>
    <row r="86" spans="1:34" customFormat="1" ht="15" customHeight="1" x14ac:dyDescent="0.2">
      <c r="A86" s="175" t="str">
        <f t="shared" si="0"/>
        <v>8a</v>
      </c>
      <c r="B86" s="124"/>
      <c r="C86" s="373"/>
      <c r="D86" s="374"/>
      <c r="E86" s="377"/>
      <c r="F86" s="378"/>
      <c r="G86" s="378"/>
      <c r="H86" s="378"/>
      <c r="I86" s="410"/>
      <c r="J86" s="411"/>
      <c r="K86" s="411"/>
      <c r="L86" s="412"/>
      <c r="M86" s="355"/>
      <c r="N86" s="356"/>
      <c r="O86" s="271"/>
      <c r="P86" s="350"/>
      <c r="Q86" s="351"/>
      <c r="R86" s="351"/>
      <c r="S86" s="351"/>
      <c r="T86" s="271"/>
      <c r="U86" s="190"/>
      <c r="V86" s="191"/>
      <c r="W86" s="192"/>
      <c r="X86" s="192"/>
      <c r="Y86" s="193"/>
      <c r="AE86" s="10"/>
      <c r="AF86" s="10"/>
      <c r="AG86" s="10"/>
      <c r="AH86" s="10"/>
    </row>
    <row r="87" spans="1:34" customFormat="1" ht="10.050000000000001" customHeight="1" x14ac:dyDescent="0.2">
      <c r="A87" s="175">
        <f t="shared" si="0"/>
        <v>9</v>
      </c>
      <c r="B87" s="124"/>
      <c r="C87" s="371">
        <f t="shared" si="4"/>
        <v>9</v>
      </c>
      <c r="D87" s="372"/>
      <c r="E87" s="375" t="s">
        <v>390</v>
      </c>
      <c r="F87" s="376"/>
      <c r="G87" s="376"/>
      <c r="H87" s="376"/>
      <c r="I87" s="407"/>
      <c r="J87" s="408"/>
      <c r="K87" s="408"/>
      <c r="L87" s="409"/>
      <c r="M87" s="353"/>
      <c r="N87" s="354"/>
      <c r="O87" s="352" t="s">
        <v>378</v>
      </c>
      <c r="P87" s="348"/>
      <c r="Q87" s="349"/>
      <c r="R87" s="349"/>
      <c r="S87" s="349"/>
      <c r="T87" s="352" t="s">
        <v>429</v>
      </c>
      <c r="U87" s="190"/>
      <c r="V87" s="191"/>
      <c r="W87" s="192"/>
      <c r="X87" s="192"/>
      <c r="Y87" s="193"/>
    </row>
    <row r="88" spans="1:34" customFormat="1" ht="15" customHeight="1" x14ac:dyDescent="0.2">
      <c r="A88" s="175" t="str">
        <f t="shared" si="0"/>
        <v>9a</v>
      </c>
      <c r="B88" s="124"/>
      <c r="C88" s="373"/>
      <c r="D88" s="374"/>
      <c r="E88" s="377"/>
      <c r="F88" s="378"/>
      <c r="G88" s="378"/>
      <c r="H88" s="378"/>
      <c r="I88" s="410"/>
      <c r="J88" s="411"/>
      <c r="K88" s="411"/>
      <c r="L88" s="412"/>
      <c r="M88" s="355"/>
      <c r="N88" s="356"/>
      <c r="O88" s="271"/>
      <c r="P88" s="350"/>
      <c r="Q88" s="351"/>
      <c r="R88" s="351"/>
      <c r="S88" s="351"/>
      <c r="T88" s="271"/>
      <c r="U88" s="194"/>
      <c r="V88" s="195"/>
      <c r="W88" s="196"/>
      <c r="X88" s="196"/>
      <c r="Y88" s="197"/>
      <c r="AE88" s="10"/>
      <c r="AF88" s="10"/>
      <c r="AG88" s="10"/>
      <c r="AH88" s="10"/>
    </row>
    <row r="89" spans="1:34" s="72" customFormat="1" ht="5.0999999999999996" customHeight="1" x14ac:dyDescent="0.2">
      <c r="B89" s="71"/>
      <c r="C89" s="123"/>
      <c r="D89" s="123"/>
      <c r="E89" s="123"/>
      <c r="F89" s="123"/>
      <c r="G89" s="123"/>
      <c r="H89" s="123"/>
      <c r="I89" s="67"/>
      <c r="J89" s="67"/>
      <c r="K89" s="67"/>
      <c r="L89" s="81"/>
      <c r="M89" s="82"/>
      <c r="N89" s="82"/>
      <c r="O89" s="82"/>
      <c r="P89" s="83"/>
      <c r="Q89" s="83"/>
      <c r="R89" s="83"/>
      <c r="S89" s="71"/>
      <c r="T89" s="71"/>
      <c r="U89" s="71"/>
      <c r="V89" s="71"/>
      <c r="W89" s="71"/>
      <c r="X89" s="71"/>
      <c r="Y89" s="71"/>
      <c r="Z89" s="71"/>
      <c r="AB89"/>
    </row>
    <row r="90" spans="1:34" customFormat="1" ht="15" customHeight="1" x14ac:dyDescent="0.2">
      <c r="B90" s="124"/>
      <c r="C90" s="218" t="s">
        <v>283</v>
      </c>
      <c r="D90" s="341" t="s">
        <v>316</v>
      </c>
      <c r="E90" s="341"/>
      <c r="F90" s="341"/>
      <c r="G90" s="341"/>
      <c r="H90" s="341"/>
      <c r="I90" s="341"/>
      <c r="J90" s="341"/>
      <c r="K90" s="341"/>
      <c r="L90" s="341"/>
      <c r="M90" s="341"/>
      <c r="N90" s="341"/>
      <c r="O90" s="341"/>
      <c r="P90" s="341"/>
      <c r="Q90" s="341"/>
      <c r="R90" s="341"/>
      <c r="S90" s="341"/>
      <c r="T90" s="341"/>
      <c r="U90" s="341"/>
      <c r="V90" s="341"/>
      <c r="W90" s="341"/>
      <c r="X90" s="341"/>
      <c r="Y90" s="341"/>
      <c r="AE90" s="10"/>
      <c r="AF90" s="10"/>
      <c r="AG90" s="10"/>
      <c r="AH90" s="10"/>
    </row>
    <row r="91" spans="1:34" customFormat="1" ht="29.55" customHeight="1" x14ac:dyDescent="0.2">
      <c r="B91" s="124"/>
      <c r="C91" s="218" t="s">
        <v>284</v>
      </c>
      <c r="D91" s="341" t="s">
        <v>379</v>
      </c>
      <c r="E91" s="341"/>
      <c r="F91" s="341"/>
      <c r="G91" s="341"/>
      <c r="H91" s="341"/>
      <c r="I91" s="341"/>
      <c r="J91" s="341"/>
      <c r="K91" s="341"/>
      <c r="L91" s="341"/>
      <c r="M91" s="341"/>
      <c r="N91" s="341"/>
      <c r="O91" s="341"/>
      <c r="P91" s="341"/>
      <c r="Q91" s="341"/>
      <c r="R91" s="341"/>
      <c r="S91" s="341"/>
      <c r="T91" s="341"/>
      <c r="U91" s="341"/>
      <c r="V91" s="341"/>
      <c r="W91" s="341"/>
      <c r="X91" s="341"/>
      <c r="Y91" s="341"/>
      <c r="AE91" s="10"/>
      <c r="AF91" s="10"/>
      <c r="AG91" s="10"/>
      <c r="AH91" s="10"/>
    </row>
    <row r="92" spans="1:34" customFormat="1" ht="15" customHeight="1" x14ac:dyDescent="0.2">
      <c r="B92" s="124"/>
      <c r="C92" s="218"/>
      <c r="D92" s="341" t="s">
        <v>380</v>
      </c>
      <c r="E92" s="341"/>
      <c r="F92" s="341"/>
      <c r="G92" s="341"/>
      <c r="H92" s="341"/>
      <c r="I92" s="341"/>
      <c r="J92" s="341"/>
      <c r="K92" s="341"/>
      <c r="L92" s="341"/>
      <c r="M92" s="341"/>
      <c r="N92" s="341"/>
      <c r="O92" s="341"/>
      <c r="P92" s="341"/>
      <c r="Q92" s="341"/>
      <c r="R92" s="341"/>
      <c r="S92" s="341"/>
      <c r="T92" s="341"/>
      <c r="U92" s="341"/>
      <c r="V92" s="341"/>
      <c r="W92" s="341"/>
      <c r="X92" s="341"/>
      <c r="Y92" s="341"/>
      <c r="AE92" s="10"/>
      <c r="AF92" s="10"/>
      <c r="AG92" s="10"/>
      <c r="AH92" s="10"/>
    </row>
    <row r="93" spans="1:34" customFormat="1" ht="25.5" customHeight="1" x14ac:dyDescent="0.2">
      <c r="B93" s="124"/>
      <c r="C93" s="219" t="s">
        <v>309</v>
      </c>
      <c r="D93" s="302" t="s">
        <v>391</v>
      </c>
      <c r="E93" s="302"/>
      <c r="F93" s="302"/>
      <c r="G93" s="302"/>
      <c r="H93" s="302"/>
      <c r="I93" s="302"/>
      <c r="J93" s="302"/>
      <c r="K93" s="302"/>
      <c r="L93" s="302"/>
      <c r="M93" s="302"/>
      <c r="N93" s="302"/>
      <c r="O93" s="302"/>
      <c r="P93" s="302"/>
      <c r="Q93" s="302"/>
      <c r="R93" s="302"/>
      <c r="S93" s="302"/>
      <c r="T93" s="302"/>
      <c r="U93" s="302"/>
      <c r="V93" s="302"/>
      <c r="W93" s="302"/>
      <c r="X93" s="302"/>
      <c r="Y93" s="302"/>
      <c r="AE93" s="10"/>
      <c r="AF93" s="10"/>
      <c r="AG93" s="10"/>
      <c r="AH93" s="10"/>
    </row>
    <row r="94" spans="1:34" ht="28.05" customHeight="1" x14ac:dyDescent="0.2">
      <c r="B94" s="127" t="s">
        <v>209</v>
      </c>
      <c r="C94" s="415" t="s">
        <v>271</v>
      </c>
      <c r="D94" s="415"/>
      <c r="E94" s="415"/>
      <c r="F94" s="415"/>
      <c r="G94" s="415"/>
      <c r="H94" s="415"/>
      <c r="I94" s="415"/>
      <c r="J94" s="415"/>
      <c r="K94" s="415"/>
      <c r="L94" s="415"/>
      <c r="M94" s="415"/>
      <c r="N94" s="415"/>
      <c r="O94" s="415"/>
      <c r="P94" s="415"/>
      <c r="Q94" s="415"/>
      <c r="R94" s="415"/>
      <c r="S94" s="415"/>
      <c r="T94" s="415"/>
      <c r="U94" s="415"/>
      <c r="V94" s="415"/>
      <c r="W94" s="415"/>
      <c r="X94" s="415"/>
      <c r="Y94" s="415"/>
      <c r="Z94" s="71"/>
      <c r="AB94" s="10"/>
    </row>
    <row r="95" spans="1:34" ht="44.55" customHeight="1" x14ac:dyDescent="0.2">
      <c r="B95" s="127"/>
      <c r="C95" s="416" t="s">
        <v>374</v>
      </c>
      <c r="D95" s="417"/>
      <c r="E95" s="417"/>
      <c r="F95" s="417"/>
      <c r="G95" s="417"/>
      <c r="H95" s="417"/>
      <c r="I95" s="417"/>
      <c r="J95" s="417"/>
      <c r="K95" s="417"/>
      <c r="L95" s="417"/>
      <c r="M95" s="417"/>
      <c r="N95" s="417"/>
      <c r="O95" s="417"/>
      <c r="P95" s="417"/>
      <c r="Q95" s="417"/>
      <c r="R95" s="417"/>
      <c r="S95" s="417"/>
      <c r="T95" s="417"/>
      <c r="U95" s="417"/>
      <c r="V95" s="417"/>
      <c r="W95" s="417"/>
      <c r="X95" s="417"/>
      <c r="Y95" s="417"/>
      <c r="Z95" s="71"/>
      <c r="AB95" s="10"/>
    </row>
    <row r="96" spans="1:34" ht="25.05" customHeight="1" x14ac:dyDescent="0.2">
      <c r="B96" s="128"/>
      <c r="C96" s="379" t="s">
        <v>215</v>
      </c>
      <c r="D96" s="380"/>
      <c r="E96" s="381" t="s">
        <v>270</v>
      </c>
      <c r="F96" s="382"/>
      <c r="G96" s="382"/>
      <c r="H96" s="382"/>
      <c r="I96" s="556"/>
      <c r="J96" s="556"/>
      <c r="K96" s="556"/>
      <c r="L96" s="557"/>
      <c r="M96" s="381" t="s">
        <v>207</v>
      </c>
      <c r="N96" s="382"/>
      <c r="O96" s="383"/>
      <c r="P96" s="381" t="s">
        <v>219</v>
      </c>
      <c r="Q96" s="382"/>
      <c r="R96" s="382"/>
      <c r="S96" s="382"/>
      <c r="T96" s="383"/>
      <c r="U96" s="381" t="s">
        <v>208</v>
      </c>
      <c r="V96" s="382"/>
      <c r="W96" s="382"/>
      <c r="X96" s="382"/>
      <c r="Y96" s="383"/>
      <c r="Z96" s="71"/>
    </row>
    <row r="97" spans="1:35" ht="10.050000000000001" customHeight="1" x14ac:dyDescent="0.2">
      <c r="A97" s="175">
        <f t="shared" ref="A97:A106" si="5">IF(C97&gt;0,C97,A96&amp;"a")</f>
        <v>10</v>
      </c>
      <c r="B97" s="128"/>
      <c r="C97" s="342">
        <f>+C87+1</f>
        <v>10</v>
      </c>
      <c r="D97" s="343"/>
      <c r="E97" s="537" t="s">
        <v>272</v>
      </c>
      <c r="F97" s="538"/>
      <c r="G97" s="538"/>
      <c r="H97" s="538"/>
      <c r="I97" s="539"/>
      <c r="J97" s="539"/>
      <c r="K97" s="539"/>
      <c r="L97" s="540"/>
      <c r="M97" s="353"/>
      <c r="N97" s="354"/>
      <c r="O97" s="364" t="s">
        <v>210</v>
      </c>
      <c r="P97" s="348"/>
      <c r="Q97" s="349"/>
      <c r="R97" s="349"/>
      <c r="S97" s="349"/>
      <c r="T97" s="352" t="s">
        <v>429</v>
      </c>
      <c r="U97" s="323" t="s">
        <v>273</v>
      </c>
      <c r="V97" s="324"/>
      <c r="W97" s="324"/>
      <c r="X97" s="325" t="s">
        <v>235</v>
      </c>
      <c r="Y97" s="326"/>
      <c r="Z97" s="71"/>
    </row>
    <row r="98" spans="1:35" ht="20.100000000000001" customHeight="1" x14ac:dyDescent="0.2">
      <c r="A98" s="175" t="str">
        <f t="shared" si="5"/>
        <v>10a</v>
      </c>
      <c r="B98" s="128"/>
      <c r="C98" s="344"/>
      <c r="D98" s="345"/>
      <c r="E98" s="541"/>
      <c r="F98" s="542"/>
      <c r="G98" s="542"/>
      <c r="H98" s="542"/>
      <c r="I98" s="543"/>
      <c r="J98" s="543"/>
      <c r="K98" s="543"/>
      <c r="L98" s="544"/>
      <c r="M98" s="355"/>
      <c r="N98" s="356"/>
      <c r="O98" s="358"/>
      <c r="P98" s="350"/>
      <c r="Q98" s="351"/>
      <c r="R98" s="351"/>
      <c r="S98" s="351"/>
      <c r="T98" s="271"/>
      <c r="U98" s="413" t="str">
        <f>IF(AND(M97&gt;0,P97&gt;0),M97*800,"")</f>
        <v/>
      </c>
      <c r="V98" s="414"/>
      <c r="W98" s="414"/>
      <c r="X98" s="327"/>
      <c r="Y98" s="328"/>
      <c r="Z98" s="71"/>
    </row>
    <row r="99" spans="1:35" customFormat="1" ht="12" customHeight="1" x14ac:dyDescent="0.2">
      <c r="A99" s="175" t="str">
        <f t="shared" si="5"/>
        <v>10aa</v>
      </c>
      <c r="B99" s="124"/>
      <c r="C99" s="346"/>
      <c r="D99" s="347"/>
      <c r="E99" s="550" t="s">
        <v>317</v>
      </c>
      <c r="F99" s="551"/>
      <c r="G99" s="551"/>
      <c r="H99" s="551"/>
      <c r="I99" s="551"/>
      <c r="J99" s="551"/>
      <c r="K99" s="551"/>
      <c r="L99" s="552"/>
      <c r="M99" s="332"/>
      <c r="N99" s="333"/>
      <c r="O99" s="198" t="s">
        <v>210</v>
      </c>
      <c r="P99" s="199"/>
      <c r="Q99" s="200"/>
      <c r="R99" s="200"/>
      <c r="S99" s="200"/>
      <c r="T99" s="201"/>
      <c r="U99" s="201"/>
      <c r="V99" s="201"/>
      <c r="W99" s="202"/>
      <c r="X99" s="129"/>
      <c r="Y99" s="149"/>
      <c r="AF99" s="10"/>
      <c r="AG99" s="10"/>
      <c r="AH99" s="10"/>
      <c r="AI99" s="10"/>
    </row>
    <row r="100" spans="1:35" ht="10.050000000000001" customHeight="1" x14ac:dyDescent="0.2">
      <c r="A100" s="175">
        <f t="shared" si="5"/>
        <v>11</v>
      </c>
      <c r="B100" s="128"/>
      <c r="C100" s="342">
        <f>+C97+1</f>
        <v>11</v>
      </c>
      <c r="D100" s="343"/>
      <c r="E100" s="537" t="s">
        <v>274</v>
      </c>
      <c r="F100" s="538"/>
      <c r="G100" s="538"/>
      <c r="H100" s="538"/>
      <c r="I100" s="539"/>
      <c r="J100" s="539"/>
      <c r="K100" s="539"/>
      <c r="L100" s="540"/>
      <c r="M100" s="353"/>
      <c r="N100" s="354"/>
      <c r="O100" s="357" t="s">
        <v>210</v>
      </c>
      <c r="P100" s="348"/>
      <c r="Q100" s="349"/>
      <c r="R100" s="349"/>
      <c r="S100" s="349"/>
      <c r="T100" s="352" t="s">
        <v>429</v>
      </c>
      <c r="U100" s="516" t="s">
        <v>362</v>
      </c>
      <c r="V100" s="517"/>
      <c r="W100" s="517"/>
      <c r="X100" s="470" t="s">
        <v>235</v>
      </c>
      <c r="Y100" s="518"/>
      <c r="Z100" s="71"/>
    </row>
    <row r="101" spans="1:35" ht="20.100000000000001" customHeight="1" x14ac:dyDescent="0.2">
      <c r="A101" s="175" t="str">
        <f t="shared" si="5"/>
        <v>11a</v>
      </c>
      <c r="B101" s="128"/>
      <c r="C101" s="344"/>
      <c r="D101" s="345"/>
      <c r="E101" s="541"/>
      <c r="F101" s="542"/>
      <c r="G101" s="542"/>
      <c r="H101" s="542"/>
      <c r="I101" s="543"/>
      <c r="J101" s="543"/>
      <c r="K101" s="543"/>
      <c r="L101" s="544"/>
      <c r="M101" s="355"/>
      <c r="N101" s="356"/>
      <c r="O101" s="358"/>
      <c r="P101" s="350"/>
      <c r="Q101" s="351"/>
      <c r="R101" s="351"/>
      <c r="S101" s="351"/>
      <c r="T101" s="271"/>
      <c r="U101" s="413" t="str">
        <f>IF(AND(M100&gt;0,P100&gt;0),M100*600,"")</f>
        <v/>
      </c>
      <c r="V101" s="414"/>
      <c r="W101" s="414"/>
      <c r="X101" s="327"/>
      <c r="Y101" s="328"/>
      <c r="Z101" s="71"/>
    </row>
    <row r="102" spans="1:35" customFormat="1" ht="12" customHeight="1" x14ac:dyDescent="0.2">
      <c r="A102" s="175" t="str">
        <f t="shared" si="5"/>
        <v>11aa</v>
      </c>
      <c r="B102" s="124"/>
      <c r="C102" s="346"/>
      <c r="D102" s="347"/>
      <c r="E102" s="550" t="s">
        <v>317</v>
      </c>
      <c r="F102" s="551"/>
      <c r="G102" s="551"/>
      <c r="H102" s="551"/>
      <c r="I102" s="551"/>
      <c r="J102" s="551"/>
      <c r="K102" s="551"/>
      <c r="L102" s="552"/>
      <c r="M102" s="332"/>
      <c r="N102" s="333"/>
      <c r="O102" s="198" t="s">
        <v>210</v>
      </c>
      <c r="P102" s="199"/>
      <c r="Q102" s="200"/>
      <c r="R102" s="200"/>
      <c r="S102" s="200"/>
      <c r="T102" s="201"/>
      <c r="U102" s="201"/>
      <c r="V102" s="201"/>
      <c r="W102" s="202"/>
      <c r="X102" s="129"/>
      <c r="Y102" s="149"/>
      <c r="AF102" s="10"/>
      <c r="AG102" s="10"/>
      <c r="AH102" s="10"/>
      <c r="AI102" s="10"/>
    </row>
    <row r="103" spans="1:35" ht="10.050000000000001" customHeight="1" x14ac:dyDescent="0.2">
      <c r="A103" s="175">
        <f t="shared" si="5"/>
        <v>12</v>
      </c>
      <c r="B103" s="128"/>
      <c r="C103" s="342">
        <f>+C100+1</f>
        <v>12</v>
      </c>
      <c r="D103" s="343"/>
      <c r="E103" s="537" t="s">
        <v>277</v>
      </c>
      <c r="F103" s="538"/>
      <c r="G103" s="538"/>
      <c r="H103" s="538"/>
      <c r="I103" s="539"/>
      <c r="J103" s="539"/>
      <c r="K103" s="539"/>
      <c r="L103" s="540"/>
      <c r="M103" s="360"/>
      <c r="N103" s="361"/>
      <c r="O103" s="364"/>
      <c r="P103" s="348"/>
      <c r="Q103" s="349"/>
      <c r="R103" s="349"/>
      <c r="S103" s="349"/>
      <c r="T103" s="352" t="s">
        <v>429</v>
      </c>
      <c r="U103" s="323" t="s">
        <v>363</v>
      </c>
      <c r="V103" s="324"/>
      <c r="W103" s="324"/>
      <c r="X103" s="325" t="s">
        <v>235</v>
      </c>
      <c r="Y103" s="326"/>
      <c r="Z103" s="71"/>
    </row>
    <row r="104" spans="1:35" ht="20.100000000000001" customHeight="1" x14ac:dyDescent="0.2">
      <c r="A104" s="175" t="str">
        <f t="shared" si="5"/>
        <v>12a</v>
      </c>
      <c r="B104" s="128"/>
      <c r="C104" s="344"/>
      <c r="D104" s="345"/>
      <c r="E104" s="541"/>
      <c r="F104" s="542"/>
      <c r="G104" s="542"/>
      <c r="H104" s="542"/>
      <c r="I104" s="543"/>
      <c r="J104" s="543"/>
      <c r="K104" s="543"/>
      <c r="L104" s="544"/>
      <c r="M104" s="362"/>
      <c r="N104" s="363"/>
      <c r="O104" s="358"/>
      <c r="P104" s="350"/>
      <c r="Q104" s="351"/>
      <c r="R104" s="351"/>
      <c r="S104" s="351"/>
      <c r="T104" s="271"/>
      <c r="U104" s="413" t="str">
        <f>IF(P103&gt;0,ROUNDDOWN(P103/3000,0),"")</f>
        <v/>
      </c>
      <c r="V104" s="414"/>
      <c r="W104" s="414"/>
      <c r="X104" s="327"/>
      <c r="Y104" s="328"/>
      <c r="Z104" s="71"/>
    </row>
    <row r="105" spans="1:35" customFormat="1" ht="12" customHeight="1" x14ac:dyDescent="0.2">
      <c r="A105" s="175" t="str">
        <f t="shared" si="5"/>
        <v>12aa</v>
      </c>
      <c r="B105" s="124"/>
      <c r="C105" s="346"/>
      <c r="D105" s="347"/>
      <c r="E105" s="329" t="s">
        <v>430</v>
      </c>
      <c r="F105" s="330"/>
      <c r="G105" s="330"/>
      <c r="H105" s="330"/>
      <c r="I105" s="330"/>
      <c r="J105" s="330"/>
      <c r="K105" s="330"/>
      <c r="L105" s="331"/>
      <c r="M105" s="238" t="s">
        <v>264</v>
      </c>
      <c r="N105" s="236"/>
      <c r="O105" s="233"/>
      <c r="P105" s="130"/>
      <c r="Q105" s="130"/>
      <c r="R105" s="130"/>
      <c r="S105" s="233"/>
      <c r="T105" s="233"/>
      <c r="U105" s="237"/>
      <c r="V105" s="237"/>
      <c r="W105" s="237"/>
      <c r="X105" s="233"/>
      <c r="Y105" s="234"/>
      <c r="AF105" s="10"/>
      <c r="AG105" s="10"/>
      <c r="AH105" s="10"/>
      <c r="AI105" s="10"/>
    </row>
    <row r="106" spans="1:35" ht="5.0999999999999996" customHeight="1" x14ac:dyDescent="0.2">
      <c r="A106" s="175" t="str">
        <f t="shared" si="5"/>
        <v>12aaa</v>
      </c>
      <c r="B106" s="71"/>
      <c r="C106" s="80"/>
      <c r="D106" s="80"/>
      <c r="E106" s="80"/>
      <c r="F106" s="80"/>
      <c r="G106" s="80"/>
      <c r="H106" s="80"/>
      <c r="I106" s="132"/>
      <c r="J106" s="132"/>
      <c r="K106" s="132"/>
      <c r="L106" s="81"/>
      <c r="M106" s="133"/>
      <c r="N106" s="133"/>
      <c r="O106" s="133"/>
      <c r="P106" s="134"/>
      <c r="Q106" s="134"/>
      <c r="R106" s="134"/>
      <c r="S106" s="71"/>
      <c r="T106" s="71"/>
      <c r="U106" s="71"/>
      <c r="V106" s="71"/>
      <c r="W106" s="71"/>
      <c r="X106" s="71"/>
      <c r="Y106" s="71"/>
      <c r="Z106" s="71"/>
    </row>
    <row r="107" spans="1:35" ht="18" customHeight="1" x14ac:dyDescent="0.2">
      <c r="A107" s="175" t="str">
        <f>A106&amp;"a"</f>
        <v>12aaaa</v>
      </c>
      <c r="B107" s="71"/>
      <c r="C107" s="489" t="s">
        <v>315</v>
      </c>
      <c r="D107" s="489"/>
      <c r="E107" s="489"/>
      <c r="F107" s="489"/>
      <c r="G107" s="489"/>
      <c r="H107" s="489"/>
      <c r="I107" s="489"/>
      <c r="J107" s="489"/>
      <c r="K107" s="489"/>
      <c r="L107" s="135" t="s">
        <v>275</v>
      </c>
      <c r="M107" s="228"/>
      <c r="N107" s="359" t="s">
        <v>276</v>
      </c>
      <c r="O107" s="359"/>
      <c r="P107" s="359"/>
      <c r="Q107" s="359"/>
      <c r="R107" s="359"/>
      <c r="S107" s="359"/>
      <c r="T107" s="359"/>
      <c r="U107" s="71"/>
      <c r="V107" s="135"/>
      <c r="W107" s="71"/>
      <c r="X107" s="71"/>
      <c r="Y107" s="71"/>
      <c r="Z107" s="71"/>
    </row>
    <row r="108" spans="1:35" ht="23.1" customHeight="1" x14ac:dyDescent="0.2">
      <c r="B108" s="86" t="s">
        <v>225</v>
      </c>
      <c r="C108" s="415" t="s">
        <v>269</v>
      </c>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71"/>
      <c r="AB108" s="74"/>
    </row>
    <row r="109" spans="1:35" s="72" customFormat="1" ht="37.5" customHeight="1" x14ac:dyDescent="0.2">
      <c r="B109" s="71"/>
      <c r="C109" s="405" t="s">
        <v>435</v>
      </c>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71"/>
      <c r="AB109" s="74"/>
    </row>
    <row r="110" spans="1:35" customFormat="1" ht="18.75" customHeight="1" x14ac:dyDescent="0.2">
      <c r="B110" s="158"/>
      <c r="C110" s="240" t="s">
        <v>372</v>
      </c>
      <c r="D110" s="159"/>
      <c r="E110" s="160"/>
      <c r="F110" s="160"/>
      <c r="G110" s="160"/>
      <c r="H110" s="160"/>
      <c r="I110" s="160"/>
      <c r="J110" s="160"/>
      <c r="K110" s="160"/>
      <c r="L110" s="160"/>
      <c r="M110" s="160"/>
      <c r="N110" s="160"/>
      <c r="O110" s="160"/>
      <c r="P110" s="160"/>
      <c r="Q110" s="160"/>
      <c r="R110" s="160"/>
      <c r="S110" s="160"/>
      <c r="T110" s="160"/>
      <c r="U110" s="160"/>
      <c r="V110" s="160"/>
      <c r="W110" s="160"/>
      <c r="X110" s="160"/>
      <c r="Y110" s="160"/>
    </row>
    <row r="111" spans="1:35" ht="25.05" customHeight="1" x14ac:dyDescent="0.2">
      <c r="B111" s="87"/>
      <c r="C111" s="379" t="s">
        <v>215</v>
      </c>
      <c r="D111" s="380"/>
      <c r="E111" s="503" t="s">
        <v>246</v>
      </c>
      <c r="F111" s="504"/>
      <c r="G111" s="504"/>
      <c r="H111" s="504"/>
      <c r="I111" s="504"/>
      <c r="J111" s="504"/>
      <c r="K111" s="504"/>
      <c r="L111" s="505"/>
      <c r="M111" s="381" t="s">
        <v>207</v>
      </c>
      <c r="N111" s="382"/>
      <c r="O111" s="383"/>
      <c r="P111" s="381" t="s">
        <v>219</v>
      </c>
      <c r="Q111" s="382"/>
      <c r="R111" s="382"/>
      <c r="S111" s="382"/>
      <c r="T111" s="383"/>
      <c r="U111" s="381" t="s">
        <v>208</v>
      </c>
      <c r="V111" s="382"/>
      <c r="W111" s="382"/>
      <c r="X111" s="382"/>
      <c r="Y111" s="383"/>
      <c r="Z111" s="71"/>
    </row>
    <row r="112" spans="1:35" ht="10.050000000000001" customHeight="1" x14ac:dyDescent="0.2">
      <c r="A112" s="175">
        <f t="shared" ref="A112:A126" si="6">IF(C112&gt;0,C112,A111&amp;"a")</f>
        <v>13</v>
      </c>
      <c r="B112" s="87"/>
      <c r="C112" s="342">
        <f>+C103+1</f>
        <v>13</v>
      </c>
      <c r="D112" s="343"/>
      <c r="E112" s="397" t="s">
        <v>358</v>
      </c>
      <c r="F112" s="398"/>
      <c r="G112" s="398"/>
      <c r="H112" s="398"/>
      <c r="I112" s="399"/>
      <c r="J112" s="399"/>
      <c r="K112" s="399"/>
      <c r="L112" s="400"/>
      <c r="M112" s="353"/>
      <c r="N112" s="354"/>
      <c r="O112" s="326" t="s">
        <v>210</v>
      </c>
      <c r="P112" s="348"/>
      <c r="Q112" s="349"/>
      <c r="R112" s="349"/>
      <c r="S112" s="349"/>
      <c r="T112" s="352" t="s">
        <v>429</v>
      </c>
      <c r="U112" s="490" t="s">
        <v>236</v>
      </c>
      <c r="V112" s="491"/>
      <c r="W112" s="491"/>
      <c r="X112" s="325" t="s">
        <v>235</v>
      </c>
      <c r="Y112" s="326"/>
      <c r="Z112" s="71"/>
    </row>
    <row r="113" spans="1:35" ht="18" customHeight="1" x14ac:dyDescent="0.2">
      <c r="A113" s="175" t="str">
        <f t="shared" si="6"/>
        <v>13a</v>
      </c>
      <c r="B113" s="87"/>
      <c r="C113" s="344"/>
      <c r="D113" s="345"/>
      <c r="E113" s="401"/>
      <c r="F113" s="402"/>
      <c r="G113" s="402"/>
      <c r="H113" s="402"/>
      <c r="I113" s="403"/>
      <c r="J113" s="403"/>
      <c r="K113" s="403"/>
      <c r="L113" s="404"/>
      <c r="M113" s="355"/>
      <c r="N113" s="356"/>
      <c r="O113" s="328"/>
      <c r="P113" s="350"/>
      <c r="Q113" s="351"/>
      <c r="R113" s="351"/>
      <c r="S113" s="351"/>
      <c r="T113" s="271"/>
      <c r="U113" s="413" t="str">
        <f>IF(AND(M112&gt;0,P112&gt;0),M112*600,"")</f>
        <v/>
      </c>
      <c r="V113" s="414"/>
      <c r="W113" s="414"/>
      <c r="X113" s="327"/>
      <c r="Y113" s="328"/>
      <c r="Z113" s="71"/>
    </row>
    <row r="114" spans="1:35" customFormat="1" ht="12" customHeight="1" x14ac:dyDescent="0.2">
      <c r="A114" s="175" t="str">
        <f t="shared" si="6"/>
        <v>13aa</v>
      </c>
      <c r="B114" s="124"/>
      <c r="C114" s="344"/>
      <c r="D114" s="345"/>
      <c r="E114" s="329" t="s">
        <v>317</v>
      </c>
      <c r="F114" s="330"/>
      <c r="G114" s="330"/>
      <c r="H114" s="330"/>
      <c r="I114" s="330"/>
      <c r="J114" s="330"/>
      <c r="K114" s="330"/>
      <c r="L114" s="331"/>
      <c r="M114" s="332"/>
      <c r="N114" s="333"/>
      <c r="O114" s="147" t="s">
        <v>210</v>
      </c>
      <c r="P114" s="148"/>
      <c r="Q114" s="131"/>
      <c r="R114" s="131"/>
      <c r="S114" s="131"/>
      <c r="T114" s="130"/>
      <c r="U114" s="130"/>
      <c r="V114" s="130"/>
      <c r="W114" s="129"/>
      <c r="X114" s="129"/>
      <c r="Y114" s="149"/>
      <c r="AF114" s="10"/>
      <c r="AG114" s="10"/>
      <c r="AH114" s="10"/>
      <c r="AI114" s="10"/>
    </row>
    <row r="115" spans="1:35" customFormat="1" ht="12" customHeight="1" x14ac:dyDescent="0.2">
      <c r="A115" s="175" t="str">
        <f t="shared" si="6"/>
        <v>13aaa</v>
      </c>
      <c r="B115" s="124"/>
      <c r="C115" s="346"/>
      <c r="D115" s="455"/>
      <c r="E115" s="329" t="s">
        <v>373</v>
      </c>
      <c r="F115" s="330"/>
      <c r="G115" s="330"/>
      <c r="H115" s="330"/>
      <c r="I115" s="330"/>
      <c r="J115" s="330"/>
      <c r="K115" s="330"/>
      <c r="L115" s="331"/>
      <c r="M115" s="332"/>
      <c r="N115" s="333"/>
      <c r="O115" s="161" t="s">
        <v>210</v>
      </c>
      <c r="P115" s="163"/>
      <c r="Q115" s="164"/>
      <c r="R115" s="164"/>
      <c r="S115" s="164"/>
      <c r="T115" s="165"/>
      <c r="U115" s="165"/>
      <c r="V115" s="165"/>
      <c r="W115" s="162"/>
      <c r="X115" s="162"/>
      <c r="Y115" s="166"/>
      <c r="AF115" s="10"/>
      <c r="AG115" s="10"/>
      <c r="AH115" s="10"/>
      <c r="AI115" s="10"/>
    </row>
    <row r="116" spans="1:35" ht="10.050000000000001" customHeight="1" x14ac:dyDescent="0.2">
      <c r="A116" s="175">
        <f t="shared" si="6"/>
        <v>14</v>
      </c>
      <c r="B116" s="87"/>
      <c r="C116" s="342">
        <f>C112+1</f>
        <v>14</v>
      </c>
      <c r="D116" s="343"/>
      <c r="E116" s="506" t="s">
        <v>318</v>
      </c>
      <c r="F116" s="507"/>
      <c r="G116" s="507"/>
      <c r="H116" s="507"/>
      <c r="I116" s="497"/>
      <c r="J116" s="497"/>
      <c r="K116" s="497"/>
      <c r="L116" s="498"/>
      <c r="M116" s="353"/>
      <c r="N116" s="354"/>
      <c r="O116" s="326" t="s">
        <v>210</v>
      </c>
      <c r="P116" s="348"/>
      <c r="Q116" s="349"/>
      <c r="R116" s="349"/>
      <c r="S116" s="349"/>
      <c r="T116" s="352" t="s">
        <v>429</v>
      </c>
      <c r="U116" s="490" t="s">
        <v>359</v>
      </c>
      <c r="V116" s="491"/>
      <c r="W116" s="491"/>
      <c r="X116" s="325" t="s">
        <v>235</v>
      </c>
      <c r="Y116" s="326"/>
      <c r="Z116" s="71"/>
    </row>
    <row r="117" spans="1:35" ht="18" customHeight="1" x14ac:dyDescent="0.2">
      <c r="A117" s="175" t="str">
        <f t="shared" si="6"/>
        <v>14a</v>
      </c>
      <c r="B117" s="87"/>
      <c r="C117" s="344"/>
      <c r="D117" s="345"/>
      <c r="E117" s="508"/>
      <c r="F117" s="509"/>
      <c r="G117" s="509"/>
      <c r="H117" s="509"/>
      <c r="I117" s="501"/>
      <c r="J117" s="501"/>
      <c r="K117" s="501"/>
      <c r="L117" s="502"/>
      <c r="M117" s="355"/>
      <c r="N117" s="356"/>
      <c r="O117" s="328"/>
      <c r="P117" s="350"/>
      <c r="Q117" s="351"/>
      <c r="R117" s="351"/>
      <c r="S117" s="351"/>
      <c r="T117" s="271"/>
      <c r="U117" s="413" t="str">
        <f>IF(AND(M116&gt;0,P116&gt;0),M116*400,"")</f>
        <v/>
      </c>
      <c r="V117" s="414"/>
      <c r="W117" s="414"/>
      <c r="X117" s="327"/>
      <c r="Y117" s="328"/>
      <c r="Z117" s="71"/>
    </row>
    <row r="118" spans="1:35" customFormat="1" ht="12" customHeight="1" x14ac:dyDescent="0.2">
      <c r="A118" s="175" t="str">
        <f t="shared" si="6"/>
        <v>14aa</v>
      </c>
      <c r="B118" s="124"/>
      <c r="C118" s="344"/>
      <c r="D118" s="345"/>
      <c r="E118" s="329" t="s">
        <v>317</v>
      </c>
      <c r="F118" s="330"/>
      <c r="G118" s="330"/>
      <c r="H118" s="330"/>
      <c r="I118" s="330"/>
      <c r="J118" s="330"/>
      <c r="K118" s="330"/>
      <c r="L118" s="331"/>
      <c r="M118" s="332"/>
      <c r="N118" s="333"/>
      <c r="O118" s="147" t="s">
        <v>210</v>
      </c>
      <c r="P118" s="148"/>
      <c r="Q118" s="131"/>
      <c r="R118" s="131"/>
      <c r="S118" s="131"/>
      <c r="T118" s="130"/>
      <c r="U118" s="130"/>
      <c r="V118" s="130"/>
      <c r="W118" s="129"/>
      <c r="X118" s="129"/>
      <c r="Y118" s="149"/>
      <c r="AF118" s="10"/>
      <c r="AG118" s="10"/>
      <c r="AH118" s="10"/>
      <c r="AI118" s="10"/>
    </row>
    <row r="119" spans="1:35" customFormat="1" ht="12" customHeight="1" x14ac:dyDescent="0.2">
      <c r="A119" s="175" t="str">
        <f t="shared" si="6"/>
        <v>14aaa</v>
      </c>
      <c r="B119" s="124"/>
      <c r="C119" s="346"/>
      <c r="D119" s="455"/>
      <c r="E119" s="329" t="s">
        <v>373</v>
      </c>
      <c r="F119" s="330"/>
      <c r="G119" s="330"/>
      <c r="H119" s="330"/>
      <c r="I119" s="330"/>
      <c r="J119" s="330"/>
      <c r="K119" s="330"/>
      <c r="L119" s="331"/>
      <c r="M119" s="332"/>
      <c r="N119" s="333"/>
      <c r="O119" s="161" t="s">
        <v>210</v>
      </c>
      <c r="P119" s="163"/>
      <c r="Q119" s="164"/>
      <c r="R119" s="164"/>
      <c r="S119" s="164"/>
      <c r="T119" s="165"/>
      <c r="U119" s="165"/>
      <c r="V119" s="165"/>
      <c r="W119" s="162"/>
      <c r="X119" s="162"/>
      <c r="Y119" s="166"/>
      <c r="AF119" s="10"/>
      <c r="AG119" s="10"/>
      <c r="AH119" s="10"/>
      <c r="AI119" s="10"/>
    </row>
    <row r="120" spans="1:35" ht="10.050000000000001" customHeight="1" x14ac:dyDescent="0.2">
      <c r="A120" s="175">
        <f t="shared" si="6"/>
        <v>15</v>
      </c>
      <c r="B120" s="87"/>
      <c r="C120" s="342">
        <f>+C116+1</f>
        <v>15</v>
      </c>
      <c r="D120" s="343"/>
      <c r="E120" s="506" t="s">
        <v>231</v>
      </c>
      <c r="F120" s="507"/>
      <c r="G120" s="507"/>
      <c r="H120" s="507"/>
      <c r="I120" s="497"/>
      <c r="J120" s="497"/>
      <c r="K120" s="497"/>
      <c r="L120" s="498"/>
      <c r="M120" s="353"/>
      <c r="N120" s="354"/>
      <c r="O120" s="326" t="s">
        <v>210</v>
      </c>
      <c r="P120" s="348"/>
      <c r="Q120" s="349"/>
      <c r="R120" s="349"/>
      <c r="S120" s="349"/>
      <c r="T120" s="352" t="s">
        <v>429</v>
      </c>
      <c r="U120" s="490" t="s">
        <v>236</v>
      </c>
      <c r="V120" s="491"/>
      <c r="W120" s="491"/>
      <c r="X120" s="325" t="s">
        <v>235</v>
      </c>
      <c r="Y120" s="326"/>
      <c r="Z120" s="71"/>
    </row>
    <row r="121" spans="1:35" ht="18" customHeight="1" x14ac:dyDescent="0.2">
      <c r="A121" s="175" t="str">
        <f t="shared" si="6"/>
        <v>15a</v>
      </c>
      <c r="B121" s="87"/>
      <c r="C121" s="344"/>
      <c r="D121" s="345"/>
      <c r="E121" s="508"/>
      <c r="F121" s="509"/>
      <c r="G121" s="509"/>
      <c r="H121" s="509"/>
      <c r="I121" s="501"/>
      <c r="J121" s="501"/>
      <c r="K121" s="501"/>
      <c r="L121" s="502"/>
      <c r="M121" s="355"/>
      <c r="N121" s="356"/>
      <c r="O121" s="328"/>
      <c r="P121" s="350"/>
      <c r="Q121" s="351"/>
      <c r="R121" s="351"/>
      <c r="S121" s="351"/>
      <c r="T121" s="271"/>
      <c r="U121" s="413" t="str">
        <f>IF(AND(M120&gt;0,P120&gt;0),M120*600,"")</f>
        <v/>
      </c>
      <c r="V121" s="414"/>
      <c r="W121" s="414"/>
      <c r="X121" s="327"/>
      <c r="Y121" s="328"/>
      <c r="Z121" s="71"/>
    </row>
    <row r="122" spans="1:35" customFormat="1" ht="12" customHeight="1" x14ac:dyDescent="0.2">
      <c r="A122" s="175" t="str">
        <f t="shared" si="6"/>
        <v>15aa</v>
      </c>
      <c r="B122" s="124"/>
      <c r="C122" s="344"/>
      <c r="D122" s="345"/>
      <c r="E122" s="329" t="s">
        <v>317</v>
      </c>
      <c r="F122" s="330"/>
      <c r="G122" s="330"/>
      <c r="H122" s="330"/>
      <c r="I122" s="330"/>
      <c r="J122" s="330"/>
      <c r="K122" s="330"/>
      <c r="L122" s="331"/>
      <c r="M122" s="332"/>
      <c r="N122" s="333"/>
      <c r="O122" s="147" t="s">
        <v>210</v>
      </c>
      <c r="P122" s="148"/>
      <c r="Q122" s="131"/>
      <c r="R122" s="131"/>
      <c r="S122" s="131"/>
      <c r="T122" s="130"/>
      <c r="U122" s="130"/>
      <c r="V122" s="130"/>
      <c r="W122" s="129"/>
      <c r="X122" s="129"/>
      <c r="Y122" s="149"/>
      <c r="AF122" s="10"/>
      <c r="AG122" s="10"/>
      <c r="AH122" s="10"/>
      <c r="AI122" s="10"/>
    </row>
    <row r="123" spans="1:35" customFormat="1" ht="12" customHeight="1" x14ac:dyDescent="0.2">
      <c r="A123" s="175" t="str">
        <f t="shared" si="6"/>
        <v>15aaa</v>
      </c>
      <c r="B123" s="124"/>
      <c r="C123" s="346"/>
      <c r="D123" s="455"/>
      <c r="E123" s="329" t="s">
        <v>373</v>
      </c>
      <c r="F123" s="330"/>
      <c r="G123" s="330"/>
      <c r="H123" s="330"/>
      <c r="I123" s="330"/>
      <c r="J123" s="330"/>
      <c r="K123" s="330"/>
      <c r="L123" s="331"/>
      <c r="M123" s="332"/>
      <c r="N123" s="333"/>
      <c r="O123" s="161" t="s">
        <v>210</v>
      </c>
      <c r="P123" s="163"/>
      <c r="Q123" s="164"/>
      <c r="R123" s="164"/>
      <c r="S123" s="164"/>
      <c r="T123" s="165"/>
      <c r="U123" s="165"/>
      <c r="V123" s="165"/>
      <c r="W123" s="162"/>
      <c r="X123" s="162"/>
      <c r="Y123" s="166"/>
      <c r="AF123" s="10"/>
      <c r="AG123" s="10"/>
      <c r="AH123" s="10"/>
      <c r="AI123" s="10"/>
    </row>
    <row r="124" spans="1:35" ht="10.050000000000001" customHeight="1" x14ac:dyDescent="0.2">
      <c r="A124" s="175">
        <f t="shared" si="6"/>
        <v>16</v>
      </c>
      <c r="B124" s="87"/>
      <c r="C124" s="342">
        <f>+C120+1</f>
        <v>16</v>
      </c>
      <c r="D124" s="343"/>
      <c r="E124" s="495" t="s">
        <v>395</v>
      </c>
      <c r="F124" s="496"/>
      <c r="G124" s="496"/>
      <c r="H124" s="496"/>
      <c r="I124" s="497"/>
      <c r="J124" s="497"/>
      <c r="K124" s="497"/>
      <c r="L124" s="498"/>
      <c r="M124" s="353"/>
      <c r="N124" s="354"/>
      <c r="O124" s="326" t="s">
        <v>210</v>
      </c>
      <c r="P124" s="348"/>
      <c r="Q124" s="349"/>
      <c r="R124" s="349"/>
      <c r="S124" s="349"/>
      <c r="T124" s="352" t="s">
        <v>429</v>
      </c>
      <c r="U124" s="323" t="s">
        <v>363</v>
      </c>
      <c r="V124" s="324"/>
      <c r="W124" s="324"/>
      <c r="X124" s="325" t="s">
        <v>235</v>
      </c>
      <c r="Y124" s="326"/>
      <c r="Z124" s="71"/>
    </row>
    <row r="125" spans="1:35" ht="21" customHeight="1" x14ac:dyDescent="0.2">
      <c r="A125" s="175" t="str">
        <f t="shared" si="6"/>
        <v>16a</v>
      </c>
      <c r="B125" s="87"/>
      <c r="C125" s="344"/>
      <c r="D125" s="345"/>
      <c r="E125" s="499"/>
      <c r="F125" s="500"/>
      <c r="G125" s="500"/>
      <c r="H125" s="500"/>
      <c r="I125" s="501"/>
      <c r="J125" s="501"/>
      <c r="K125" s="501"/>
      <c r="L125" s="502"/>
      <c r="M125" s="355"/>
      <c r="N125" s="356"/>
      <c r="O125" s="328"/>
      <c r="P125" s="350"/>
      <c r="Q125" s="351"/>
      <c r="R125" s="351"/>
      <c r="S125" s="351"/>
      <c r="T125" s="271"/>
      <c r="U125" s="413" t="str">
        <f>IF(AND(M124&gt;0,P124&gt;0),ROUNDDOWN(P124/3000,0),"")</f>
        <v/>
      </c>
      <c r="V125" s="414"/>
      <c r="W125" s="414"/>
      <c r="X125" s="327"/>
      <c r="Y125" s="328"/>
      <c r="Z125" s="71"/>
    </row>
    <row r="126" spans="1:35" customFormat="1" ht="12" customHeight="1" x14ac:dyDescent="0.2">
      <c r="A126" s="175" t="str">
        <f t="shared" si="6"/>
        <v>16aa</v>
      </c>
      <c r="B126" s="124"/>
      <c r="C126" s="346"/>
      <c r="D126" s="347"/>
      <c r="E126" s="329" t="s">
        <v>317</v>
      </c>
      <c r="F126" s="330"/>
      <c r="G126" s="330"/>
      <c r="H126" s="330"/>
      <c r="I126" s="330"/>
      <c r="J126" s="330"/>
      <c r="K126" s="330"/>
      <c r="L126" s="331"/>
      <c r="M126" s="332"/>
      <c r="N126" s="333"/>
      <c r="O126" s="234" t="s">
        <v>210</v>
      </c>
      <c r="P126" s="148"/>
      <c r="Q126" s="131"/>
      <c r="R126" s="131"/>
      <c r="S126" s="131"/>
      <c r="T126" s="130"/>
      <c r="U126" s="130"/>
      <c r="V126" s="130"/>
      <c r="W126" s="233"/>
      <c r="X126" s="233"/>
      <c r="Y126" s="149"/>
      <c r="AF126" s="10"/>
      <c r="AG126" s="10"/>
      <c r="AH126" s="10"/>
      <c r="AI126" s="10"/>
    </row>
    <row r="127" spans="1:35" s="72" customFormat="1" ht="8.1" customHeight="1" x14ac:dyDescent="0.2">
      <c r="B127" s="71"/>
      <c r="C127" s="78"/>
      <c r="D127" s="78"/>
      <c r="E127" s="78"/>
      <c r="F127" s="78"/>
      <c r="G127" s="78"/>
      <c r="H127" s="78"/>
      <c r="I127" s="67"/>
      <c r="J127" s="67"/>
      <c r="K127" s="67"/>
      <c r="L127" s="81"/>
      <c r="M127" s="82"/>
      <c r="N127" s="82"/>
      <c r="O127" s="82"/>
      <c r="P127" s="83"/>
      <c r="Q127" s="83"/>
      <c r="R127" s="83"/>
      <c r="S127" s="71"/>
      <c r="T127" s="71"/>
      <c r="U127" s="71"/>
      <c r="V127" s="71"/>
      <c r="W127" s="71"/>
      <c r="X127" s="71"/>
      <c r="Y127" s="71"/>
      <c r="Z127" s="71"/>
      <c r="AB127"/>
    </row>
    <row r="128" spans="1:35" customFormat="1" ht="30" customHeight="1" x14ac:dyDescent="0.2">
      <c r="B128" s="124"/>
      <c r="C128" s="218" t="s">
        <v>283</v>
      </c>
      <c r="D128" s="341" t="s">
        <v>394</v>
      </c>
      <c r="E128" s="341"/>
      <c r="F128" s="341"/>
      <c r="G128" s="341"/>
      <c r="H128" s="341"/>
      <c r="I128" s="341"/>
      <c r="J128" s="341"/>
      <c r="K128" s="341"/>
      <c r="L128" s="341"/>
      <c r="M128" s="341"/>
      <c r="N128" s="341"/>
      <c r="O128" s="341"/>
      <c r="P128" s="341"/>
      <c r="Q128" s="341"/>
      <c r="R128" s="341"/>
      <c r="S128" s="341"/>
      <c r="T128" s="341"/>
      <c r="U128" s="341"/>
      <c r="V128" s="341"/>
      <c r="W128" s="341"/>
      <c r="X128" s="341"/>
      <c r="Y128" s="341"/>
      <c r="AE128" s="10"/>
      <c r="AF128" s="10"/>
      <c r="AG128" s="10"/>
      <c r="AH128" s="10"/>
    </row>
    <row r="129" spans="1:34" customFormat="1" ht="51.45" customHeight="1" x14ac:dyDescent="0.2">
      <c r="B129" s="124"/>
      <c r="C129" s="218"/>
      <c r="D129" s="302" t="s">
        <v>420</v>
      </c>
      <c r="E129" s="302"/>
      <c r="F129" s="302"/>
      <c r="G129" s="302"/>
      <c r="H129" s="302"/>
      <c r="I129" s="302"/>
      <c r="J129" s="302"/>
      <c r="K129" s="302"/>
      <c r="L129" s="302"/>
      <c r="M129" s="302"/>
      <c r="N129" s="302"/>
      <c r="O129" s="302"/>
      <c r="P129" s="302"/>
      <c r="Q129" s="302"/>
      <c r="R129" s="302"/>
      <c r="S129" s="302"/>
      <c r="T129" s="302"/>
      <c r="U129" s="302"/>
      <c r="V129" s="302"/>
      <c r="W129" s="302"/>
      <c r="X129" s="302"/>
      <c r="Y129" s="302"/>
      <c r="AE129" s="10"/>
      <c r="AF129" s="10"/>
      <c r="AG129" s="10"/>
      <c r="AH129" s="10"/>
    </row>
    <row r="130" spans="1:34" customFormat="1" ht="56.55" customHeight="1" x14ac:dyDescent="0.2">
      <c r="B130" s="124"/>
      <c r="C130" s="219" t="s">
        <v>284</v>
      </c>
      <c r="D130" s="302" t="s">
        <v>396</v>
      </c>
      <c r="E130" s="302"/>
      <c r="F130" s="302"/>
      <c r="G130" s="302"/>
      <c r="H130" s="302"/>
      <c r="I130" s="302"/>
      <c r="J130" s="302"/>
      <c r="K130" s="302"/>
      <c r="L130" s="302"/>
      <c r="M130" s="302"/>
      <c r="N130" s="302"/>
      <c r="O130" s="302"/>
      <c r="P130" s="302"/>
      <c r="Q130" s="302"/>
      <c r="R130" s="302"/>
      <c r="S130" s="302"/>
      <c r="T130" s="302"/>
      <c r="U130" s="302"/>
      <c r="V130" s="302"/>
      <c r="W130" s="302"/>
      <c r="X130" s="302"/>
      <c r="Y130" s="302"/>
      <c r="AE130" s="10"/>
      <c r="AF130" s="10"/>
      <c r="AG130" s="10"/>
      <c r="AH130" s="10"/>
    </row>
    <row r="131" spans="1:34" ht="27" customHeight="1" x14ac:dyDescent="0.2">
      <c r="B131" s="71"/>
      <c r="C131" s="89"/>
      <c r="D131" s="89"/>
      <c r="E131" s="89"/>
      <c r="F131" s="89"/>
      <c r="G131" s="89"/>
      <c r="H131" s="89"/>
      <c r="I131" s="80"/>
      <c r="J131" s="80"/>
      <c r="K131" s="80"/>
      <c r="L131" s="80"/>
      <c r="M131" s="80"/>
      <c r="N131" s="80"/>
      <c r="O131" s="80"/>
      <c r="P131" s="80"/>
      <c r="Q131" s="80"/>
      <c r="R131" s="80"/>
      <c r="S131" s="80"/>
      <c r="T131" s="80"/>
      <c r="U131" s="80"/>
      <c r="V131" s="80"/>
      <c r="W131" s="80"/>
      <c r="X131" s="80"/>
      <c r="Y131" s="71"/>
      <c r="Z131" s="71"/>
    </row>
    <row r="132" spans="1:34" s="72" customFormat="1" ht="10.050000000000001" customHeight="1" x14ac:dyDescent="0.2">
      <c r="B132" s="7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71"/>
      <c r="AB132" s="74"/>
    </row>
    <row r="133" spans="1:34" s="72" customFormat="1" ht="28.5" customHeight="1" x14ac:dyDescent="0.2">
      <c r="B133" s="340" t="s">
        <v>256</v>
      </c>
      <c r="C133" s="340"/>
      <c r="D133" s="340"/>
      <c r="E133" s="340"/>
      <c r="F133" s="340"/>
      <c r="G133" s="340"/>
      <c r="H133" s="340"/>
      <c r="I133" s="340"/>
      <c r="J133" s="340"/>
      <c r="K133" s="340"/>
      <c r="L133" s="340"/>
      <c r="M133" s="340"/>
      <c r="N133" s="340"/>
      <c r="O133" s="340"/>
      <c r="P133" s="340"/>
      <c r="Q133" s="340"/>
      <c r="R133" s="340"/>
      <c r="S133" s="340"/>
      <c r="T133" s="340"/>
      <c r="U133" s="340"/>
      <c r="V133" s="340"/>
      <c r="W133" s="340"/>
      <c r="X133" s="340"/>
      <c r="Y133" s="340"/>
      <c r="Z133" s="340"/>
      <c r="AB133" s="74"/>
    </row>
    <row r="134" spans="1:34" s="72" customFormat="1" ht="30" customHeight="1" x14ac:dyDescent="0.2">
      <c r="B134" s="98" t="s">
        <v>226</v>
      </c>
      <c r="C134" s="338" t="s">
        <v>245</v>
      </c>
      <c r="D134" s="339"/>
      <c r="E134" s="339"/>
      <c r="F134" s="339"/>
      <c r="G134" s="339"/>
      <c r="H134" s="339"/>
      <c r="I134" s="339"/>
      <c r="J134" s="339"/>
      <c r="K134" s="339"/>
      <c r="L134" s="339"/>
      <c r="M134" s="339"/>
      <c r="N134" s="339"/>
      <c r="O134" s="339"/>
      <c r="P134" s="339"/>
      <c r="Q134" s="339"/>
      <c r="R134" s="339"/>
      <c r="S134" s="339"/>
      <c r="T134" s="339"/>
      <c r="U134" s="339"/>
      <c r="V134" s="339"/>
      <c r="W134" s="339"/>
      <c r="X134" s="339"/>
      <c r="Y134" s="339"/>
      <c r="AB134" s="74"/>
    </row>
    <row r="135" spans="1:34" s="72" customFormat="1" ht="121.05" customHeight="1" x14ac:dyDescent="0.2">
      <c r="B135" s="71"/>
      <c r="C135" s="405" t="s">
        <v>436</v>
      </c>
      <c r="D135" s="406"/>
      <c r="E135" s="406"/>
      <c r="F135" s="406"/>
      <c r="G135" s="406"/>
      <c r="H135" s="406"/>
      <c r="I135" s="406"/>
      <c r="J135" s="406"/>
      <c r="K135" s="406"/>
      <c r="L135" s="406"/>
      <c r="M135" s="406"/>
      <c r="N135" s="406"/>
      <c r="O135" s="406"/>
      <c r="P135" s="406"/>
      <c r="Q135" s="406"/>
      <c r="R135" s="406"/>
      <c r="S135" s="406"/>
      <c r="T135" s="406"/>
      <c r="U135" s="406"/>
      <c r="V135" s="406"/>
      <c r="W135" s="406"/>
      <c r="X135" s="406"/>
      <c r="Y135" s="406"/>
      <c r="Z135" s="71"/>
      <c r="AB135"/>
    </row>
    <row r="136" spans="1:34" s="72" customFormat="1" ht="28.05" customHeight="1" x14ac:dyDescent="0.2">
      <c r="B136" s="99"/>
      <c r="C136" s="312" t="s">
        <v>215</v>
      </c>
      <c r="D136" s="313"/>
      <c r="E136" s="334" t="s">
        <v>246</v>
      </c>
      <c r="F136" s="335"/>
      <c r="G136" s="335"/>
      <c r="H136" s="335"/>
      <c r="I136" s="335"/>
      <c r="J136" s="335"/>
      <c r="K136" s="335"/>
      <c r="L136" s="336"/>
      <c r="M136" s="334" t="s">
        <v>207</v>
      </c>
      <c r="N136" s="335"/>
      <c r="O136" s="336"/>
      <c r="P136" s="334" t="s">
        <v>219</v>
      </c>
      <c r="Q136" s="335"/>
      <c r="R136" s="335"/>
      <c r="S136" s="335"/>
      <c r="T136" s="336"/>
      <c r="U136" s="337" t="s">
        <v>247</v>
      </c>
      <c r="V136" s="335"/>
      <c r="W136" s="335"/>
      <c r="X136" s="335"/>
      <c r="Y136" s="336"/>
      <c r="AB136"/>
    </row>
    <row r="137" spans="1:34" s="72" customFormat="1" ht="28.05" customHeight="1" x14ac:dyDescent="0.2">
      <c r="A137" s="175">
        <f t="shared" ref="A137:A142" si="7">IF(C137&gt;0,C137,A136&amp;"a")</f>
        <v>17</v>
      </c>
      <c r="B137" s="99"/>
      <c r="C137" s="297">
        <f>+C124+1</f>
        <v>17</v>
      </c>
      <c r="D137" s="298"/>
      <c r="E137" s="492" t="s">
        <v>248</v>
      </c>
      <c r="F137" s="493"/>
      <c r="G137" s="493"/>
      <c r="H137" s="493"/>
      <c r="I137" s="493"/>
      <c r="J137" s="493"/>
      <c r="K137" s="493"/>
      <c r="L137" s="494"/>
      <c r="M137" s="277"/>
      <c r="N137" s="278"/>
      <c r="O137" s="235" t="s">
        <v>260</v>
      </c>
      <c r="P137" s="277"/>
      <c r="Q137" s="278"/>
      <c r="R137" s="278"/>
      <c r="S137" s="278"/>
      <c r="T137" s="239" t="s">
        <v>429</v>
      </c>
      <c r="U137" s="272" t="str">
        <f t="shared" ref="U137:U141" si="8">IF(AND(M137&gt;0,P137&gt;0),ROUNDDOWN(P137/2000,0),"")</f>
        <v/>
      </c>
      <c r="V137" s="273"/>
      <c r="W137" s="273"/>
      <c r="X137" s="310" t="s">
        <v>261</v>
      </c>
      <c r="Y137" s="311"/>
      <c r="AB137"/>
    </row>
    <row r="138" spans="1:34" s="72" customFormat="1" ht="28.05" customHeight="1" x14ac:dyDescent="0.2">
      <c r="A138" s="175">
        <f t="shared" si="7"/>
        <v>18</v>
      </c>
      <c r="B138" s="99"/>
      <c r="C138" s="297">
        <f>+C137+1</f>
        <v>18</v>
      </c>
      <c r="D138" s="298"/>
      <c r="E138" s="303" t="s">
        <v>251</v>
      </c>
      <c r="F138" s="304"/>
      <c r="G138" s="304"/>
      <c r="H138" s="304"/>
      <c r="I138" s="304"/>
      <c r="J138" s="304"/>
      <c r="K138" s="304"/>
      <c r="L138" s="309"/>
      <c r="M138" s="277"/>
      <c r="N138" s="278"/>
      <c r="O138" s="235" t="s">
        <v>260</v>
      </c>
      <c r="P138" s="277"/>
      <c r="Q138" s="278"/>
      <c r="R138" s="278"/>
      <c r="S138" s="278"/>
      <c r="T138" s="239" t="s">
        <v>429</v>
      </c>
      <c r="U138" s="272" t="str">
        <f t="shared" si="8"/>
        <v/>
      </c>
      <c r="V138" s="273"/>
      <c r="W138" s="273"/>
      <c r="X138" s="310" t="s">
        <v>261</v>
      </c>
      <c r="Y138" s="311"/>
      <c r="AB138"/>
    </row>
    <row r="139" spans="1:34" s="72" customFormat="1" ht="28.05" customHeight="1" x14ac:dyDescent="0.2">
      <c r="A139" s="175">
        <f t="shared" si="7"/>
        <v>19</v>
      </c>
      <c r="B139" s="99"/>
      <c r="C139" s="297">
        <f t="shared" ref="C139:C140" si="9">+C138+1</f>
        <v>19</v>
      </c>
      <c r="D139" s="298"/>
      <c r="E139" s="317" t="s">
        <v>252</v>
      </c>
      <c r="F139" s="318"/>
      <c r="G139" s="318"/>
      <c r="H139" s="318"/>
      <c r="I139" s="318"/>
      <c r="J139" s="318"/>
      <c r="K139" s="318"/>
      <c r="L139" s="319"/>
      <c r="M139" s="277"/>
      <c r="N139" s="278"/>
      <c r="O139" s="235" t="s">
        <v>260</v>
      </c>
      <c r="P139" s="277"/>
      <c r="Q139" s="278"/>
      <c r="R139" s="278"/>
      <c r="S139" s="278"/>
      <c r="T139" s="239" t="s">
        <v>429</v>
      </c>
      <c r="U139" s="272" t="str">
        <f t="shared" si="8"/>
        <v/>
      </c>
      <c r="V139" s="273"/>
      <c r="W139" s="273"/>
      <c r="X139" s="310" t="s">
        <v>261</v>
      </c>
      <c r="Y139" s="311"/>
      <c r="AB139"/>
    </row>
    <row r="140" spans="1:34" s="72" customFormat="1" ht="28.05" customHeight="1" x14ac:dyDescent="0.2">
      <c r="A140" s="175">
        <f t="shared" si="7"/>
        <v>20</v>
      </c>
      <c r="B140" s="99"/>
      <c r="C140" s="297">
        <f t="shared" si="9"/>
        <v>20</v>
      </c>
      <c r="D140" s="298"/>
      <c r="E140" s="317" t="s">
        <v>253</v>
      </c>
      <c r="F140" s="318"/>
      <c r="G140" s="318"/>
      <c r="H140" s="318"/>
      <c r="I140" s="318"/>
      <c r="J140" s="318"/>
      <c r="K140" s="318"/>
      <c r="L140" s="319"/>
      <c r="M140" s="277"/>
      <c r="N140" s="278"/>
      <c r="O140" s="235" t="s">
        <v>260</v>
      </c>
      <c r="P140" s="277"/>
      <c r="Q140" s="278"/>
      <c r="R140" s="278"/>
      <c r="S140" s="278"/>
      <c r="T140" s="239" t="s">
        <v>429</v>
      </c>
      <c r="U140" s="272" t="str">
        <f t="shared" si="8"/>
        <v/>
      </c>
      <c r="V140" s="273"/>
      <c r="W140" s="273"/>
      <c r="X140" s="310" t="s">
        <v>261</v>
      </c>
      <c r="Y140" s="311"/>
      <c r="AB140"/>
    </row>
    <row r="141" spans="1:34" s="118" customFormat="1" ht="28.05" customHeight="1" x14ac:dyDescent="0.2">
      <c r="A141" s="175">
        <f t="shared" si="7"/>
        <v>21</v>
      </c>
      <c r="B141" s="117"/>
      <c r="C141" s="371">
        <f>C140+1</f>
        <v>21</v>
      </c>
      <c r="D141" s="372"/>
      <c r="E141" s="320" t="s">
        <v>259</v>
      </c>
      <c r="F141" s="321"/>
      <c r="G141" s="321"/>
      <c r="H141" s="321"/>
      <c r="I141" s="321"/>
      <c r="J141" s="321"/>
      <c r="K141" s="321"/>
      <c r="L141" s="322"/>
      <c r="M141" s="277"/>
      <c r="N141" s="278"/>
      <c r="O141" s="235" t="s">
        <v>260</v>
      </c>
      <c r="P141" s="277"/>
      <c r="Q141" s="278"/>
      <c r="R141" s="278"/>
      <c r="S141" s="278"/>
      <c r="T141" s="239" t="s">
        <v>429</v>
      </c>
      <c r="U141" s="272" t="str">
        <f t="shared" si="8"/>
        <v/>
      </c>
      <c r="V141" s="273"/>
      <c r="W141" s="273"/>
      <c r="X141" s="310" t="s">
        <v>261</v>
      </c>
      <c r="Y141" s="311"/>
      <c r="AB141"/>
    </row>
    <row r="142" spans="1:34" s="118" customFormat="1" ht="28.05" customHeight="1" x14ac:dyDescent="0.2">
      <c r="A142" s="175" t="str">
        <f t="shared" si="7"/>
        <v>21a</v>
      </c>
      <c r="B142" s="117"/>
      <c r="C142" s="373"/>
      <c r="D142" s="374"/>
      <c r="E142" s="443" t="s">
        <v>263</v>
      </c>
      <c r="F142" s="429"/>
      <c r="G142" s="429"/>
      <c r="H142" s="429"/>
      <c r="I142" s="429"/>
      <c r="J142" s="429"/>
      <c r="K142" s="429"/>
      <c r="L142" s="429"/>
      <c r="M142" s="429"/>
      <c r="N142" s="429"/>
      <c r="O142" s="429"/>
      <c r="P142" s="429"/>
      <c r="Q142" s="429"/>
      <c r="R142" s="429"/>
      <c r="S142" s="429"/>
      <c r="T142" s="429"/>
      <c r="U142" s="429"/>
      <c r="V142" s="429"/>
      <c r="W142" s="429"/>
      <c r="X142" s="429"/>
      <c r="Y142" s="430"/>
      <c r="AB142"/>
    </row>
    <row r="143" spans="1:34" s="72" customFormat="1" ht="5.0999999999999996" customHeight="1" x14ac:dyDescent="0.2">
      <c r="B143" s="99"/>
      <c r="C143" s="99"/>
      <c r="D143" s="100"/>
      <c r="E143" s="101"/>
      <c r="F143" s="101"/>
      <c r="G143" s="101"/>
      <c r="H143" s="101"/>
      <c r="I143" s="102"/>
      <c r="J143" s="102"/>
      <c r="K143" s="102"/>
      <c r="L143" s="103"/>
      <c r="M143" s="104"/>
      <c r="N143" s="104"/>
      <c r="O143" s="105"/>
      <c r="P143" s="105"/>
      <c r="Q143" s="105"/>
      <c r="R143" s="105"/>
      <c r="S143" s="106"/>
      <c r="T143" s="107"/>
      <c r="U143" s="99"/>
      <c r="V143" s="99"/>
      <c r="W143" s="99"/>
      <c r="X143" s="99"/>
      <c r="Y143" s="99"/>
      <c r="AB143"/>
    </row>
    <row r="144" spans="1:34" s="72" customFormat="1" ht="5.0999999999999996" customHeight="1" x14ac:dyDescent="0.2">
      <c r="C144" s="73"/>
      <c r="D144" s="108"/>
      <c r="E144" s="108"/>
      <c r="F144" s="108"/>
      <c r="G144" s="109"/>
      <c r="H144" s="109"/>
      <c r="I144" s="109"/>
      <c r="J144" s="109"/>
      <c r="L144" s="73"/>
      <c r="M144" s="110"/>
      <c r="N144" s="110"/>
      <c r="O144" s="110"/>
      <c r="P144" s="110"/>
      <c r="Q144" s="110"/>
      <c r="R144" s="110"/>
      <c r="S144" s="110"/>
      <c r="T144" s="110"/>
      <c r="U144" s="110"/>
      <c r="AB144"/>
      <c r="AE144" s="68"/>
    </row>
    <row r="145" spans="1:28" s="72" customFormat="1" ht="23.1" customHeight="1" x14ac:dyDescent="0.2">
      <c r="B145" s="340" t="s">
        <v>258</v>
      </c>
      <c r="C145" s="340"/>
      <c r="D145" s="340"/>
      <c r="E145" s="340"/>
      <c r="F145" s="340"/>
      <c r="G145" s="340"/>
      <c r="H145" s="340"/>
      <c r="I145" s="340"/>
      <c r="J145" s="340"/>
      <c r="K145" s="340"/>
      <c r="L145" s="340"/>
      <c r="M145" s="340"/>
      <c r="N145" s="340"/>
      <c r="O145" s="340"/>
      <c r="P145" s="340"/>
      <c r="Q145" s="340"/>
      <c r="R145" s="340"/>
      <c r="S145" s="340"/>
      <c r="T145" s="340"/>
      <c r="U145" s="340"/>
      <c r="V145" s="340"/>
      <c r="W145" s="340"/>
      <c r="X145" s="340"/>
      <c r="Y145" s="340"/>
      <c r="Z145" s="340"/>
      <c r="AB145"/>
    </row>
    <row r="146" spans="1:28" s="72" customFormat="1" ht="20.100000000000001" customHeight="1" x14ac:dyDescent="0.2">
      <c r="B146" s="92" t="s">
        <v>220</v>
      </c>
      <c r="C146" s="426" t="s">
        <v>237</v>
      </c>
      <c r="D146" s="427"/>
      <c r="E146" s="427"/>
      <c r="F146" s="427"/>
      <c r="G146" s="427"/>
      <c r="H146" s="427"/>
      <c r="I146" s="427"/>
      <c r="J146" s="427"/>
      <c r="K146" s="427"/>
      <c r="L146" s="427"/>
      <c r="M146" s="427"/>
      <c r="N146" s="427"/>
      <c r="O146" s="427"/>
      <c r="P146" s="427"/>
      <c r="Q146" s="427"/>
      <c r="R146" s="427"/>
      <c r="S146" s="427"/>
      <c r="T146" s="427"/>
      <c r="U146" s="427"/>
      <c r="V146" s="427"/>
      <c r="W146" s="427"/>
      <c r="X146" s="427"/>
      <c r="Y146" s="427"/>
      <c r="Z146" s="71"/>
      <c r="AB146" s="10"/>
    </row>
    <row r="147" spans="1:28" s="72" customFormat="1" ht="30" customHeight="1" x14ac:dyDescent="0.2">
      <c r="B147" s="71"/>
      <c r="C147" s="312" t="s">
        <v>215</v>
      </c>
      <c r="D147" s="313"/>
      <c r="E147" s="279" t="s">
        <v>270</v>
      </c>
      <c r="F147" s="280"/>
      <c r="G147" s="280"/>
      <c r="H147" s="280"/>
      <c r="I147" s="280"/>
      <c r="J147" s="280"/>
      <c r="K147" s="280"/>
      <c r="L147" s="281"/>
      <c r="M147" s="444" t="s">
        <v>207</v>
      </c>
      <c r="N147" s="315"/>
      <c r="O147" s="316"/>
      <c r="P147" s="279" t="s">
        <v>219</v>
      </c>
      <c r="Q147" s="280"/>
      <c r="R147" s="280"/>
      <c r="S147" s="280"/>
      <c r="T147" s="281"/>
      <c r="U147" s="314" t="s">
        <v>217</v>
      </c>
      <c r="V147" s="315"/>
      <c r="W147" s="315"/>
      <c r="X147" s="315"/>
      <c r="Y147" s="316"/>
      <c r="Z147" s="71"/>
      <c r="AB147"/>
    </row>
    <row r="148" spans="1:28" s="72" customFormat="1" ht="30" customHeight="1" x14ac:dyDescent="0.2">
      <c r="A148" s="175">
        <f t="shared" ref="A148:A153" si="10">IF(C148&gt;0,C148,A147&amp;"a")</f>
        <v>22</v>
      </c>
      <c r="B148" s="71"/>
      <c r="C148" s="297">
        <f>+C141+1</f>
        <v>22</v>
      </c>
      <c r="D148" s="298"/>
      <c r="E148" s="299" t="s">
        <v>262</v>
      </c>
      <c r="F148" s="300"/>
      <c r="G148" s="300"/>
      <c r="H148" s="300"/>
      <c r="I148" s="300"/>
      <c r="J148" s="300"/>
      <c r="K148" s="300"/>
      <c r="L148" s="301"/>
      <c r="M148" s="277"/>
      <c r="N148" s="278"/>
      <c r="O148" s="232" t="s">
        <v>210</v>
      </c>
      <c r="P148" s="277"/>
      <c r="Q148" s="278"/>
      <c r="R148" s="278"/>
      <c r="S148" s="278"/>
      <c r="T148" s="239" t="s">
        <v>429</v>
      </c>
      <c r="U148" s="272" t="str">
        <f t="shared" ref="U148:U152" si="11">IF(AND(M148&gt;0,P148&gt;0),ROUNDDOWN(P148/3000,0),"")</f>
        <v/>
      </c>
      <c r="V148" s="273"/>
      <c r="W148" s="273"/>
      <c r="X148" s="310" t="s">
        <v>261</v>
      </c>
      <c r="Y148" s="311"/>
      <c r="Z148" s="71"/>
      <c r="AB148"/>
    </row>
    <row r="149" spans="1:28" s="72" customFormat="1" ht="30" customHeight="1" x14ac:dyDescent="0.2">
      <c r="A149" s="175">
        <f t="shared" si="10"/>
        <v>23</v>
      </c>
      <c r="B149" s="71"/>
      <c r="C149" s="297">
        <f>+C148+1</f>
        <v>23</v>
      </c>
      <c r="D149" s="298"/>
      <c r="E149" s="303" t="s">
        <v>319</v>
      </c>
      <c r="F149" s="304"/>
      <c r="G149" s="304"/>
      <c r="H149" s="304"/>
      <c r="I149" s="304"/>
      <c r="J149" s="304"/>
      <c r="K149" s="304"/>
      <c r="L149" s="309"/>
      <c r="M149" s="277"/>
      <c r="N149" s="278"/>
      <c r="O149" s="232" t="s">
        <v>210</v>
      </c>
      <c r="P149" s="277"/>
      <c r="Q149" s="278"/>
      <c r="R149" s="278"/>
      <c r="S149" s="278"/>
      <c r="T149" s="239" t="s">
        <v>429</v>
      </c>
      <c r="U149" s="272" t="str">
        <f t="shared" si="11"/>
        <v/>
      </c>
      <c r="V149" s="273"/>
      <c r="W149" s="273"/>
      <c r="X149" s="270" t="s">
        <v>235</v>
      </c>
      <c r="Y149" s="271"/>
      <c r="Z149" s="71"/>
      <c r="AB149"/>
    </row>
    <row r="150" spans="1:28" s="72" customFormat="1" ht="30" customHeight="1" x14ac:dyDescent="0.2">
      <c r="A150" s="175">
        <f t="shared" si="10"/>
        <v>24</v>
      </c>
      <c r="B150" s="71"/>
      <c r="C150" s="297">
        <f t="shared" ref="C150:C151" si="12">+C149+1</f>
        <v>24</v>
      </c>
      <c r="D150" s="298"/>
      <c r="E150" s="303" t="s">
        <v>222</v>
      </c>
      <c r="F150" s="304"/>
      <c r="G150" s="304"/>
      <c r="H150" s="304"/>
      <c r="I150" s="304"/>
      <c r="J150" s="304"/>
      <c r="K150" s="304"/>
      <c r="L150" s="309"/>
      <c r="M150" s="425" t="s">
        <v>320</v>
      </c>
      <c r="N150" s="274"/>
      <c r="O150" s="232"/>
      <c r="P150" s="277"/>
      <c r="Q150" s="278"/>
      <c r="R150" s="278"/>
      <c r="S150" s="278"/>
      <c r="T150" s="239" t="s">
        <v>429</v>
      </c>
      <c r="U150" s="272" t="str">
        <f>IF(P150&gt;0,ROUNDDOWN(P150/3000,0),"")</f>
        <v/>
      </c>
      <c r="V150" s="273"/>
      <c r="W150" s="273"/>
      <c r="X150" s="270" t="s">
        <v>235</v>
      </c>
      <c r="Y150" s="271"/>
      <c r="Z150" s="71"/>
      <c r="AB150"/>
    </row>
    <row r="151" spans="1:28" s="72" customFormat="1" ht="30" customHeight="1" x14ac:dyDescent="0.2">
      <c r="A151" s="175">
        <f t="shared" si="10"/>
        <v>25</v>
      </c>
      <c r="B151" s="71"/>
      <c r="C151" s="297">
        <f t="shared" si="12"/>
        <v>25</v>
      </c>
      <c r="D151" s="298"/>
      <c r="E151" s="303" t="s">
        <v>216</v>
      </c>
      <c r="F151" s="304"/>
      <c r="G151" s="304"/>
      <c r="H151" s="304"/>
      <c r="I151" s="304"/>
      <c r="J151" s="304"/>
      <c r="K151" s="304"/>
      <c r="L151" s="309"/>
      <c r="M151" s="277"/>
      <c r="N151" s="278"/>
      <c r="O151" s="232" t="s">
        <v>211</v>
      </c>
      <c r="P151" s="277"/>
      <c r="Q151" s="278"/>
      <c r="R151" s="278"/>
      <c r="S151" s="278"/>
      <c r="T151" s="239" t="s">
        <v>429</v>
      </c>
      <c r="U151" s="272" t="str">
        <f t="shared" si="11"/>
        <v/>
      </c>
      <c r="V151" s="273"/>
      <c r="W151" s="273"/>
      <c r="X151" s="270" t="s">
        <v>235</v>
      </c>
      <c r="Y151" s="271"/>
      <c r="Z151" s="71"/>
      <c r="AB151"/>
    </row>
    <row r="152" spans="1:28" s="118" customFormat="1" ht="28.05" customHeight="1" x14ac:dyDescent="0.2">
      <c r="A152" s="175">
        <f t="shared" si="10"/>
        <v>26</v>
      </c>
      <c r="B152" s="117"/>
      <c r="C152" s="371">
        <f>C151+1</f>
        <v>26</v>
      </c>
      <c r="D152" s="372"/>
      <c r="E152" s="320" t="s">
        <v>259</v>
      </c>
      <c r="F152" s="321"/>
      <c r="G152" s="321"/>
      <c r="H152" s="321"/>
      <c r="I152" s="321"/>
      <c r="J152" s="321"/>
      <c r="K152" s="321"/>
      <c r="L152" s="322"/>
      <c r="M152" s="277"/>
      <c r="N152" s="278"/>
      <c r="O152" s="235" t="s">
        <v>260</v>
      </c>
      <c r="P152" s="277"/>
      <c r="Q152" s="278"/>
      <c r="R152" s="278"/>
      <c r="S152" s="278"/>
      <c r="T152" s="239" t="s">
        <v>429</v>
      </c>
      <c r="U152" s="272" t="str">
        <f t="shared" si="11"/>
        <v/>
      </c>
      <c r="V152" s="273"/>
      <c r="W152" s="273"/>
      <c r="X152" s="270" t="s">
        <v>235</v>
      </c>
      <c r="Y152" s="271"/>
      <c r="AB152"/>
    </row>
    <row r="153" spans="1:28" s="118" customFormat="1" ht="28.05" customHeight="1" x14ac:dyDescent="0.2">
      <c r="A153" s="175" t="str">
        <f t="shared" si="10"/>
        <v>26a</v>
      </c>
      <c r="B153" s="117"/>
      <c r="C153" s="373"/>
      <c r="D153" s="374"/>
      <c r="E153" s="428" t="s">
        <v>431</v>
      </c>
      <c r="F153" s="429"/>
      <c r="G153" s="429"/>
      <c r="H153" s="429"/>
      <c r="I153" s="429"/>
      <c r="J153" s="429"/>
      <c r="K153" s="429"/>
      <c r="L153" s="429"/>
      <c r="M153" s="429"/>
      <c r="N153" s="429"/>
      <c r="O153" s="429"/>
      <c r="P153" s="429"/>
      <c r="Q153" s="429"/>
      <c r="R153" s="429"/>
      <c r="S153" s="429"/>
      <c r="T153" s="429"/>
      <c r="U153" s="429"/>
      <c r="V153" s="429"/>
      <c r="W153" s="429"/>
      <c r="X153" s="429"/>
      <c r="Y153" s="430"/>
      <c r="AB153"/>
    </row>
    <row r="154" spans="1:28" s="72" customFormat="1" ht="5.0999999999999996" customHeight="1" x14ac:dyDescent="0.2">
      <c r="B154" s="71"/>
      <c r="C154" s="78"/>
      <c r="D154" s="71"/>
      <c r="E154" s="71"/>
      <c r="F154" s="71"/>
      <c r="G154" s="78"/>
      <c r="H154" s="78"/>
      <c r="I154" s="67"/>
      <c r="J154" s="67"/>
      <c r="K154" s="67"/>
      <c r="L154" s="81"/>
      <c r="M154" s="78"/>
      <c r="N154" s="78"/>
      <c r="O154" s="78"/>
      <c r="P154" s="82"/>
      <c r="Q154" s="82"/>
      <c r="R154" s="83"/>
      <c r="S154" s="83"/>
      <c r="T154" s="83"/>
      <c r="U154" s="83"/>
      <c r="V154" s="84"/>
      <c r="W154" s="88"/>
      <c r="X154" s="71"/>
      <c r="Y154" s="71"/>
      <c r="Z154" s="71"/>
      <c r="AB154" s="74"/>
    </row>
    <row r="155" spans="1:28" s="72" customFormat="1" ht="5.0999999999999996" customHeight="1" x14ac:dyDescent="0.2">
      <c r="B155" s="71"/>
      <c r="C155" s="78"/>
      <c r="D155" s="71"/>
      <c r="E155" s="71"/>
      <c r="F155" s="71"/>
      <c r="G155" s="78"/>
      <c r="H155" s="78"/>
      <c r="I155" s="67"/>
      <c r="J155" s="67"/>
      <c r="K155" s="67"/>
      <c r="L155" s="81"/>
      <c r="M155" s="78"/>
      <c r="N155" s="78"/>
      <c r="O155" s="78"/>
      <c r="P155" s="82"/>
      <c r="Q155" s="82"/>
      <c r="R155" s="83"/>
      <c r="S155" s="83"/>
      <c r="T155" s="83"/>
      <c r="U155" s="83"/>
      <c r="V155" s="84"/>
      <c r="W155" s="88"/>
      <c r="X155" s="71"/>
      <c r="Y155" s="71"/>
      <c r="Z155" s="71"/>
      <c r="AB155" s="74"/>
    </row>
    <row r="156" spans="1:28" s="72" customFormat="1" ht="5.0999999999999996" customHeight="1" x14ac:dyDescent="0.2">
      <c r="B156" s="71"/>
      <c r="C156" s="93"/>
      <c r="D156" s="91"/>
      <c r="E156" s="91"/>
      <c r="F156" s="91"/>
      <c r="G156" s="91"/>
      <c r="H156" s="91"/>
      <c r="I156" s="91"/>
      <c r="J156" s="91"/>
      <c r="K156" s="91"/>
      <c r="L156" s="91"/>
      <c r="M156" s="91"/>
      <c r="N156" s="91"/>
      <c r="O156" s="91"/>
      <c r="P156" s="91"/>
      <c r="Q156" s="91"/>
      <c r="R156" s="91"/>
      <c r="S156" s="91"/>
      <c r="T156" s="91"/>
      <c r="U156" s="91"/>
      <c r="V156" s="91"/>
      <c r="W156" s="91"/>
      <c r="X156" s="91"/>
      <c r="Y156" s="91"/>
      <c r="Z156" s="71"/>
      <c r="AB156" s="74"/>
    </row>
    <row r="157" spans="1:28" s="72" customFormat="1" ht="30" customHeight="1" x14ac:dyDescent="0.2">
      <c r="B157" s="92" t="s">
        <v>227</v>
      </c>
      <c r="C157" s="426" t="s">
        <v>233</v>
      </c>
      <c r="D157" s="427"/>
      <c r="E157" s="427"/>
      <c r="F157" s="427"/>
      <c r="G157" s="427"/>
      <c r="H157" s="427"/>
      <c r="I157" s="427"/>
      <c r="J157" s="427"/>
      <c r="K157" s="427"/>
      <c r="L157" s="427"/>
      <c r="M157" s="427"/>
      <c r="N157" s="427"/>
      <c r="O157" s="427"/>
      <c r="P157" s="427"/>
      <c r="Q157" s="427"/>
      <c r="R157" s="427"/>
      <c r="S157" s="427"/>
      <c r="T157" s="427"/>
      <c r="U157" s="427"/>
      <c r="V157" s="427"/>
      <c r="W157" s="427"/>
      <c r="X157" s="427"/>
      <c r="Y157" s="427"/>
      <c r="Z157" s="71"/>
      <c r="AB157" s="120"/>
    </row>
    <row r="158" spans="1:28" s="72" customFormat="1" ht="28.05" customHeight="1" x14ac:dyDescent="0.2">
      <c r="B158" s="71"/>
      <c r="C158" s="312" t="s">
        <v>215</v>
      </c>
      <c r="D158" s="313"/>
      <c r="E158" s="279" t="s">
        <v>270</v>
      </c>
      <c r="F158" s="280"/>
      <c r="G158" s="280"/>
      <c r="H158" s="280"/>
      <c r="I158" s="280"/>
      <c r="J158" s="280"/>
      <c r="K158" s="280"/>
      <c r="L158" s="281"/>
      <c r="M158" s="444" t="s">
        <v>207</v>
      </c>
      <c r="N158" s="315"/>
      <c r="O158" s="316"/>
      <c r="P158" s="279" t="s">
        <v>219</v>
      </c>
      <c r="Q158" s="280"/>
      <c r="R158" s="280"/>
      <c r="S158" s="280"/>
      <c r="T158" s="281"/>
      <c r="U158" s="314" t="s">
        <v>217</v>
      </c>
      <c r="V158" s="315"/>
      <c r="W158" s="315"/>
      <c r="X158" s="315"/>
      <c r="Y158" s="316"/>
      <c r="Z158" s="71"/>
      <c r="AB158" s="74"/>
    </row>
    <row r="159" spans="1:28" s="72" customFormat="1" ht="28.05" customHeight="1" x14ac:dyDescent="0.2">
      <c r="A159" s="175">
        <f t="shared" ref="A159" si="13">IF(C159&gt;0,C159,A158&amp;"a")</f>
        <v>27</v>
      </c>
      <c r="B159" s="71"/>
      <c r="C159" s="297">
        <f>+C152+1</f>
        <v>27</v>
      </c>
      <c r="D159" s="298"/>
      <c r="E159" s="510" t="s">
        <v>321</v>
      </c>
      <c r="F159" s="511"/>
      <c r="G159" s="511"/>
      <c r="H159" s="511"/>
      <c r="I159" s="511"/>
      <c r="J159" s="511"/>
      <c r="K159" s="511"/>
      <c r="L159" s="512"/>
      <c r="M159" s="277"/>
      <c r="N159" s="278"/>
      <c r="O159" s="232" t="s">
        <v>210</v>
      </c>
      <c r="P159" s="277"/>
      <c r="Q159" s="278"/>
      <c r="R159" s="278"/>
      <c r="S159" s="278"/>
      <c r="T159" s="239" t="s">
        <v>429</v>
      </c>
      <c r="U159" s="272" t="str">
        <f>IF(AND(M159&gt;0,P159&gt;0),ROUNDDOWN(P159/3000,0),"")</f>
        <v/>
      </c>
      <c r="V159" s="273"/>
      <c r="W159" s="273"/>
      <c r="X159" s="270" t="s">
        <v>235</v>
      </c>
      <c r="Y159" s="271"/>
      <c r="Z159" s="71"/>
      <c r="AB159" s="121"/>
    </row>
    <row r="160" spans="1:28" s="72" customFormat="1" ht="5.0999999999999996" customHeight="1" x14ac:dyDescent="0.2">
      <c r="B160" s="71"/>
      <c r="C160" s="78"/>
      <c r="D160" s="71"/>
      <c r="E160" s="71"/>
      <c r="F160" s="71"/>
      <c r="G160" s="78"/>
      <c r="H160" s="78"/>
      <c r="I160" s="67"/>
      <c r="J160" s="67"/>
      <c r="K160" s="67"/>
      <c r="L160" s="81"/>
      <c r="M160" s="78"/>
      <c r="N160" s="78"/>
      <c r="O160" s="78"/>
      <c r="P160" s="82"/>
      <c r="Q160" s="82"/>
      <c r="R160" s="83"/>
      <c r="S160" s="83"/>
      <c r="T160" s="83"/>
      <c r="U160" s="83"/>
      <c r="V160" s="84"/>
      <c r="W160" s="88"/>
      <c r="X160" s="71"/>
      <c r="Y160" s="71"/>
      <c r="Z160" s="71"/>
      <c r="AB160" s="74"/>
    </row>
    <row r="161" spans="1:31" s="72" customFormat="1" ht="30" customHeight="1" x14ac:dyDescent="0.2">
      <c r="B161" s="111" t="s">
        <v>432</v>
      </c>
      <c r="C161" s="448" t="s">
        <v>254</v>
      </c>
      <c r="D161" s="449"/>
      <c r="E161" s="449"/>
      <c r="F161" s="449"/>
      <c r="G161" s="449"/>
      <c r="H161" s="449"/>
      <c r="I161" s="449"/>
      <c r="J161" s="449"/>
      <c r="K161" s="449"/>
      <c r="L161" s="449"/>
      <c r="M161" s="449"/>
      <c r="N161" s="449"/>
      <c r="O161" s="449"/>
      <c r="P161" s="449"/>
      <c r="Q161" s="449"/>
      <c r="R161" s="449"/>
      <c r="S161" s="449"/>
      <c r="T161" s="449"/>
      <c r="U161" s="449"/>
      <c r="V161" s="449"/>
      <c r="W161" s="449"/>
      <c r="X161" s="449"/>
      <c r="Y161" s="449"/>
      <c r="AB161" s="74"/>
    </row>
    <row r="162" spans="1:31" customFormat="1" ht="38.1" customHeight="1" x14ac:dyDescent="0.2">
      <c r="B162" s="158"/>
      <c r="C162" s="417" t="s">
        <v>364</v>
      </c>
      <c r="D162" s="417"/>
      <c r="E162" s="417"/>
      <c r="F162" s="417"/>
      <c r="G162" s="417"/>
      <c r="H162" s="417"/>
      <c r="I162" s="417"/>
      <c r="J162" s="417"/>
      <c r="K162" s="417"/>
      <c r="L162" s="417"/>
      <c r="M162" s="417"/>
      <c r="N162" s="417"/>
      <c r="O162" s="417"/>
      <c r="P162" s="417"/>
      <c r="Q162" s="417"/>
      <c r="R162" s="417"/>
      <c r="S162" s="417"/>
      <c r="T162" s="417"/>
      <c r="U162" s="417"/>
      <c r="V162" s="417"/>
      <c r="W162" s="417"/>
      <c r="X162" s="417"/>
      <c r="Y162" s="417"/>
    </row>
    <row r="163" spans="1:31" s="72" customFormat="1" ht="28.05" customHeight="1" x14ac:dyDescent="0.2">
      <c r="C163" s="450" t="s">
        <v>215</v>
      </c>
      <c r="D163" s="451"/>
      <c r="E163" s="279" t="s">
        <v>270</v>
      </c>
      <c r="F163" s="280"/>
      <c r="G163" s="280"/>
      <c r="H163" s="280"/>
      <c r="I163" s="444" t="s">
        <v>367</v>
      </c>
      <c r="J163" s="315"/>
      <c r="K163" s="315"/>
      <c r="L163" s="316"/>
      <c r="M163" s="444" t="s">
        <v>207</v>
      </c>
      <c r="N163" s="315"/>
      <c r="O163" s="316"/>
      <c r="P163" s="279" t="s">
        <v>219</v>
      </c>
      <c r="Q163" s="280"/>
      <c r="R163" s="280"/>
      <c r="S163" s="280"/>
      <c r="T163" s="281"/>
      <c r="U163" s="314" t="s">
        <v>217</v>
      </c>
      <c r="V163" s="315"/>
      <c r="W163" s="315"/>
      <c r="X163" s="315"/>
      <c r="Y163" s="316"/>
      <c r="Z163"/>
      <c r="AB163"/>
    </row>
    <row r="164" spans="1:31" s="72" customFormat="1" ht="28.05" customHeight="1" x14ac:dyDescent="0.2">
      <c r="A164" s="175">
        <f t="shared" ref="A164:A168" si="14">IF(C164&gt;0,C164,A163&amp;"a")</f>
        <v>28</v>
      </c>
      <c r="C164" s="297">
        <f>+C159+1</f>
        <v>28</v>
      </c>
      <c r="D164" s="298"/>
      <c r="E164" s="303" t="s">
        <v>249</v>
      </c>
      <c r="F164" s="304"/>
      <c r="G164" s="304"/>
      <c r="H164" s="304"/>
      <c r="I164" s="519"/>
      <c r="J164" s="520"/>
      <c r="K164" s="520"/>
      <c r="L164" s="521"/>
      <c r="M164" s="277"/>
      <c r="N164" s="278"/>
      <c r="O164" s="232" t="s">
        <v>210</v>
      </c>
      <c r="P164" s="277"/>
      <c r="Q164" s="278"/>
      <c r="R164" s="278"/>
      <c r="S164" s="278"/>
      <c r="T164" s="239" t="s">
        <v>429</v>
      </c>
      <c r="U164" s="272" t="str">
        <f>IF(AND(M164&gt;0,P164&gt;0),ROUNDDOWN(P164/3000,0),"")</f>
        <v/>
      </c>
      <c r="V164" s="273"/>
      <c r="W164" s="273"/>
      <c r="X164" s="270" t="s">
        <v>235</v>
      </c>
      <c r="Y164" s="271"/>
      <c r="Z164"/>
      <c r="AB164"/>
    </row>
    <row r="165" spans="1:31" s="72" customFormat="1" ht="28.05" customHeight="1" x14ac:dyDescent="0.2">
      <c r="A165" s="175">
        <f t="shared" si="14"/>
        <v>29</v>
      </c>
      <c r="C165" s="297">
        <f t="shared" ref="C165:C166" si="15">+C164+1</f>
        <v>29</v>
      </c>
      <c r="D165" s="298"/>
      <c r="E165" s="303" t="s">
        <v>250</v>
      </c>
      <c r="F165" s="304"/>
      <c r="G165" s="304"/>
      <c r="H165" s="304"/>
      <c r="I165" s="519"/>
      <c r="J165" s="520"/>
      <c r="K165" s="520"/>
      <c r="L165" s="521"/>
      <c r="M165" s="277"/>
      <c r="N165" s="278"/>
      <c r="O165" s="232" t="s">
        <v>210</v>
      </c>
      <c r="P165" s="277"/>
      <c r="Q165" s="278"/>
      <c r="R165" s="278"/>
      <c r="S165" s="278"/>
      <c r="T165" s="239" t="s">
        <v>429</v>
      </c>
      <c r="U165" s="272" t="str">
        <f>IF(AND(M165&gt;0,P165&gt;0),ROUNDDOWN(P165/3000,0),"")</f>
        <v/>
      </c>
      <c r="V165" s="273"/>
      <c r="W165" s="273"/>
      <c r="X165" s="270" t="s">
        <v>235</v>
      </c>
      <c r="Y165" s="271"/>
      <c r="AB165"/>
    </row>
    <row r="166" spans="1:31" s="72" customFormat="1" ht="28.05" customHeight="1" x14ac:dyDescent="0.2">
      <c r="A166" s="175">
        <f t="shared" si="14"/>
        <v>30</v>
      </c>
      <c r="C166" s="297">
        <f t="shared" si="15"/>
        <v>30</v>
      </c>
      <c r="D166" s="298"/>
      <c r="E166" s="523" t="s">
        <v>322</v>
      </c>
      <c r="F166" s="524"/>
      <c r="G166" s="524"/>
      <c r="H166" s="524"/>
      <c r="I166" s="519"/>
      <c r="J166" s="520"/>
      <c r="K166" s="520"/>
      <c r="L166" s="521"/>
      <c r="M166" s="277"/>
      <c r="N166" s="278"/>
      <c r="O166" s="232" t="s">
        <v>210</v>
      </c>
      <c r="P166" s="277"/>
      <c r="Q166" s="278"/>
      <c r="R166" s="278"/>
      <c r="S166" s="278"/>
      <c r="T166" s="239" t="s">
        <v>429</v>
      </c>
      <c r="U166" s="272" t="str">
        <f>IF(AND(M166&gt;0,P166&gt;0),ROUNDDOWN(P166/3000,0),"")</f>
        <v/>
      </c>
      <c r="V166" s="273"/>
      <c r="W166" s="273"/>
      <c r="X166" s="270" t="s">
        <v>235</v>
      </c>
      <c r="Y166" s="271"/>
      <c r="AB166"/>
    </row>
    <row r="167" spans="1:31" s="118" customFormat="1" ht="28.05" customHeight="1" x14ac:dyDescent="0.2">
      <c r="A167" s="175">
        <f t="shared" si="14"/>
        <v>31</v>
      </c>
      <c r="B167" s="117"/>
      <c r="C167" s="371">
        <f>C166+1</f>
        <v>31</v>
      </c>
      <c r="D167" s="372"/>
      <c r="E167" s="320" t="s">
        <v>259</v>
      </c>
      <c r="F167" s="321"/>
      <c r="G167" s="321"/>
      <c r="H167" s="322"/>
      <c r="I167" s="519"/>
      <c r="J167" s="520"/>
      <c r="K167" s="520"/>
      <c r="L167" s="521"/>
      <c r="M167" s="277"/>
      <c r="N167" s="278"/>
      <c r="O167" s="235" t="s">
        <v>260</v>
      </c>
      <c r="P167" s="277"/>
      <c r="Q167" s="278"/>
      <c r="R167" s="278"/>
      <c r="S167" s="278"/>
      <c r="T167" s="239" t="s">
        <v>429</v>
      </c>
      <c r="U167" s="272" t="str">
        <f t="shared" ref="U167" si="16">IF(AND(M167&gt;0,P167&gt;0),ROUNDDOWN(P167/3000,0),"")</f>
        <v/>
      </c>
      <c r="V167" s="273"/>
      <c r="W167" s="273"/>
      <c r="X167" s="270" t="s">
        <v>235</v>
      </c>
      <c r="Y167" s="271"/>
      <c r="AB167"/>
    </row>
    <row r="168" spans="1:31" s="118" customFormat="1" ht="28.05" customHeight="1" x14ac:dyDescent="0.2">
      <c r="A168" s="175" t="str">
        <f t="shared" si="14"/>
        <v>31a</v>
      </c>
      <c r="B168" s="117"/>
      <c r="C168" s="373"/>
      <c r="D168" s="374"/>
      <c r="E168" s="443" t="s">
        <v>263</v>
      </c>
      <c r="F168" s="429"/>
      <c r="G168" s="429"/>
      <c r="H168" s="429"/>
      <c r="I168" s="429"/>
      <c r="J168" s="429"/>
      <c r="K168" s="429"/>
      <c r="L168" s="429"/>
      <c r="M168" s="429"/>
      <c r="N168" s="429"/>
      <c r="O168" s="429"/>
      <c r="P168" s="429"/>
      <c r="Q168" s="429"/>
      <c r="R168" s="429"/>
      <c r="S168" s="429"/>
      <c r="T168" s="429"/>
      <c r="U168" s="429"/>
      <c r="V168" s="429"/>
      <c r="W168" s="429"/>
      <c r="X168" s="429"/>
      <c r="Y168" s="430"/>
      <c r="AB168"/>
    </row>
    <row r="169" spans="1:31" s="72" customFormat="1" ht="5.0999999999999996" customHeight="1" x14ac:dyDescent="0.2">
      <c r="D169" s="97"/>
      <c r="E169" s="112"/>
      <c r="F169" s="112"/>
      <c r="G169" s="112"/>
      <c r="H169" s="112"/>
      <c r="I169" s="67"/>
      <c r="J169" s="67"/>
      <c r="K169" s="67"/>
      <c r="L169" s="113"/>
      <c r="M169" s="108"/>
      <c r="N169" s="108"/>
      <c r="O169" s="114"/>
      <c r="P169" s="114"/>
      <c r="Q169" s="114"/>
      <c r="R169" s="114"/>
      <c r="S169" s="115"/>
      <c r="T169" s="116"/>
      <c r="AB169"/>
    </row>
    <row r="170" spans="1:31" s="72" customFormat="1" ht="5.0999999999999996" customHeight="1" x14ac:dyDescent="0.2">
      <c r="C170" s="73"/>
      <c r="D170" s="108"/>
      <c r="E170" s="108"/>
      <c r="F170" s="108"/>
      <c r="G170" s="109"/>
      <c r="H170" s="109"/>
      <c r="I170" s="109"/>
      <c r="J170" s="109"/>
      <c r="L170" s="73"/>
      <c r="M170" s="110"/>
      <c r="N170" s="110"/>
      <c r="O170" s="110"/>
      <c r="P170" s="110"/>
      <c r="Q170" s="110"/>
      <c r="R170" s="110"/>
      <c r="S170" s="110"/>
      <c r="T170" s="110"/>
      <c r="U170" s="110"/>
      <c r="AB170" s="74"/>
      <c r="AE170" s="68"/>
    </row>
    <row r="171" spans="1:31" ht="25.05" customHeight="1" x14ac:dyDescent="0.2">
      <c r="B171" s="86" t="s">
        <v>221</v>
      </c>
      <c r="C171" s="415" t="s">
        <v>234</v>
      </c>
      <c r="D171" s="415"/>
      <c r="E171" s="415"/>
      <c r="F171" s="415"/>
      <c r="G171" s="415"/>
      <c r="H171" s="415"/>
      <c r="I171" s="415"/>
      <c r="J171" s="415"/>
      <c r="K171" s="415"/>
      <c r="L171" s="415"/>
      <c r="M171" s="415"/>
      <c r="N171" s="415"/>
      <c r="O171" s="415"/>
      <c r="P171" s="415"/>
      <c r="Q171" s="415"/>
      <c r="R171" s="415"/>
      <c r="S171" s="415"/>
      <c r="T171" s="415"/>
      <c r="U171" s="415"/>
      <c r="V171" s="415"/>
      <c r="W171" s="415"/>
      <c r="X171" s="415"/>
      <c r="Y171" s="415"/>
      <c r="Z171" s="71"/>
      <c r="AB171" s="74"/>
    </row>
    <row r="172" spans="1:31" ht="28.05" customHeight="1" x14ac:dyDescent="0.2">
      <c r="B172" s="87"/>
      <c r="C172" s="312" t="s">
        <v>215</v>
      </c>
      <c r="D172" s="313"/>
      <c r="E172" s="279" t="s">
        <v>270</v>
      </c>
      <c r="F172" s="280"/>
      <c r="G172" s="280"/>
      <c r="H172" s="280"/>
      <c r="I172" s="280"/>
      <c r="J172" s="280"/>
      <c r="K172" s="280"/>
      <c r="L172" s="281"/>
      <c r="M172" s="279" t="s">
        <v>207</v>
      </c>
      <c r="N172" s="280"/>
      <c r="O172" s="281"/>
      <c r="P172" s="279" t="s">
        <v>219</v>
      </c>
      <c r="Q172" s="280"/>
      <c r="R172" s="280"/>
      <c r="S172" s="280"/>
      <c r="T172" s="281"/>
      <c r="U172" s="314" t="s">
        <v>218</v>
      </c>
      <c r="V172" s="315"/>
      <c r="W172" s="315"/>
      <c r="X172" s="315"/>
      <c r="Y172" s="316"/>
      <c r="Z172" s="71"/>
    </row>
    <row r="173" spans="1:31" s="72" customFormat="1" ht="28.05" customHeight="1" x14ac:dyDescent="0.2">
      <c r="A173" s="175">
        <f t="shared" ref="A173:A175" si="17">IF(C173&gt;0,C173,A172&amp;"a")</f>
        <v>32</v>
      </c>
      <c r="B173" s="71"/>
      <c r="C173" s="297">
        <f>+C167+1</f>
        <v>32</v>
      </c>
      <c r="D173" s="298"/>
      <c r="E173" s="299" t="s">
        <v>229</v>
      </c>
      <c r="F173" s="300"/>
      <c r="G173" s="300"/>
      <c r="H173" s="300"/>
      <c r="I173" s="300"/>
      <c r="J173" s="300"/>
      <c r="K173" s="300"/>
      <c r="L173" s="301"/>
      <c r="M173" s="277"/>
      <c r="N173" s="278"/>
      <c r="O173" s="232" t="s">
        <v>210</v>
      </c>
      <c r="P173" s="277"/>
      <c r="Q173" s="278"/>
      <c r="R173" s="278"/>
      <c r="S173" s="278"/>
      <c r="T173" s="239" t="s">
        <v>429</v>
      </c>
      <c r="U173" s="272" t="str">
        <f t="shared" ref="U173:U175" si="18">IF(AND(M173&gt;0,P173&gt;0),ROUNDDOWN(P173/2000,0),"")</f>
        <v/>
      </c>
      <c r="V173" s="273"/>
      <c r="W173" s="273"/>
      <c r="X173" s="270" t="s">
        <v>235</v>
      </c>
      <c r="Y173" s="271"/>
      <c r="Z173" s="71"/>
      <c r="AB173" s="74"/>
    </row>
    <row r="174" spans="1:31" s="72" customFormat="1" ht="28.05" customHeight="1" x14ac:dyDescent="0.2">
      <c r="A174" s="175">
        <f t="shared" si="17"/>
        <v>33</v>
      </c>
      <c r="B174" s="71"/>
      <c r="C174" s="297">
        <f>+C173+1</f>
        <v>33</v>
      </c>
      <c r="D174" s="298"/>
      <c r="E174" s="303" t="s">
        <v>323</v>
      </c>
      <c r="F174" s="304"/>
      <c r="G174" s="304"/>
      <c r="H174" s="304"/>
      <c r="I174" s="304"/>
      <c r="J174" s="304"/>
      <c r="K174" s="304"/>
      <c r="L174" s="309"/>
      <c r="M174" s="277"/>
      <c r="N174" s="278"/>
      <c r="O174" s="232" t="s">
        <v>210</v>
      </c>
      <c r="P174" s="277"/>
      <c r="Q174" s="278"/>
      <c r="R174" s="278"/>
      <c r="S174" s="278"/>
      <c r="T174" s="239" t="s">
        <v>429</v>
      </c>
      <c r="U174" s="272" t="str">
        <f t="shared" si="18"/>
        <v/>
      </c>
      <c r="V174" s="273"/>
      <c r="W174" s="273"/>
      <c r="X174" s="270" t="s">
        <v>235</v>
      </c>
      <c r="Y174" s="271"/>
      <c r="Z174" s="71"/>
      <c r="AB174" s="74"/>
    </row>
    <row r="175" spans="1:31" s="72" customFormat="1" ht="28.05" customHeight="1" x14ac:dyDescent="0.2">
      <c r="A175" s="175">
        <f t="shared" si="17"/>
        <v>34</v>
      </c>
      <c r="B175" s="71"/>
      <c r="C175" s="297">
        <f>+C174+1</f>
        <v>34</v>
      </c>
      <c r="D175" s="298"/>
      <c r="E175" s="303" t="s">
        <v>228</v>
      </c>
      <c r="F175" s="304"/>
      <c r="G175" s="304"/>
      <c r="H175" s="304"/>
      <c r="I175" s="304"/>
      <c r="J175" s="304"/>
      <c r="K175" s="304"/>
      <c r="L175" s="309"/>
      <c r="M175" s="277"/>
      <c r="N175" s="278"/>
      <c r="O175" s="232" t="s">
        <v>224</v>
      </c>
      <c r="P175" s="277"/>
      <c r="Q175" s="278"/>
      <c r="R175" s="278"/>
      <c r="S175" s="278"/>
      <c r="T175" s="239" t="s">
        <v>429</v>
      </c>
      <c r="U175" s="272" t="str">
        <f t="shared" si="18"/>
        <v/>
      </c>
      <c r="V175" s="273"/>
      <c r="W175" s="273"/>
      <c r="X175" s="270" t="s">
        <v>235</v>
      </c>
      <c r="Y175" s="271"/>
      <c r="Z175" s="71"/>
      <c r="AB175"/>
    </row>
    <row r="176" spans="1:31" s="72" customFormat="1" ht="5.0999999999999996" customHeight="1" x14ac:dyDescent="0.2">
      <c r="B176" s="71"/>
      <c r="C176" s="78"/>
      <c r="D176" s="71"/>
      <c r="E176" s="71"/>
      <c r="F176" s="71"/>
      <c r="G176" s="78"/>
      <c r="H176" s="78"/>
      <c r="I176" s="67"/>
      <c r="J176" s="67"/>
      <c r="K176" s="67"/>
      <c r="L176" s="81"/>
      <c r="M176" s="78"/>
      <c r="N176" s="78"/>
      <c r="O176" s="78"/>
      <c r="P176" s="82"/>
      <c r="Q176" s="82"/>
      <c r="R176" s="83"/>
      <c r="S176" s="83"/>
      <c r="T176" s="83"/>
      <c r="U176" s="83"/>
      <c r="V176" s="84"/>
      <c r="W176" s="88"/>
      <c r="X176" s="71"/>
      <c r="Y176" s="71"/>
      <c r="Z176" s="71"/>
      <c r="AB176"/>
    </row>
    <row r="177" spans="1:34" ht="5.0999999999999996" customHeight="1" x14ac:dyDescent="0.2">
      <c r="B177" s="86"/>
      <c r="C177" s="415"/>
      <c r="D177" s="415"/>
      <c r="E177" s="415"/>
      <c r="F177" s="415"/>
      <c r="G177" s="415"/>
      <c r="H177" s="415"/>
      <c r="I177" s="415"/>
      <c r="J177" s="415"/>
      <c r="K177" s="415"/>
      <c r="L177" s="415"/>
      <c r="M177" s="415"/>
      <c r="N177" s="415"/>
      <c r="O177" s="415"/>
      <c r="P177" s="415"/>
      <c r="Q177" s="415"/>
      <c r="R177" s="415"/>
      <c r="S177" s="415"/>
      <c r="T177" s="415"/>
      <c r="U177" s="415"/>
      <c r="V177" s="415"/>
      <c r="W177" s="415"/>
      <c r="X177" s="415"/>
      <c r="Y177" s="415"/>
      <c r="Z177" s="71"/>
    </row>
    <row r="178" spans="1:34" s="72" customFormat="1" ht="23.1" customHeight="1" x14ac:dyDescent="0.2">
      <c r="B178" s="340" t="s">
        <v>257</v>
      </c>
      <c r="C178" s="340"/>
      <c r="D178" s="340"/>
      <c r="E178" s="340"/>
      <c r="F178" s="340"/>
      <c r="G178" s="340"/>
      <c r="H178" s="340"/>
      <c r="I178" s="340"/>
      <c r="J178" s="340"/>
      <c r="K178" s="340"/>
      <c r="L178" s="340"/>
      <c r="M178" s="340"/>
      <c r="N178" s="340"/>
      <c r="O178" s="340"/>
      <c r="P178" s="340"/>
      <c r="Q178" s="340"/>
      <c r="R178" s="340"/>
      <c r="S178" s="340"/>
      <c r="T178" s="340"/>
      <c r="U178" s="340"/>
      <c r="V178" s="340"/>
      <c r="W178" s="340"/>
      <c r="X178" s="340"/>
      <c r="Y178" s="340"/>
      <c r="Z178" s="340"/>
      <c r="AB178"/>
    </row>
    <row r="179" spans="1:34" ht="30" customHeight="1" x14ac:dyDescent="0.2">
      <c r="B179" s="86" t="s">
        <v>311</v>
      </c>
      <c r="C179" s="445" t="s">
        <v>230</v>
      </c>
      <c r="D179" s="445"/>
      <c r="E179" s="445"/>
      <c r="F179" s="445"/>
      <c r="G179" s="445"/>
      <c r="H179" s="445"/>
      <c r="I179" s="445"/>
      <c r="J179" s="445"/>
      <c r="K179" s="445"/>
      <c r="L179" s="445"/>
      <c r="M179" s="445"/>
      <c r="N179" s="445"/>
      <c r="O179" s="445"/>
      <c r="P179" s="445"/>
      <c r="Q179" s="445"/>
      <c r="R179" s="445"/>
      <c r="S179" s="445"/>
      <c r="T179" s="445"/>
      <c r="U179" s="445"/>
      <c r="V179" s="445"/>
      <c r="W179" s="445"/>
      <c r="X179" s="445"/>
      <c r="Y179" s="445"/>
      <c r="Z179" s="71"/>
    </row>
    <row r="180" spans="1:34" ht="30" customHeight="1" x14ac:dyDescent="0.2">
      <c r="B180" s="87"/>
      <c r="C180" s="312" t="s">
        <v>215</v>
      </c>
      <c r="D180" s="313"/>
      <c r="E180" s="279" t="s">
        <v>214</v>
      </c>
      <c r="F180" s="280"/>
      <c r="G180" s="280"/>
      <c r="H180" s="280"/>
      <c r="I180" s="280"/>
      <c r="J180" s="280"/>
      <c r="K180" s="280"/>
      <c r="L180" s="280"/>
      <c r="M180" s="280"/>
      <c r="N180" s="280"/>
      <c r="O180" s="281"/>
      <c r="P180" s="279" t="s">
        <v>219</v>
      </c>
      <c r="Q180" s="280"/>
      <c r="R180" s="280"/>
      <c r="S180" s="280"/>
      <c r="T180" s="281"/>
      <c r="U180" s="314" t="s">
        <v>217</v>
      </c>
      <c r="V180" s="446"/>
      <c r="W180" s="446"/>
      <c r="X180" s="446"/>
      <c r="Y180" s="447"/>
      <c r="Z180" s="71"/>
    </row>
    <row r="181" spans="1:34" ht="30" customHeight="1" x14ac:dyDescent="0.2">
      <c r="A181" s="175">
        <f t="shared" ref="A181" si="19">IF(C181&gt;0,C181,A180&amp;"a")</f>
        <v>35</v>
      </c>
      <c r="B181" s="87"/>
      <c r="C181" s="297">
        <f>+C175+1</f>
        <v>35</v>
      </c>
      <c r="D181" s="298"/>
      <c r="E181" s="526"/>
      <c r="F181" s="527"/>
      <c r="G181" s="527"/>
      <c r="H181" s="527"/>
      <c r="I181" s="527"/>
      <c r="J181" s="527"/>
      <c r="K181" s="527"/>
      <c r="L181" s="527"/>
      <c r="M181" s="527"/>
      <c r="N181" s="527"/>
      <c r="O181" s="528"/>
      <c r="P181" s="277"/>
      <c r="Q181" s="278"/>
      <c r="R181" s="278"/>
      <c r="S181" s="278"/>
      <c r="T181" s="239" t="s">
        <v>429</v>
      </c>
      <c r="U181" s="272" t="str">
        <f>IF(P181&gt;0,ROUNDDOWN(P181/3000,0),"")</f>
        <v/>
      </c>
      <c r="V181" s="273"/>
      <c r="W181" s="273"/>
      <c r="X181" s="274" t="s">
        <v>235</v>
      </c>
      <c r="Y181" s="275"/>
      <c r="Z181" s="71"/>
    </row>
    <row r="182" spans="1:34" s="72" customFormat="1" ht="5.0999999999999996" customHeight="1" x14ac:dyDescent="0.2">
      <c r="B182" s="71"/>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71"/>
      <c r="AB182"/>
      <c r="AE182" s="68"/>
    </row>
    <row r="183" spans="1:34" ht="23.1" customHeight="1" x14ac:dyDescent="0.2">
      <c r="B183" s="340" t="s">
        <v>307</v>
      </c>
      <c r="C183" s="340"/>
      <c r="D183" s="340"/>
      <c r="E183" s="340"/>
      <c r="F183" s="340"/>
      <c r="G183" s="340"/>
      <c r="H183" s="340"/>
      <c r="I183" s="340"/>
      <c r="J183" s="340"/>
      <c r="K183" s="340"/>
      <c r="L183" s="340"/>
      <c r="M183" s="340"/>
      <c r="N183" s="340"/>
      <c r="O183" s="340"/>
      <c r="P183" s="340"/>
      <c r="Q183" s="340"/>
      <c r="R183" s="340"/>
      <c r="S183" s="340"/>
      <c r="T183" s="340"/>
      <c r="U183" s="340"/>
      <c r="V183" s="340"/>
      <c r="W183" s="340"/>
      <c r="X183" s="340"/>
      <c r="Y183" s="340"/>
      <c r="Z183" s="340"/>
      <c r="AB183" s="10"/>
    </row>
    <row r="184" spans="1:34" customFormat="1" ht="47.55" customHeight="1" x14ac:dyDescent="0.2">
      <c r="B184" s="124"/>
      <c r="C184" s="525" t="s">
        <v>368</v>
      </c>
      <c r="D184" s="525"/>
      <c r="E184" s="525"/>
      <c r="F184" s="525"/>
      <c r="G184" s="525"/>
      <c r="H184" s="525"/>
      <c r="I184" s="525"/>
      <c r="J184" s="525"/>
      <c r="K184" s="525"/>
      <c r="L184" s="525"/>
      <c r="M184" s="525"/>
      <c r="N184" s="525"/>
      <c r="O184" s="525"/>
      <c r="P184" s="525"/>
      <c r="Q184" s="525"/>
      <c r="R184" s="525"/>
      <c r="S184" s="525"/>
      <c r="T184" s="525"/>
      <c r="U184" s="525"/>
      <c r="V184" s="525"/>
      <c r="W184" s="525"/>
      <c r="X184" s="525"/>
      <c r="Y184" s="525"/>
      <c r="AE184" s="10"/>
      <c r="AF184" s="10"/>
      <c r="AG184" s="10"/>
      <c r="AH184" s="10"/>
    </row>
    <row r="185" spans="1:34" customFormat="1" ht="20.100000000000001" customHeight="1" x14ac:dyDescent="0.2">
      <c r="B185" s="51" t="s">
        <v>324</v>
      </c>
      <c r="C185" s="137" t="s">
        <v>280</v>
      </c>
    </row>
    <row r="186" spans="1:34" customFormat="1" ht="54.6" customHeight="1" x14ac:dyDescent="0.2">
      <c r="C186" s="522" t="s">
        <v>421</v>
      </c>
      <c r="D186" s="522"/>
      <c r="E186" s="522"/>
      <c r="F186" s="522"/>
      <c r="G186" s="522"/>
      <c r="H186" s="522"/>
      <c r="I186" s="522"/>
      <c r="J186" s="522"/>
      <c r="K186" s="522"/>
      <c r="L186" s="522"/>
      <c r="M186" s="522"/>
      <c r="N186" s="522"/>
      <c r="O186" s="522"/>
      <c r="P186" s="522"/>
      <c r="Q186" s="522"/>
      <c r="R186" s="522"/>
      <c r="S186" s="522"/>
      <c r="T186" s="522"/>
      <c r="U186" s="522"/>
      <c r="V186" s="522"/>
      <c r="W186" s="522"/>
      <c r="X186" s="522"/>
      <c r="Y186" s="522"/>
    </row>
    <row r="187" spans="1:34" customFormat="1" ht="20.100000000000001" customHeight="1" x14ac:dyDescent="0.2">
      <c r="C187" s="220" t="s">
        <v>369</v>
      </c>
      <c r="D187" s="155"/>
      <c r="E187" s="221"/>
      <c r="F187" s="221"/>
      <c r="G187" s="221"/>
      <c r="H187" s="221"/>
      <c r="I187" s="221"/>
      <c r="J187" s="221"/>
      <c r="K187" s="222"/>
      <c r="L187" s="151"/>
      <c r="M187" s="223"/>
      <c r="N187" s="224"/>
      <c r="O187" s="222"/>
      <c r="P187" s="151"/>
      <c r="Q187" s="223"/>
      <c r="R187" s="222" t="s">
        <v>275</v>
      </c>
      <c r="S187" s="276"/>
      <c r="T187" s="276"/>
      <c r="U187" s="223" t="s">
        <v>422</v>
      </c>
      <c r="V187" s="224"/>
      <c r="W187" s="224"/>
      <c r="X187" s="151"/>
      <c r="Y187" s="151"/>
    </row>
    <row r="188" spans="1:34" customFormat="1" ht="20.100000000000001" customHeight="1" x14ac:dyDescent="0.2">
      <c r="C188" s="220" t="s">
        <v>370</v>
      </c>
      <c r="D188" s="155"/>
      <c r="E188" s="221"/>
      <c r="F188" s="221"/>
      <c r="G188" s="221"/>
      <c r="H188" s="221"/>
      <c r="I188" s="221"/>
      <c r="J188" s="221"/>
      <c r="K188" s="222"/>
      <c r="L188" s="151"/>
      <c r="M188" s="223"/>
      <c r="N188" s="224"/>
      <c r="O188" s="222"/>
      <c r="P188" s="151"/>
      <c r="Q188" s="223"/>
      <c r="R188" s="222" t="s">
        <v>275</v>
      </c>
      <c r="S188" s="276"/>
      <c r="T188" s="276"/>
      <c r="U188" s="223" t="s">
        <v>325</v>
      </c>
      <c r="V188" s="224"/>
      <c r="W188" s="224"/>
      <c r="X188" s="151"/>
      <c r="Y188" s="151"/>
    </row>
    <row r="189" spans="1:34" customFormat="1" ht="7.05" customHeight="1" x14ac:dyDescent="0.2"/>
    <row r="190" spans="1:34" customFormat="1" ht="20.100000000000001" customHeight="1" x14ac:dyDescent="0.2">
      <c r="B190" s="136" t="s">
        <v>312</v>
      </c>
      <c r="C190" s="282" t="s">
        <v>278</v>
      </c>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row>
    <row r="191" spans="1:34" customFormat="1" ht="20.100000000000001" customHeight="1" x14ac:dyDescent="0.2">
      <c r="C191" s="283" t="s">
        <v>215</v>
      </c>
      <c r="D191" s="284"/>
      <c r="E191" s="279" t="s">
        <v>270</v>
      </c>
      <c r="F191" s="280"/>
      <c r="G191" s="280"/>
      <c r="H191" s="280"/>
      <c r="I191" s="285" t="s">
        <v>326</v>
      </c>
      <c r="J191" s="286"/>
      <c r="K191" s="287"/>
      <c r="L191" s="288" t="s">
        <v>327</v>
      </c>
      <c r="M191" s="289"/>
      <c r="N191" s="289"/>
      <c r="O191" s="289"/>
      <c r="P191" s="290"/>
      <c r="Q191" s="291" t="s">
        <v>328</v>
      </c>
      <c r="R191" s="292"/>
      <c r="S191" s="292"/>
      <c r="T191" s="292"/>
      <c r="U191" s="293"/>
      <c r="V191" s="294" t="s">
        <v>329</v>
      </c>
      <c r="W191" s="295"/>
      <c r="X191" s="295"/>
      <c r="Y191" s="296"/>
    </row>
    <row r="192" spans="1:34" customFormat="1" ht="30.6" customHeight="1" x14ac:dyDescent="0.2">
      <c r="A192" s="175">
        <f t="shared" ref="A192:A193" si="20">IF(C192&gt;0,C192,A191&amp;"a")</f>
        <v>36</v>
      </c>
      <c r="C192" s="297">
        <f>+C181+1</f>
        <v>36</v>
      </c>
      <c r="D192" s="298"/>
      <c r="E192" s="299" t="s">
        <v>278</v>
      </c>
      <c r="F192" s="300"/>
      <c r="G192" s="300"/>
      <c r="H192" s="300"/>
      <c r="I192" s="305"/>
      <c r="J192" s="306"/>
      <c r="K192" s="232" t="s">
        <v>281</v>
      </c>
      <c r="L192" s="305"/>
      <c r="M192" s="306"/>
      <c r="N192" s="306"/>
      <c r="O192" s="306"/>
      <c r="P192" s="150" t="s">
        <v>429</v>
      </c>
      <c r="Q192" s="307" t="str">
        <f>IF(AND(I192="",L192=""),"ー",IFERROR(ROUND(L192/I192,0),"要望人数を入力してください"))</f>
        <v>ー</v>
      </c>
      <c r="R192" s="308"/>
      <c r="S192" s="308"/>
      <c r="T192" s="308"/>
      <c r="U192" s="150" t="s">
        <v>429</v>
      </c>
      <c r="V192" s="307" t="str">
        <f>IF(AND(I192&gt;0,L192&gt;0),ROUNDDOWN(L192/2000,0),"")</f>
        <v/>
      </c>
      <c r="W192" s="308"/>
      <c r="X192" s="308"/>
      <c r="Y192" s="150" t="s">
        <v>235</v>
      </c>
    </row>
    <row r="193" spans="1:25" customFormat="1" ht="30.6" customHeight="1" x14ac:dyDescent="0.2">
      <c r="A193" s="175">
        <f t="shared" si="20"/>
        <v>37</v>
      </c>
      <c r="C193" s="297">
        <f>+C192+1</f>
        <v>37</v>
      </c>
      <c r="D193" s="298"/>
      <c r="E193" s="303" t="s">
        <v>282</v>
      </c>
      <c r="F193" s="304"/>
      <c r="G193" s="304"/>
      <c r="H193" s="304"/>
      <c r="I193" s="305"/>
      <c r="J193" s="306"/>
      <c r="K193" s="232" t="s">
        <v>281</v>
      </c>
      <c r="L193" s="305"/>
      <c r="M193" s="306"/>
      <c r="N193" s="306"/>
      <c r="O193" s="306"/>
      <c r="P193" s="150" t="s">
        <v>429</v>
      </c>
      <c r="Q193" s="307" t="str">
        <f>IF(AND(I193="",L193=""),"ー",IFERROR(ROUND(L193/I193,0),"要望人数を入力してください"))</f>
        <v>ー</v>
      </c>
      <c r="R193" s="308"/>
      <c r="S193" s="308"/>
      <c r="T193" s="308"/>
      <c r="U193" s="150" t="s">
        <v>429</v>
      </c>
      <c r="V193" s="307" t="str">
        <f>IF(AND(I193&gt;0,L193&gt;0),ROUNDDOWN(L193/2000,0),"")</f>
        <v/>
      </c>
      <c r="W193" s="308"/>
      <c r="X193" s="308"/>
      <c r="Y193" s="150" t="s">
        <v>235</v>
      </c>
    </row>
    <row r="194" spans="1:25" customFormat="1" ht="20.100000000000001" customHeight="1" x14ac:dyDescent="0.2"/>
    <row r="195" spans="1:25" customFormat="1" ht="33.6" customHeight="1" x14ac:dyDescent="0.2">
      <c r="C195" s="219" t="s">
        <v>283</v>
      </c>
      <c r="D195" s="302" t="s">
        <v>330</v>
      </c>
      <c r="E195" s="302"/>
      <c r="F195" s="302"/>
      <c r="G195" s="302"/>
      <c r="H195" s="302"/>
      <c r="I195" s="302"/>
      <c r="J195" s="302"/>
      <c r="K195" s="302"/>
      <c r="L195" s="302"/>
      <c r="M195" s="302"/>
      <c r="N195" s="302"/>
      <c r="O195" s="302"/>
      <c r="P195" s="302"/>
      <c r="Q195" s="302"/>
      <c r="R195" s="302"/>
      <c r="S195" s="302"/>
      <c r="T195" s="302"/>
      <c r="U195" s="302"/>
      <c r="V195" s="302"/>
      <c r="W195" s="302"/>
      <c r="X195" s="302"/>
      <c r="Y195" s="302"/>
    </row>
    <row r="196" spans="1:25" customFormat="1" ht="20.100000000000001" customHeight="1" x14ac:dyDescent="0.2">
      <c r="C196" s="217" t="s">
        <v>284</v>
      </c>
      <c r="D196" s="424" t="s">
        <v>285</v>
      </c>
      <c r="E196" s="424"/>
      <c r="F196" s="424"/>
      <c r="G196" s="424"/>
      <c r="H196" s="424"/>
      <c r="I196" s="424"/>
      <c r="J196" s="424"/>
      <c r="K196" s="424"/>
      <c r="L196" s="424"/>
      <c r="M196" s="424"/>
      <c r="N196" s="424"/>
      <c r="O196" s="424"/>
      <c r="P196" s="424"/>
      <c r="Q196" s="424"/>
      <c r="R196" s="424"/>
      <c r="S196" s="424"/>
      <c r="T196" s="424"/>
      <c r="U196" s="424"/>
      <c r="V196" s="424"/>
      <c r="W196" s="424"/>
      <c r="X196" s="424"/>
      <c r="Y196" s="424"/>
    </row>
    <row r="197" spans="1:25" customFormat="1" ht="36.6" customHeight="1" x14ac:dyDescent="0.2">
      <c r="C197" s="217" t="s">
        <v>286</v>
      </c>
      <c r="D197" s="302" t="s">
        <v>397</v>
      </c>
      <c r="E197" s="302"/>
      <c r="F197" s="302"/>
      <c r="G197" s="302"/>
      <c r="H197" s="302"/>
      <c r="I197" s="302"/>
      <c r="J197" s="302"/>
      <c r="K197" s="302"/>
      <c r="L197" s="302"/>
      <c r="M197" s="302"/>
      <c r="N197" s="302"/>
      <c r="O197" s="302"/>
      <c r="P197" s="302"/>
      <c r="Q197" s="302"/>
      <c r="R197" s="302"/>
      <c r="S197" s="302"/>
      <c r="T197" s="302"/>
      <c r="U197" s="302"/>
      <c r="V197" s="302"/>
      <c r="W197" s="302"/>
      <c r="X197" s="302"/>
      <c r="Y197" s="302"/>
    </row>
    <row r="198" spans="1:25" customFormat="1" ht="32.549999999999997" customHeight="1" x14ac:dyDescent="0.2">
      <c r="C198" s="217" t="s">
        <v>287</v>
      </c>
      <c r="D198" s="302" t="s">
        <v>398</v>
      </c>
      <c r="E198" s="302"/>
      <c r="F198" s="302"/>
      <c r="G198" s="302"/>
      <c r="H198" s="302"/>
      <c r="I198" s="302"/>
      <c r="J198" s="302"/>
      <c r="K198" s="302"/>
      <c r="L198" s="302"/>
      <c r="M198" s="302"/>
      <c r="N198" s="302"/>
      <c r="O198" s="302"/>
      <c r="P198" s="302"/>
      <c r="Q198" s="302"/>
      <c r="R198" s="302"/>
      <c r="S198" s="302"/>
      <c r="T198" s="302"/>
      <c r="U198" s="302"/>
      <c r="V198" s="302"/>
      <c r="W198" s="302"/>
      <c r="X198" s="302"/>
      <c r="Y198" s="302"/>
    </row>
    <row r="199" spans="1:25" s="151" customFormat="1" ht="28.5" customHeight="1" x14ac:dyDescent="0.2">
      <c r="C199" s="219" t="s">
        <v>308</v>
      </c>
      <c r="D199" s="302" t="s">
        <v>331</v>
      </c>
      <c r="E199" s="302"/>
      <c r="F199" s="302"/>
      <c r="G199" s="302"/>
      <c r="H199" s="302"/>
      <c r="I199" s="302"/>
      <c r="J199" s="302"/>
      <c r="K199" s="302"/>
      <c r="L199" s="302"/>
      <c r="M199" s="302"/>
      <c r="N199" s="302"/>
      <c r="O199" s="302"/>
      <c r="P199" s="302"/>
      <c r="Q199" s="302"/>
      <c r="R199" s="302"/>
      <c r="S199" s="302"/>
      <c r="T199" s="302"/>
      <c r="U199" s="302"/>
      <c r="V199" s="302"/>
      <c r="W199" s="302"/>
      <c r="X199" s="302"/>
      <c r="Y199" s="302"/>
    </row>
    <row r="200" spans="1:25" customFormat="1" ht="11.55" customHeight="1" x14ac:dyDescent="0.2"/>
    <row r="201" spans="1:25" customFormat="1" ht="20.100000000000001" customHeight="1" x14ac:dyDescent="0.2">
      <c r="B201" s="136" t="s">
        <v>433</v>
      </c>
      <c r="C201" s="282" t="s">
        <v>332</v>
      </c>
      <c r="D201" s="282"/>
      <c r="E201" s="282"/>
      <c r="F201" s="282"/>
      <c r="G201" s="282"/>
      <c r="H201" s="282"/>
      <c r="I201" s="282"/>
      <c r="J201" s="282"/>
      <c r="K201" s="282"/>
      <c r="L201" s="282"/>
      <c r="M201" s="282"/>
      <c r="N201" s="282"/>
      <c r="O201" s="282"/>
      <c r="P201" s="282"/>
      <c r="Q201" s="282"/>
      <c r="R201" s="282"/>
      <c r="S201" s="282"/>
      <c r="T201" s="282"/>
      <c r="U201" s="282"/>
      <c r="V201" s="282"/>
      <c r="W201" s="282"/>
      <c r="X201" s="282"/>
      <c r="Y201" s="282"/>
    </row>
    <row r="202" spans="1:25" customFormat="1" ht="20.100000000000001" customHeight="1" x14ac:dyDescent="0.2">
      <c r="C202" s="283" t="s">
        <v>215</v>
      </c>
      <c r="D202" s="284"/>
      <c r="E202" s="279" t="s">
        <v>270</v>
      </c>
      <c r="F202" s="280"/>
      <c r="G202" s="280"/>
      <c r="H202" s="280"/>
      <c r="I202" s="280"/>
      <c r="J202" s="280"/>
      <c r="K202" s="280"/>
      <c r="L202" s="280"/>
      <c r="M202" s="280"/>
      <c r="N202" s="280"/>
      <c r="O202" s="281"/>
      <c r="P202" s="279" t="s">
        <v>219</v>
      </c>
      <c r="Q202" s="280"/>
      <c r="R202" s="280"/>
      <c r="S202" s="280"/>
      <c r="T202" s="281"/>
      <c r="U202" s="314" t="s">
        <v>218</v>
      </c>
      <c r="V202" s="315"/>
      <c r="W202" s="315"/>
      <c r="X202" s="315"/>
      <c r="Y202" s="316"/>
    </row>
    <row r="203" spans="1:25" customFormat="1" ht="27" customHeight="1" x14ac:dyDescent="0.2">
      <c r="A203" s="175">
        <f t="shared" ref="A203" si="21">IF(C203&gt;0,C203,A202&amp;"a")</f>
        <v>38</v>
      </c>
      <c r="C203" s="297">
        <f>+C193+1</f>
        <v>38</v>
      </c>
      <c r="D203" s="298"/>
      <c r="E203" s="299" t="s">
        <v>333</v>
      </c>
      <c r="F203" s="300"/>
      <c r="G203" s="300"/>
      <c r="H203" s="300"/>
      <c r="I203" s="300"/>
      <c r="J203" s="300"/>
      <c r="K203" s="300"/>
      <c r="L203" s="300"/>
      <c r="M203" s="300"/>
      <c r="N203" s="300"/>
      <c r="O203" s="301"/>
      <c r="P203" s="277"/>
      <c r="Q203" s="278"/>
      <c r="R203" s="278"/>
      <c r="S203" s="278"/>
      <c r="T203" s="239" t="s">
        <v>429</v>
      </c>
      <c r="U203" s="272" t="str">
        <f>IF(P203&gt;0,ROUNDDOWN(P203/2000,0),"")</f>
        <v/>
      </c>
      <c r="V203" s="273"/>
      <c r="W203" s="273"/>
      <c r="X203" s="270" t="s">
        <v>235</v>
      </c>
      <c r="Y203" s="271"/>
    </row>
    <row r="204" spans="1:25" customFormat="1" ht="12.6" customHeight="1" x14ac:dyDescent="0.2"/>
    <row r="205" spans="1:25" customFormat="1" ht="20.100000000000001" customHeight="1" x14ac:dyDescent="0.2">
      <c r="C205" t="s">
        <v>288</v>
      </c>
    </row>
    <row r="206" spans="1:25" customFormat="1" ht="53.1" customHeight="1" x14ac:dyDescent="0.2">
      <c r="A206" t="str">
        <f>A203&amp;"a"</f>
        <v>38a</v>
      </c>
      <c r="C206" s="421"/>
      <c r="D206" s="422"/>
      <c r="E206" s="422"/>
      <c r="F206" s="422"/>
      <c r="G206" s="422"/>
      <c r="H206" s="422"/>
      <c r="I206" s="422"/>
      <c r="J206" s="422"/>
      <c r="K206" s="422"/>
      <c r="L206" s="422"/>
      <c r="M206" s="422"/>
      <c r="N206" s="422"/>
      <c r="O206" s="422"/>
      <c r="P206" s="422"/>
      <c r="Q206" s="422"/>
      <c r="R206" s="422"/>
      <c r="S206" s="422"/>
      <c r="T206" s="422"/>
      <c r="U206" s="422"/>
      <c r="V206" s="422"/>
      <c r="W206" s="422"/>
      <c r="X206" s="422"/>
      <c r="Y206" s="423"/>
    </row>
    <row r="207" spans="1:25" customFormat="1" ht="12.6" customHeight="1" x14ac:dyDescent="0.2"/>
    <row r="208" spans="1:25" customFormat="1" ht="20.100000000000001" customHeight="1" x14ac:dyDescent="0.2">
      <c r="C208" s="283" t="s">
        <v>215</v>
      </c>
      <c r="D208" s="284"/>
      <c r="E208" s="279" t="s">
        <v>270</v>
      </c>
      <c r="F208" s="280"/>
      <c r="G208" s="280"/>
      <c r="H208" s="280"/>
      <c r="I208" s="280"/>
      <c r="J208" s="280"/>
      <c r="K208" s="280"/>
      <c r="L208" s="280"/>
      <c r="M208" s="280"/>
      <c r="N208" s="280"/>
      <c r="O208" s="281"/>
      <c r="P208" s="279" t="s">
        <v>219</v>
      </c>
      <c r="Q208" s="280"/>
      <c r="R208" s="280"/>
      <c r="S208" s="280"/>
      <c r="T208" s="281"/>
      <c r="U208" s="314" t="s">
        <v>218</v>
      </c>
      <c r="V208" s="315"/>
      <c r="W208" s="315"/>
      <c r="X208" s="315"/>
      <c r="Y208" s="316"/>
    </row>
    <row r="209" spans="1:25" customFormat="1" ht="27" customHeight="1" x14ac:dyDescent="0.2">
      <c r="A209" s="175">
        <f>IF(C209&gt;0,C209,#REF!&amp;"a")</f>
        <v>39</v>
      </c>
      <c r="C209" s="297">
        <f>+C203+1</f>
        <v>39</v>
      </c>
      <c r="D209" s="298"/>
      <c r="E209" s="299" t="s">
        <v>289</v>
      </c>
      <c r="F209" s="300"/>
      <c r="G209" s="300"/>
      <c r="H209" s="300"/>
      <c r="I209" s="300"/>
      <c r="J209" s="300"/>
      <c r="K209" s="300"/>
      <c r="L209" s="300"/>
      <c r="M209" s="300"/>
      <c r="N209" s="300"/>
      <c r="O209" s="301"/>
      <c r="P209" s="277"/>
      <c r="Q209" s="278"/>
      <c r="R209" s="278"/>
      <c r="S209" s="278"/>
      <c r="T209" s="239" t="s">
        <v>429</v>
      </c>
      <c r="U209" s="272" t="str">
        <f>IF(P209&gt;0,ROUNDDOWN(P209/2000,0),"")</f>
        <v/>
      </c>
      <c r="V209" s="273"/>
      <c r="W209" s="273"/>
      <c r="X209" s="270" t="s">
        <v>235</v>
      </c>
      <c r="Y209" s="271"/>
    </row>
    <row r="210" spans="1:25" customFormat="1" ht="12.6" customHeight="1" x14ac:dyDescent="0.2"/>
    <row r="211" spans="1:25" customFormat="1" ht="20.100000000000001" customHeight="1" x14ac:dyDescent="0.2">
      <c r="C211" t="s">
        <v>288</v>
      </c>
    </row>
    <row r="212" spans="1:25" customFormat="1" ht="61.5" customHeight="1" x14ac:dyDescent="0.2">
      <c r="A212" t="str">
        <f>A209&amp;"a"</f>
        <v>39a</v>
      </c>
      <c r="C212" s="421"/>
      <c r="D212" s="422"/>
      <c r="E212" s="422"/>
      <c r="F212" s="422"/>
      <c r="G212" s="422"/>
      <c r="H212" s="422"/>
      <c r="I212" s="422"/>
      <c r="J212" s="422"/>
      <c r="K212" s="422"/>
      <c r="L212" s="422"/>
      <c r="M212" s="422"/>
      <c r="N212" s="422"/>
      <c r="O212" s="422"/>
      <c r="P212" s="422"/>
      <c r="Q212" s="422"/>
      <c r="R212" s="422"/>
      <c r="S212" s="422"/>
      <c r="T212" s="422"/>
      <c r="U212" s="422"/>
      <c r="V212" s="422"/>
      <c r="W212" s="422"/>
      <c r="X212" s="422"/>
      <c r="Y212" s="423"/>
    </row>
    <row r="213" spans="1:25" customFormat="1" ht="20.100000000000001" customHeight="1" x14ac:dyDescent="0.2"/>
    <row r="214" spans="1:25" customFormat="1" ht="33.6" customHeight="1" x14ac:dyDescent="0.2">
      <c r="C214" s="225" t="s">
        <v>283</v>
      </c>
      <c r="D214" s="302" t="s">
        <v>334</v>
      </c>
      <c r="E214" s="302"/>
      <c r="F214" s="302"/>
      <c r="G214" s="302"/>
      <c r="H214" s="302"/>
      <c r="I214" s="302"/>
      <c r="J214" s="302"/>
      <c r="K214" s="302"/>
      <c r="L214" s="302"/>
      <c r="M214" s="302"/>
      <c r="N214" s="302"/>
      <c r="O214" s="302"/>
      <c r="P214" s="302"/>
      <c r="Q214" s="302"/>
      <c r="R214" s="302"/>
      <c r="S214" s="302"/>
      <c r="T214" s="302"/>
      <c r="U214" s="302"/>
      <c r="V214" s="302"/>
      <c r="W214" s="302"/>
      <c r="X214" s="302"/>
      <c r="Y214" s="302"/>
    </row>
    <row r="215" spans="1:25" customFormat="1" ht="33" customHeight="1" x14ac:dyDescent="0.2">
      <c r="C215" s="217" t="s">
        <v>284</v>
      </c>
      <c r="D215" s="424" t="str">
        <f>"T-"&amp;C203&amp;E203&amp;"については、人材確保のためのイベントの会場借上、外部委託経費、出展料、これらに相当する費用もしくはこれらに類する費用が対象となります。"</f>
        <v>T-38人材確保イベントの参加・開催については、人材確保のためのイベントの会場借上、外部委託経費、出展料、これらに相当する費用もしくはこれらに類する費用が対象となります。</v>
      </c>
      <c r="E215" s="424"/>
      <c r="F215" s="424"/>
      <c r="G215" s="424"/>
      <c r="H215" s="424"/>
      <c r="I215" s="424"/>
      <c r="J215" s="424"/>
      <c r="K215" s="424"/>
      <c r="L215" s="424"/>
      <c r="M215" s="424"/>
      <c r="N215" s="424"/>
      <c r="O215" s="424"/>
      <c r="P215" s="424"/>
      <c r="Q215" s="424"/>
      <c r="R215" s="424"/>
      <c r="S215" s="424"/>
      <c r="T215" s="424"/>
      <c r="U215" s="424"/>
      <c r="V215" s="424"/>
      <c r="W215" s="424"/>
      <c r="X215" s="424"/>
      <c r="Y215" s="424"/>
    </row>
    <row r="216" spans="1:25" customFormat="1" ht="38.549999999999997" customHeight="1" x14ac:dyDescent="0.2">
      <c r="C216" s="217" t="s">
        <v>309</v>
      </c>
      <c r="D216" s="424" t="str">
        <f>"T-"&amp;C209&amp;E209&amp;"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f>
        <v>T-39人材確保のためのPR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v>
      </c>
      <c r="E216" s="424"/>
      <c r="F216" s="424"/>
      <c r="G216" s="424"/>
      <c r="H216" s="424"/>
      <c r="I216" s="424"/>
      <c r="J216" s="424"/>
      <c r="K216" s="424"/>
      <c r="L216" s="424"/>
      <c r="M216" s="424"/>
      <c r="N216" s="424"/>
      <c r="O216" s="424"/>
      <c r="P216" s="424"/>
      <c r="Q216" s="424"/>
      <c r="R216" s="424"/>
      <c r="S216" s="424"/>
      <c r="T216" s="424"/>
      <c r="U216" s="424"/>
      <c r="V216" s="424"/>
      <c r="W216" s="424"/>
      <c r="X216" s="424"/>
      <c r="Y216" s="424"/>
    </row>
    <row r="217" spans="1:25" customFormat="1" ht="20.100000000000001" customHeight="1" x14ac:dyDescent="0.2">
      <c r="C217" s="217" t="s">
        <v>310</v>
      </c>
      <c r="D217" s="424" t="s">
        <v>290</v>
      </c>
      <c r="E217" s="424"/>
      <c r="F217" s="424"/>
      <c r="G217" s="424"/>
      <c r="H217" s="424"/>
      <c r="I217" s="424"/>
      <c r="J217" s="424"/>
      <c r="K217" s="424"/>
      <c r="L217" s="424"/>
      <c r="M217" s="424"/>
      <c r="N217" s="424"/>
      <c r="O217" s="424"/>
      <c r="P217" s="424"/>
      <c r="Q217" s="424"/>
      <c r="R217" s="424"/>
      <c r="S217" s="424"/>
      <c r="T217" s="424"/>
      <c r="U217" s="424"/>
      <c r="V217" s="424"/>
      <c r="W217" s="424"/>
      <c r="X217" s="424"/>
      <c r="Y217" s="424"/>
    </row>
    <row r="218" spans="1:25" customFormat="1" ht="20.100000000000001" customHeight="1" x14ac:dyDescent="0.2"/>
    <row r="219" spans="1:25" customFormat="1" ht="20.100000000000001" customHeight="1" x14ac:dyDescent="0.2">
      <c r="B219" s="136" t="s">
        <v>434</v>
      </c>
      <c r="C219" s="282" t="s">
        <v>291</v>
      </c>
      <c r="D219" s="282"/>
      <c r="E219" s="282"/>
      <c r="F219" s="282"/>
      <c r="G219" s="282"/>
      <c r="H219" s="282"/>
      <c r="I219" s="282"/>
      <c r="J219" s="282"/>
      <c r="K219" s="282"/>
      <c r="L219" s="282"/>
      <c r="M219" s="282"/>
      <c r="N219" s="282"/>
      <c r="O219" s="282"/>
      <c r="P219" s="282"/>
      <c r="Q219" s="282"/>
      <c r="R219" s="282"/>
      <c r="S219" s="282"/>
      <c r="T219" s="282"/>
      <c r="U219" s="282"/>
      <c r="V219" s="282"/>
      <c r="W219" s="282"/>
      <c r="X219" s="282"/>
      <c r="Y219" s="282"/>
    </row>
    <row r="220" spans="1:25" customFormat="1" ht="20.100000000000001" customHeight="1" x14ac:dyDescent="0.2">
      <c r="C220" t="s">
        <v>292</v>
      </c>
    </row>
    <row r="221" spans="1:25" customFormat="1" ht="20.100000000000001" customHeight="1" x14ac:dyDescent="0.2">
      <c r="C221" s="283" t="s">
        <v>215</v>
      </c>
      <c r="D221" s="284"/>
      <c r="E221" s="279" t="s">
        <v>270</v>
      </c>
      <c r="F221" s="280"/>
      <c r="G221" s="280"/>
      <c r="H221" s="280"/>
      <c r="I221" s="285" t="s">
        <v>326</v>
      </c>
      <c r="J221" s="286"/>
      <c r="K221" s="287"/>
      <c r="L221" s="288" t="s">
        <v>327</v>
      </c>
      <c r="M221" s="289"/>
      <c r="N221" s="289"/>
      <c r="O221" s="289"/>
      <c r="P221" s="290"/>
      <c r="Q221" s="291" t="s">
        <v>328</v>
      </c>
      <c r="R221" s="292"/>
      <c r="S221" s="292"/>
      <c r="T221" s="292"/>
      <c r="U221" s="293"/>
      <c r="V221" s="418" t="s">
        <v>329</v>
      </c>
      <c r="W221" s="419"/>
      <c r="X221" s="419"/>
      <c r="Y221" s="420"/>
    </row>
    <row r="222" spans="1:25" customFormat="1" ht="30.6" customHeight="1" x14ac:dyDescent="0.2">
      <c r="A222" s="175">
        <f t="shared" ref="A222:A225" si="22">IF(C222&gt;0,C222,A221&amp;"a")</f>
        <v>40</v>
      </c>
      <c r="C222" s="297">
        <f>+C209+1</f>
        <v>40</v>
      </c>
      <c r="D222" s="298"/>
      <c r="E222" s="299" t="s">
        <v>293</v>
      </c>
      <c r="F222" s="300"/>
      <c r="G222" s="300"/>
      <c r="H222" s="300"/>
      <c r="I222" s="305"/>
      <c r="J222" s="306"/>
      <c r="K222" s="232" t="s">
        <v>281</v>
      </c>
      <c r="L222" s="305"/>
      <c r="M222" s="306"/>
      <c r="N222" s="306"/>
      <c r="O222" s="306"/>
      <c r="P222" s="150" t="s">
        <v>429</v>
      </c>
      <c r="Q222" s="307" t="str">
        <f>IF(AND(I222="",L222=""),"ー",IFERROR(ROUND(L222/I222,0),"要望人数を入力してください"))</f>
        <v>ー</v>
      </c>
      <c r="R222" s="308"/>
      <c r="S222" s="308"/>
      <c r="T222" s="308"/>
      <c r="U222" s="150" t="s">
        <v>429</v>
      </c>
      <c r="V222" s="307" t="str">
        <f>IF(AND(I222&gt;0,L222&gt;0),ROUNDDOWN(L222/2000,0),"")</f>
        <v/>
      </c>
      <c r="W222" s="308"/>
      <c r="X222" s="308"/>
      <c r="Y222" s="150" t="s">
        <v>235</v>
      </c>
    </row>
    <row r="223" spans="1:25" customFormat="1" ht="30.6" customHeight="1" x14ac:dyDescent="0.2">
      <c r="A223" s="175">
        <f t="shared" si="22"/>
        <v>41</v>
      </c>
      <c r="C223" s="297">
        <f>+C222+1</f>
        <v>41</v>
      </c>
      <c r="D223" s="298"/>
      <c r="E223" s="303" t="s">
        <v>294</v>
      </c>
      <c r="F223" s="304"/>
      <c r="G223" s="304"/>
      <c r="H223" s="304"/>
      <c r="I223" s="305"/>
      <c r="J223" s="306"/>
      <c r="K223" s="232" t="s">
        <v>281</v>
      </c>
      <c r="L223" s="305"/>
      <c r="M223" s="306"/>
      <c r="N223" s="306"/>
      <c r="O223" s="306"/>
      <c r="P223" s="150" t="s">
        <v>429</v>
      </c>
      <c r="Q223" s="307" t="str">
        <f>IF(AND(I223="",L223=""),"ー",IFERROR(ROUND(L223/I223,0),"要望人数を入力してください"))</f>
        <v>ー</v>
      </c>
      <c r="R223" s="308"/>
      <c r="S223" s="308"/>
      <c r="T223" s="308"/>
      <c r="U223" s="150" t="s">
        <v>429</v>
      </c>
      <c r="V223" s="307" t="str">
        <f>IF(AND(I223&gt;0,L223&gt;0),ROUNDDOWN(L223/2000,0),"")</f>
        <v/>
      </c>
      <c r="W223" s="308"/>
      <c r="X223" s="308"/>
      <c r="Y223" s="150" t="s">
        <v>235</v>
      </c>
    </row>
    <row r="224" spans="1:25" customFormat="1" ht="30.6" customHeight="1" x14ac:dyDescent="0.2">
      <c r="A224" s="175">
        <f t="shared" si="22"/>
        <v>42</v>
      </c>
      <c r="C224" s="297">
        <f t="shared" ref="C224:C225" si="23">+C223+1</f>
        <v>42</v>
      </c>
      <c r="D224" s="298"/>
      <c r="E224" s="303" t="s">
        <v>295</v>
      </c>
      <c r="F224" s="304"/>
      <c r="G224" s="304"/>
      <c r="H224" s="304"/>
      <c r="I224" s="305"/>
      <c r="J224" s="306"/>
      <c r="K224" s="232" t="s">
        <v>281</v>
      </c>
      <c r="L224" s="305"/>
      <c r="M224" s="306"/>
      <c r="N224" s="306"/>
      <c r="O224" s="306"/>
      <c r="P224" s="150" t="s">
        <v>429</v>
      </c>
      <c r="Q224" s="307" t="str">
        <f>IF(AND(I224="",L224=""),"ー",IFERROR(ROUND(L224/I224,0),"要望人数を入力してください"))</f>
        <v>ー</v>
      </c>
      <c r="R224" s="308"/>
      <c r="S224" s="308"/>
      <c r="T224" s="308"/>
      <c r="U224" s="150" t="s">
        <v>429</v>
      </c>
      <c r="V224" s="307" t="str">
        <f>IF(AND(I224&gt;0,L224&gt;0),ROUNDDOWN(L224/2000,0),"")</f>
        <v/>
      </c>
      <c r="W224" s="308"/>
      <c r="X224" s="308"/>
      <c r="Y224" s="150" t="s">
        <v>235</v>
      </c>
    </row>
    <row r="225" spans="1:25" customFormat="1" ht="30.6" customHeight="1" x14ac:dyDescent="0.2">
      <c r="A225" s="175">
        <f t="shared" si="22"/>
        <v>43</v>
      </c>
      <c r="C225" s="297">
        <f t="shared" si="23"/>
        <v>43</v>
      </c>
      <c r="D225" s="298"/>
      <c r="E225" s="303" t="s">
        <v>296</v>
      </c>
      <c r="F225" s="304"/>
      <c r="G225" s="304"/>
      <c r="H225" s="304"/>
      <c r="I225" s="305"/>
      <c r="J225" s="306"/>
      <c r="K225" s="232" t="s">
        <v>281</v>
      </c>
      <c r="L225" s="305"/>
      <c r="M225" s="306"/>
      <c r="N225" s="306"/>
      <c r="O225" s="306"/>
      <c r="P225" s="150" t="s">
        <v>429</v>
      </c>
      <c r="Q225" s="307" t="str">
        <f>IF(AND(I225="",L225=""),"ー",IFERROR(ROUND(L225/I225,0),"要望人数を入力してください"))</f>
        <v>ー</v>
      </c>
      <c r="R225" s="308"/>
      <c r="S225" s="308"/>
      <c r="T225" s="308"/>
      <c r="U225" s="150" t="s">
        <v>429</v>
      </c>
      <c r="V225" s="307" t="str">
        <f>IF(AND(I225&gt;0,L225&gt;0),ROUNDDOWN(L225/2000,0),"")</f>
        <v/>
      </c>
      <c r="W225" s="308"/>
      <c r="X225" s="308"/>
      <c r="Y225" s="150" t="s">
        <v>235</v>
      </c>
    </row>
    <row r="226" spans="1:25" customFormat="1" ht="9.6" customHeight="1" x14ac:dyDescent="0.2"/>
    <row r="227" spans="1:25" customFormat="1" ht="20.100000000000001" customHeight="1" x14ac:dyDescent="0.2">
      <c r="C227" t="s">
        <v>297</v>
      </c>
    </row>
    <row r="228" spans="1:25" customFormat="1" ht="20.100000000000001" customHeight="1" x14ac:dyDescent="0.2">
      <c r="C228" s="283" t="s">
        <v>215</v>
      </c>
      <c r="D228" s="284"/>
      <c r="E228" s="279" t="s">
        <v>270</v>
      </c>
      <c r="F228" s="280"/>
      <c r="G228" s="280"/>
      <c r="H228" s="280"/>
      <c r="I228" s="285" t="s">
        <v>326</v>
      </c>
      <c r="J228" s="286"/>
      <c r="K228" s="287"/>
      <c r="L228" s="288" t="s">
        <v>327</v>
      </c>
      <c r="M228" s="289"/>
      <c r="N228" s="289"/>
      <c r="O228" s="289"/>
      <c r="P228" s="290"/>
      <c r="Q228" s="291" t="s">
        <v>328</v>
      </c>
      <c r="R228" s="292"/>
      <c r="S228" s="292"/>
      <c r="T228" s="292"/>
      <c r="U228" s="293"/>
      <c r="V228" s="418" t="s">
        <v>329</v>
      </c>
      <c r="W228" s="419"/>
      <c r="X228" s="419"/>
      <c r="Y228" s="420"/>
    </row>
    <row r="229" spans="1:25" customFormat="1" ht="27" customHeight="1" x14ac:dyDescent="0.2">
      <c r="A229" s="175">
        <f t="shared" ref="A229" si="24">IF(C229&gt;0,C229,A228&amp;"a")</f>
        <v>44</v>
      </c>
      <c r="C229" s="297">
        <f>+C225+1</f>
        <v>44</v>
      </c>
      <c r="D229" s="298"/>
      <c r="E229" s="529"/>
      <c r="F229" s="530"/>
      <c r="G229" s="530"/>
      <c r="H229" s="530"/>
      <c r="I229" s="305"/>
      <c r="J229" s="306"/>
      <c r="K229" s="232" t="s">
        <v>281</v>
      </c>
      <c r="L229" s="305"/>
      <c r="M229" s="306"/>
      <c r="N229" s="306"/>
      <c r="O229" s="306"/>
      <c r="P229" s="150" t="s">
        <v>429</v>
      </c>
      <c r="Q229" s="307" t="str">
        <f>IF(AND(I229="",L229=""),"ー",IFERROR(ROUND(L229/I229,0),"要望人数を入力してください"))</f>
        <v>ー</v>
      </c>
      <c r="R229" s="308"/>
      <c r="S229" s="308"/>
      <c r="T229" s="308"/>
      <c r="U229" s="150" t="s">
        <v>429</v>
      </c>
      <c r="V229" s="307" t="str">
        <f>IF(AND(I229&gt;0,L229&gt;0),ROUNDDOWN(L229/2000,0),"")</f>
        <v/>
      </c>
      <c r="W229" s="308"/>
      <c r="X229" s="308"/>
      <c r="Y229" s="150" t="s">
        <v>235</v>
      </c>
    </row>
    <row r="230" spans="1:25" customFormat="1" ht="20.100000000000001" customHeight="1" x14ac:dyDescent="0.2">
      <c r="C230" t="s">
        <v>288</v>
      </c>
    </row>
    <row r="231" spans="1:25" customFormat="1" ht="61.5" customHeight="1" x14ac:dyDescent="0.2">
      <c r="A231" t="str">
        <f>A229&amp;"a"</f>
        <v>44a</v>
      </c>
      <c r="C231" s="421"/>
      <c r="D231" s="422"/>
      <c r="E231" s="422"/>
      <c r="F231" s="422"/>
      <c r="G231" s="422"/>
      <c r="H231" s="422"/>
      <c r="I231" s="422"/>
      <c r="J231" s="422"/>
      <c r="K231" s="422"/>
      <c r="L231" s="422"/>
      <c r="M231" s="422"/>
      <c r="N231" s="422"/>
      <c r="O231" s="422"/>
      <c r="P231" s="422"/>
      <c r="Q231" s="422"/>
      <c r="R231" s="422"/>
      <c r="S231" s="422"/>
      <c r="T231" s="422"/>
      <c r="U231" s="422"/>
      <c r="V231" s="422"/>
      <c r="W231" s="422"/>
      <c r="X231" s="422"/>
      <c r="Y231" s="423"/>
    </row>
    <row r="232" spans="1:25" customFormat="1" ht="11.55" customHeight="1" x14ac:dyDescent="0.2"/>
    <row r="233" spans="1:25" customFormat="1" ht="33.6" customHeight="1" x14ac:dyDescent="0.2">
      <c r="C233" s="219" t="s">
        <v>283</v>
      </c>
      <c r="D233" s="302" t="s">
        <v>330</v>
      </c>
      <c r="E233" s="302"/>
      <c r="F233" s="302"/>
      <c r="G233" s="302"/>
      <c r="H233" s="302"/>
      <c r="I233" s="302"/>
      <c r="J233" s="302"/>
      <c r="K233" s="302"/>
      <c r="L233" s="302"/>
      <c r="M233" s="302"/>
      <c r="N233" s="302"/>
      <c r="O233" s="302"/>
      <c r="P233" s="302"/>
      <c r="Q233" s="302"/>
      <c r="R233" s="302"/>
      <c r="S233" s="302"/>
      <c r="T233" s="302"/>
      <c r="U233" s="302"/>
      <c r="V233" s="302"/>
      <c r="W233" s="302"/>
      <c r="X233" s="302"/>
      <c r="Y233" s="302"/>
    </row>
    <row r="234" spans="1:25" customFormat="1" ht="31.5" customHeight="1" x14ac:dyDescent="0.2">
      <c r="C234" s="219" t="s">
        <v>284</v>
      </c>
      <c r="D234" s="302" t="s">
        <v>371</v>
      </c>
      <c r="E234" s="302"/>
      <c r="F234" s="302"/>
      <c r="G234" s="302"/>
      <c r="H234" s="302"/>
      <c r="I234" s="302"/>
      <c r="J234" s="302"/>
      <c r="K234" s="302"/>
      <c r="L234" s="302"/>
      <c r="M234" s="302"/>
      <c r="N234" s="302"/>
      <c r="O234" s="302"/>
      <c r="P234" s="302"/>
      <c r="Q234" s="302"/>
      <c r="R234" s="302"/>
      <c r="S234" s="302"/>
      <c r="T234" s="302"/>
      <c r="U234" s="302"/>
      <c r="V234" s="302"/>
      <c r="W234" s="302"/>
      <c r="X234" s="302"/>
      <c r="Y234" s="302"/>
    </row>
    <row r="235" spans="1:25" customFormat="1" ht="27" customHeight="1" x14ac:dyDescent="0.2">
      <c r="C235" s="217" t="s">
        <v>286</v>
      </c>
      <c r="D235" s="424" t="s">
        <v>298</v>
      </c>
      <c r="E235" s="424"/>
      <c r="F235" s="424"/>
      <c r="G235" s="424"/>
      <c r="H235" s="424"/>
      <c r="I235" s="424"/>
      <c r="J235" s="424"/>
      <c r="K235" s="424"/>
      <c r="L235" s="424"/>
      <c r="M235" s="424"/>
      <c r="N235" s="424"/>
      <c r="O235" s="424"/>
      <c r="P235" s="424"/>
      <c r="Q235" s="424"/>
      <c r="R235" s="424"/>
      <c r="S235" s="424"/>
      <c r="T235" s="424"/>
      <c r="U235" s="424"/>
      <c r="V235" s="424"/>
      <c r="W235" s="424"/>
      <c r="X235" s="424"/>
      <c r="Y235" s="424"/>
    </row>
    <row r="236" spans="1:25" customFormat="1" ht="26.55" customHeight="1" x14ac:dyDescent="0.2">
      <c r="C236" s="217" t="s">
        <v>287</v>
      </c>
      <c r="D236" s="424" t="s">
        <v>299</v>
      </c>
      <c r="E236" s="424"/>
      <c r="F236" s="424"/>
      <c r="G236" s="424"/>
      <c r="H236" s="424"/>
      <c r="I236" s="424"/>
      <c r="J236" s="424"/>
      <c r="K236" s="424"/>
      <c r="L236" s="424"/>
      <c r="M236" s="424"/>
      <c r="N236" s="424"/>
      <c r="O236" s="424"/>
      <c r="P236" s="424"/>
      <c r="Q236" s="424"/>
      <c r="R236" s="424"/>
      <c r="S236" s="424"/>
      <c r="T236" s="424"/>
      <c r="U236" s="424"/>
      <c r="V236" s="424"/>
      <c r="W236" s="424"/>
      <c r="X236" s="424"/>
      <c r="Y236" s="424"/>
    </row>
    <row r="237" spans="1:25" customFormat="1" ht="24.6" customHeight="1" x14ac:dyDescent="0.2">
      <c r="C237" s="217" t="s">
        <v>308</v>
      </c>
      <c r="D237" s="424" t="str">
        <f>"T-"&amp;C229&amp;"に記載する事項が複数ある場合には、研修等の具体的内容を記載する欄に、それぞれの研修の内容がわかるように記載してください。補助対象経費、国庫補助要望額については合計値を記載してください。"</f>
        <v>T-44に記載する事項が複数ある場合には、研修等の具体的内容を記載する欄に、それぞれの研修の内容がわかるように記載してください。補助対象経費、国庫補助要望額については合計値を記載してください。</v>
      </c>
      <c r="E237" s="424"/>
      <c r="F237" s="424"/>
      <c r="G237" s="424"/>
      <c r="H237" s="424"/>
      <c r="I237" s="424"/>
      <c r="J237" s="424"/>
      <c r="K237" s="424"/>
      <c r="L237" s="424"/>
      <c r="M237" s="424"/>
      <c r="N237" s="424"/>
      <c r="O237" s="424"/>
      <c r="P237" s="424"/>
      <c r="Q237" s="424"/>
      <c r="R237" s="424"/>
      <c r="S237" s="424"/>
      <c r="T237" s="424"/>
      <c r="U237" s="424"/>
      <c r="V237" s="424"/>
      <c r="W237" s="424"/>
      <c r="X237" s="424"/>
      <c r="Y237" s="424"/>
    </row>
    <row r="238" spans="1:25" customFormat="1" ht="20.100000000000001" customHeight="1" x14ac:dyDescent="0.2"/>
    <row r="239" spans="1:25" customFormat="1" ht="20.100000000000001" customHeight="1" x14ac:dyDescent="0.2">
      <c r="C239" t="s">
        <v>300</v>
      </c>
    </row>
    <row r="240" spans="1:25" customFormat="1" ht="20.100000000000001" customHeight="1" x14ac:dyDescent="0.2">
      <c r="C240" s="283" t="s">
        <v>215</v>
      </c>
      <c r="D240" s="284"/>
      <c r="E240" s="279" t="s">
        <v>270</v>
      </c>
      <c r="F240" s="280"/>
      <c r="G240" s="280"/>
      <c r="H240" s="280"/>
      <c r="I240" s="280"/>
      <c r="J240" s="280"/>
      <c r="K240" s="280"/>
      <c r="L240" s="280"/>
      <c r="M240" s="280"/>
      <c r="N240" s="280"/>
      <c r="O240" s="281"/>
      <c r="P240" s="279" t="s">
        <v>219</v>
      </c>
      <c r="Q240" s="280"/>
      <c r="R240" s="280"/>
      <c r="S240" s="280"/>
      <c r="T240" s="281"/>
      <c r="U240" s="314" t="s">
        <v>218</v>
      </c>
      <c r="V240" s="315"/>
      <c r="W240" s="315"/>
      <c r="X240" s="315"/>
      <c r="Y240" s="316"/>
    </row>
    <row r="241" spans="1:28" customFormat="1" ht="27" customHeight="1" x14ac:dyDescent="0.2">
      <c r="A241" s="175">
        <f t="shared" ref="A241" si="25">IF(C241&gt;0,C241,A240&amp;"a")</f>
        <v>45</v>
      </c>
      <c r="C241" s="297">
        <f>+C229+1</f>
        <v>45</v>
      </c>
      <c r="D241" s="298"/>
      <c r="E241" s="529"/>
      <c r="F241" s="530"/>
      <c r="G241" s="530"/>
      <c r="H241" s="530"/>
      <c r="I241" s="530"/>
      <c r="J241" s="530"/>
      <c r="K241" s="530"/>
      <c r="L241" s="530"/>
      <c r="M241" s="530"/>
      <c r="N241" s="530"/>
      <c r="O241" s="531"/>
      <c r="P241" s="277"/>
      <c r="Q241" s="278"/>
      <c r="R241" s="278"/>
      <c r="S241" s="278"/>
      <c r="T241" s="239" t="s">
        <v>429</v>
      </c>
      <c r="U241" s="272" t="str">
        <f>IF(P241&gt;0,ROUNDDOWN(P241/2000,0),"")</f>
        <v/>
      </c>
      <c r="V241" s="273"/>
      <c r="W241" s="273"/>
      <c r="X241" s="270" t="s">
        <v>235</v>
      </c>
      <c r="Y241" s="271"/>
    </row>
    <row r="242" spans="1:28" customFormat="1" ht="20.100000000000001" customHeight="1" x14ac:dyDescent="0.2">
      <c r="C242" t="s">
        <v>288</v>
      </c>
    </row>
    <row r="243" spans="1:28" customFormat="1" ht="61.5" customHeight="1" x14ac:dyDescent="0.2">
      <c r="A243" t="str">
        <f>A241&amp;"a"</f>
        <v>45a</v>
      </c>
      <c r="C243" s="421"/>
      <c r="D243" s="422"/>
      <c r="E243" s="422"/>
      <c r="F243" s="422"/>
      <c r="G243" s="422"/>
      <c r="H243" s="422"/>
      <c r="I243" s="422"/>
      <c r="J243" s="422"/>
      <c r="K243" s="422"/>
      <c r="L243" s="422"/>
      <c r="M243" s="422"/>
      <c r="N243" s="422"/>
      <c r="O243" s="422"/>
      <c r="P243" s="422"/>
      <c r="Q243" s="422"/>
      <c r="R243" s="422"/>
      <c r="S243" s="422"/>
      <c r="T243" s="422"/>
      <c r="U243" s="422"/>
      <c r="V243" s="422"/>
      <c r="W243" s="422"/>
      <c r="X243" s="422"/>
      <c r="Y243" s="423"/>
    </row>
    <row r="244" spans="1:28" customFormat="1" ht="11.55" customHeight="1" x14ac:dyDescent="0.2"/>
    <row r="245" spans="1:28" customFormat="1" ht="33.6" customHeight="1" x14ac:dyDescent="0.2">
      <c r="C245" s="219" t="s">
        <v>283</v>
      </c>
      <c r="D245" s="302" t="s">
        <v>335</v>
      </c>
      <c r="E245" s="302"/>
      <c r="F245" s="302"/>
      <c r="G245" s="302"/>
      <c r="H245" s="302"/>
      <c r="I245" s="302"/>
      <c r="J245" s="302"/>
      <c r="K245" s="302"/>
      <c r="L245" s="302"/>
      <c r="M245" s="302"/>
      <c r="N245" s="302"/>
      <c r="O245" s="302"/>
      <c r="P245" s="302"/>
      <c r="Q245" s="302"/>
      <c r="R245" s="302"/>
      <c r="S245" s="302"/>
      <c r="T245" s="302"/>
      <c r="U245" s="302"/>
      <c r="V245" s="302"/>
      <c r="W245" s="302"/>
      <c r="X245" s="302"/>
      <c r="Y245" s="302"/>
    </row>
    <row r="246" spans="1:28" customFormat="1" ht="28.5" customHeight="1" x14ac:dyDescent="0.2">
      <c r="C246" s="219" t="s">
        <v>284</v>
      </c>
      <c r="D246" s="302" t="s">
        <v>371</v>
      </c>
      <c r="E246" s="302"/>
      <c r="F246" s="302"/>
      <c r="G246" s="302"/>
      <c r="H246" s="302"/>
      <c r="I246" s="302"/>
      <c r="J246" s="302"/>
      <c r="K246" s="302"/>
      <c r="L246" s="302"/>
      <c r="M246" s="302"/>
      <c r="N246" s="302"/>
      <c r="O246" s="302"/>
      <c r="P246" s="302"/>
      <c r="Q246" s="302"/>
      <c r="R246" s="302"/>
      <c r="S246" s="302"/>
      <c r="T246" s="302"/>
      <c r="U246" s="302"/>
      <c r="V246" s="302"/>
      <c r="W246" s="302"/>
      <c r="X246" s="302"/>
      <c r="Y246" s="302"/>
    </row>
    <row r="247" spans="1:28" customFormat="1" ht="26.55" customHeight="1" x14ac:dyDescent="0.2">
      <c r="C247" s="219" t="s">
        <v>286</v>
      </c>
      <c r="D247" s="302" t="s">
        <v>299</v>
      </c>
      <c r="E247" s="302"/>
      <c r="F247" s="302"/>
      <c r="G247" s="302"/>
      <c r="H247" s="302"/>
      <c r="I247" s="302"/>
      <c r="J247" s="302"/>
      <c r="K247" s="302"/>
      <c r="L247" s="302"/>
      <c r="M247" s="302"/>
      <c r="N247" s="302"/>
      <c r="O247" s="302"/>
      <c r="P247" s="302"/>
      <c r="Q247" s="302"/>
      <c r="R247" s="302"/>
      <c r="S247" s="302"/>
      <c r="T247" s="302"/>
      <c r="U247" s="302"/>
      <c r="V247" s="302"/>
      <c r="W247" s="302"/>
      <c r="X247" s="302"/>
      <c r="Y247" s="302"/>
    </row>
    <row r="248" spans="1:28" customFormat="1" ht="24.6" customHeight="1" x14ac:dyDescent="0.2">
      <c r="C248" s="217" t="s">
        <v>287</v>
      </c>
      <c r="D248" s="424" t="str">
        <f>"T-"&amp;C241&amp;"に記載する事項が複数ある場合には、研修等の具体的内容を記載する欄に、それぞれの研修の内容がわかるように記載してください。補助対象経費、国庫補助要望額については合計値を記載してください。"</f>
        <v>T-45に記載する事項が複数ある場合には、研修等の具体的内容を記載する欄に、それぞれの研修の内容がわかるように記載してください。補助対象経費、国庫補助要望額については合計値を記載してください。</v>
      </c>
      <c r="E248" s="424"/>
      <c r="F248" s="424"/>
      <c r="G248" s="424"/>
      <c r="H248" s="424"/>
      <c r="I248" s="424"/>
      <c r="J248" s="424"/>
      <c r="K248" s="424"/>
      <c r="L248" s="424"/>
      <c r="M248" s="424"/>
      <c r="N248" s="424"/>
      <c r="O248" s="424"/>
      <c r="P248" s="424"/>
      <c r="Q248" s="424"/>
      <c r="R248" s="424"/>
      <c r="S248" s="424"/>
      <c r="T248" s="424"/>
      <c r="U248" s="424"/>
      <c r="V248" s="424"/>
      <c r="W248" s="424"/>
      <c r="X248" s="424"/>
      <c r="Y248" s="424"/>
    </row>
    <row r="249" spans="1:28" customFormat="1" ht="20.100000000000001" customHeight="1" x14ac:dyDescent="0.2"/>
    <row r="250" spans="1:28" customFormat="1" ht="20.100000000000001" customHeight="1" x14ac:dyDescent="0.2"/>
    <row r="251" spans="1:28" ht="20.100000000000001" customHeight="1" x14ac:dyDescent="0.2">
      <c r="AB251" s="74"/>
    </row>
    <row r="255" spans="1:28" ht="20.100000000000001" customHeight="1" x14ac:dyDescent="0.2">
      <c r="AB255" s="74"/>
    </row>
    <row r="256" spans="1:28" ht="20.100000000000001" customHeight="1" x14ac:dyDescent="0.2">
      <c r="AB256" s="74"/>
    </row>
    <row r="257" spans="28:28" ht="20.100000000000001" customHeight="1" x14ac:dyDescent="0.2">
      <c r="AB257" s="74"/>
    </row>
    <row r="258" spans="28:28" ht="20.100000000000001" customHeight="1" x14ac:dyDescent="0.2">
      <c r="AB258" s="118"/>
    </row>
    <row r="259" spans="28:28" ht="20.100000000000001" customHeight="1" x14ac:dyDescent="0.2">
      <c r="AB259" s="72"/>
    </row>
    <row r="263" spans="28:28" ht="20.100000000000001" customHeight="1" x14ac:dyDescent="0.2">
      <c r="AB263" s="74"/>
    </row>
    <row r="265" spans="28:28" ht="20.100000000000001" customHeight="1" x14ac:dyDescent="0.2">
      <c r="AB265" s="72"/>
    </row>
    <row r="268" spans="28:28" ht="20.100000000000001" customHeight="1" x14ac:dyDescent="0.2">
      <c r="AB268" s="74"/>
    </row>
    <row r="271" spans="28:28" ht="20.100000000000001" customHeight="1" x14ac:dyDescent="0.2">
      <c r="AB271" s="72"/>
    </row>
    <row r="272" spans="28:28" ht="20.100000000000001" customHeight="1" x14ac:dyDescent="0.2">
      <c r="AB272" s="72"/>
    </row>
    <row r="273" spans="28:28" ht="20.100000000000001" customHeight="1" x14ac:dyDescent="0.2">
      <c r="AB273" s="72"/>
    </row>
    <row r="274" spans="28:28" ht="20.100000000000001" customHeight="1" x14ac:dyDescent="0.2">
      <c r="AB274" s="72"/>
    </row>
    <row r="275" spans="28:28" ht="20.100000000000001" customHeight="1" x14ac:dyDescent="0.2">
      <c r="AB275" s="72"/>
    </row>
    <row r="276" spans="28:28" ht="20.100000000000001" customHeight="1" x14ac:dyDescent="0.2">
      <c r="AB276" s="72"/>
    </row>
    <row r="277" spans="28:28" ht="20.100000000000001" customHeight="1" x14ac:dyDescent="0.2">
      <c r="AB277" s="72"/>
    </row>
    <row r="278" spans="28:28" ht="20.100000000000001" customHeight="1" x14ac:dyDescent="0.2">
      <c r="AB278" s="72"/>
    </row>
    <row r="279" spans="28:28" ht="20.100000000000001" customHeight="1" x14ac:dyDescent="0.2">
      <c r="AB279" s="72"/>
    </row>
    <row r="280" spans="28:28" ht="20.100000000000001" customHeight="1" x14ac:dyDescent="0.2">
      <c r="AB280" s="72"/>
    </row>
    <row r="281" spans="28:28" ht="20.100000000000001" customHeight="1" x14ac:dyDescent="0.2">
      <c r="AB281" s="118"/>
    </row>
    <row r="282" spans="28:28" ht="20.100000000000001" customHeight="1" x14ac:dyDescent="0.2">
      <c r="AB282" s="118"/>
    </row>
    <row r="283" spans="28:28" ht="20.100000000000001" customHeight="1" x14ac:dyDescent="0.2">
      <c r="AB283" s="72"/>
    </row>
    <row r="284" spans="28:28" ht="20.100000000000001" customHeight="1" x14ac:dyDescent="0.2">
      <c r="AB284" s="10"/>
    </row>
    <row r="285" spans="28:28" ht="20.100000000000001" customHeight="1" x14ac:dyDescent="0.2">
      <c r="AB285" s="10"/>
    </row>
    <row r="286" spans="28:28" ht="20.100000000000001" customHeight="1" x14ac:dyDescent="0.2">
      <c r="AB286" s="10"/>
    </row>
    <row r="287" spans="28:28" ht="20.100000000000001" customHeight="1" x14ac:dyDescent="0.2">
      <c r="AB287" s="72"/>
    </row>
    <row r="288" spans="28:28" ht="20.100000000000001" customHeight="1" x14ac:dyDescent="0.2">
      <c r="AB288" s="72"/>
    </row>
    <row r="289" spans="28:28" ht="20.100000000000001" customHeight="1" x14ac:dyDescent="0.2">
      <c r="AB289" s="72"/>
    </row>
    <row r="290" spans="28:28" ht="20.100000000000001" customHeight="1" x14ac:dyDescent="0.2">
      <c r="AB290" s="122"/>
    </row>
    <row r="291" spans="28:28" ht="20.100000000000001" customHeight="1" x14ac:dyDescent="0.2">
      <c r="AB291" s="122"/>
    </row>
    <row r="292" spans="28:28" ht="20.100000000000001" customHeight="1" x14ac:dyDescent="0.2">
      <c r="AB292" s="122"/>
    </row>
  </sheetData>
  <sheetProtection sheet="1" objects="1" scenarios="1"/>
  <mergeCells count="515">
    <mergeCell ref="D10:F10"/>
    <mergeCell ref="C57:V57"/>
    <mergeCell ref="D58:Y58"/>
    <mergeCell ref="E96:L96"/>
    <mergeCell ref="E97:L98"/>
    <mergeCell ref="E100:L101"/>
    <mergeCell ref="C35:V35"/>
    <mergeCell ref="C36:V36"/>
    <mergeCell ref="C37:V37"/>
    <mergeCell ref="C39:Y39"/>
    <mergeCell ref="C40:X40"/>
    <mergeCell ref="C42:V42"/>
    <mergeCell ref="C43:V43"/>
    <mergeCell ref="C44:V44"/>
    <mergeCell ref="C56:V56"/>
    <mergeCell ref="X97:Y98"/>
    <mergeCell ref="C100:D102"/>
    <mergeCell ref="D92:Y92"/>
    <mergeCell ref="U83:Y84"/>
    <mergeCell ref="I87:L88"/>
    <mergeCell ref="M87:N88"/>
    <mergeCell ref="D93:Y93"/>
    <mergeCell ref="B24:Z24"/>
    <mergeCell ref="C25:Y25"/>
    <mergeCell ref="D234:Y234"/>
    <mergeCell ref="C229:D229"/>
    <mergeCell ref="E229:H229"/>
    <mergeCell ref="I229:J229"/>
    <mergeCell ref="I228:K228"/>
    <mergeCell ref="L228:P228"/>
    <mergeCell ref="Q228:U228"/>
    <mergeCell ref="C19:Y19"/>
    <mergeCell ref="C20:Y20"/>
    <mergeCell ref="C22:Y22"/>
    <mergeCell ref="E103:L104"/>
    <mergeCell ref="C26:Y26"/>
    <mergeCell ref="C27:Y27"/>
    <mergeCell ref="C28:Y28"/>
    <mergeCell ref="C29:Y29"/>
    <mergeCell ref="C31:X31"/>
    <mergeCell ref="C33:V33"/>
    <mergeCell ref="C34:V34"/>
    <mergeCell ref="C79:D80"/>
    <mergeCell ref="E99:L99"/>
    <mergeCell ref="M99:N99"/>
    <mergeCell ref="E102:L102"/>
    <mergeCell ref="O87:O88"/>
    <mergeCell ref="E79:H80"/>
    <mergeCell ref="D248:Y248"/>
    <mergeCell ref="C241:D241"/>
    <mergeCell ref="E241:O241"/>
    <mergeCell ref="U241:W241"/>
    <mergeCell ref="X241:Y241"/>
    <mergeCell ref="C243:Y243"/>
    <mergeCell ref="D245:Y245"/>
    <mergeCell ref="D246:Y246"/>
    <mergeCell ref="C225:D225"/>
    <mergeCell ref="E225:H225"/>
    <mergeCell ref="V229:X229"/>
    <mergeCell ref="L229:O229"/>
    <mergeCell ref="Q229:T229"/>
    <mergeCell ref="P241:S241"/>
    <mergeCell ref="D247:Y247"/>
    <mergeCell ref="D235:Y235"/>
    <mergeCell ref="D236:Y236"/>
    <mergeCell ref="C240:D240"/>
    <mergeCell ref="E240:O240"/>
    <mergeCell ref="P240:T240"/>
    <mergeCell ref="U240:Y240"/>
    <mergeCell ref="D237:Y237"/>
    <mergeCell ref="C231:Y231"/>
    <mergeCell ref="D233:Y233"/>
    <mergeCell ref="C181:D181"/>
    <mergeCell ref="C173:D173"/>
    <mergeCell ref="D196:Y196"/>
    <mergeCell ref="U164:W164"/>
    <mergeCell ref="X164:Y164"/>
    <mergeCell ref="C165:D165"/>
    <mergeCell ref="C186:Y186"/>
    <mergeCell ref="U172:Y172"/>
    <mergeCell ref="C171:Y171"/>
    <mergeCell ref="C166:D166"/>
    <mergeCell ref="E166:H166"/>
    <mergeCell ref="M166:N166"/>
    <mergeCell ref="U166:W166"/>
    <mergeCell ref="C184:Y184"/>
    <mergeCell ref="I166:L166"/>
    <mergeCell ref="C164:D164"/>
    <mergeCell ref="X166:Y166"/>
    <mergeCell ref="B183:Z183"/>
    <mergeCell ref="E181:O181"/>
    <mergeCell ref="L192:O192"/>
    <mergeCell ref="L193:O193"/>
    <mergeCell ref="C172:D172"/>
    <mergeCell ref="E168:Y168"/>
    <mergeCell ref="I167:L167"/>
    <mergeCell ref="M159:N159"/>
    <mergeCell ref="I163:L163"/>
    <mergeCell ref="M163:O163"/>
    <mergeCell ref="P163:T163"/>
    <mergeCell ref="U163:Y163"/>
    <mergeCell ref="X165:Y165"/>
    <mergeCell ref="U103:W103"/>
    <mergeCell ref="X103:Y104"/>
    <mergeCell ref="C162:Y162"/>
    <mergeCell ref="E164:H164"/>
    <mergeCell ref="I164:L164"/>
    <mergeCell ref="M164:N164"/>
    <mergeCell ref="E123:L123"/>
    <mergeCell ref="I165:L165"/>
    <mergeCell ref="M165:N165"/>
    <mergeCell ref="U165:W165"/>
    <mergeCell ref="E120:L121"/>
    <mergeCell ref="E115:L115"/>
    <mergeCell ref="C112:D115"/>
    <mergeCell ref="E119:L119"/>
    <mergeCell ref="C116:D119"/>
    <mergeCell ref="E163:H163"/>
    <mergeCell ref="C158:D158"/>
    <mergeCell ref="M158:O158"/>
    <mergeCell ref="U117:W117"/>
    <mergeCell ref="E159:L159"/>
    <mergeCell ref="E165:H165"/>
    <mergeCell ref="U158:Y158"/>
    <mergeCell ref="U152:W152"/>
    <mergeCell ref="C62:Y62"/>
    <mergeCell ref="C65:Y65"/>
    <mergeCell ref="C66:D66"/>
    <mergeCell ref="E66:H66"/>
    <mergeCell ref="M66:O66"/>
    <mergeCell ref="P66:T66"/>
    <mergeCell ref="U66:Y66"/>
    <mergeCell ref="I66:L66"/>
    <mergeCell ref="E67:H68"/>
    <mergeCell ref="M67:N68"/>
    <mergeCell ref="O67:O68"/>
    <mergeCell ref="I67:L68"/>
    <mergeCell ref="C67:D68"/>
    <mergeCell ref="U100:W100"/>
    <mergeCell ref="X100:Y101"/>
    <mergeCell ref="U101:W101"/>
    <mergeCell ref="O97:O98"/>
    <mergeCell ref="U97:W97"/>
    <mergeCell ref="U96:Y96"/>
    <mergeCell ref="U120:W120"/>
    <mergeCell ref="E137:L137"/>
    <mergeCell ref="E138:L138"/>
    <mergeCell ref="M137:N137"/>
    <mergeCell ref="E124:L125"/>
    <mergeCell ref="P124:S125"/>
    <mergeCell ref="T124:T125"/>
    <mergeCell ref="X120:Y121"/>
    <mergeCell ref="E111:L111"/>
    <mergeCell ref="E116:L117"/>
    <mergeCell ref="U121:W121"/>
    <mergeCell ref="U112:W112"/>
    <mergeCell ref="X112:Y113"/>
    <mergeCell ref="U113:W113"/>
    <mergeCell ref="M124:N125"/>
    <mergeCell ref="O124:O125"/>
    <mergeCell ref="M112:N113"/>
    <mergeCell ref="O112:O113"/>
    <mergeCell ref="U125:W125"/>
    <mergeCell ref="E114:L114"/>
    <mergeCell ref="M116:N117"/>
    <mergeCell ref="O116:O117"/>
    <mergeCell ref="U116:W116"/>
    <mergeCell ref="X116:Y117"/>
    <mergeCell ref="C53:V53"/>
    <mergeCell ref="C54:V54"/>
    <mergeCell ref="C55:V55"/>
    <mergeCell ref="B61:Z61"/>
    <mergeCell ref="C108:Y108"/>
    <mergeCell ref="C111:D111"/>
    <mergeCell ref="M111:O111"/>
    <mergeCell ref="P111:T111"/>
    <mergeCell ref="U111:Y111"/>
    <mergeCell ref="C70:D71"/>
    <mergeCell ref="E70:H71"/>
    <mergeCell ref="I70:L71"/>
    <mergeCell ref="I79:L80"/>
    <mergeCell ref="C63:Y63"/>
    <mergeCell ref="U67:Y68"/>
    <mergeCell ref="U70:Y71"/>
    <mergeCell ref="D91:Y91"/>
    <mergeCell ref="C107:K107"/>
    <mergeCell ref="E83:H84"/>
    <mergeCell ref="M83:N84"/>
    <mergeCell ref="O83:O84"/>
    <mergeCell ref="I83:L84"/>
    <mergeCell ref="O79:O80"/>
    <mergeCell ref="P81:S82"/>
    <mergeCell ref="E69:L69"/>
    <mergeCell ref="M69:Y69"/>
    <mergeCell ref="E72:L72"/>
    <mergeCell ref="E75:L75"/>
    <mergeCell ref="M75:Y75"/>
    <mergeCell ref="T87:T88"/>
    <mergeCell ref="P97:S98"/>
    <mergeCell ref="T97:T98"/>
    <mergeCell ref="B1:Z1"/>
    <mergeCell ref="C5:E5"/>
    <mergeCell ref="N5:P5"/>
    <mergeCell ref="Q5:Y5"/>
    <mergeCell ref="C7:E8"/>
    <mergeCell ref="N7:P8"/>
    <mergeCell ref="F5:L5"/>
    <mergeCell ref="Q7:Y8"/>
    <mergeCell ref="F7:G8"/>
    <mergeCell ref="H7:L8"/>
    <mergeCell ref="C45:V45"/>
    <mergeCell ref="C46:V46"/>
    <mergeCell ref="C47:V47"/>
    <mergeCell ref="C49:Y49"/>
    <mergeCell ref="C50:X50"/>
    <mergeCell ref="C52:V52"/>
    <mergeCell ref="M167:N167"/>
    <mergeCell ref="U167:W167"/>
    <mergeCell ref="C159:D159"/>
    <mergeCell ref="C161:Y161"/>
    <mergeCell ref="C163:D163"/>
    <mergeCell ref="C97:D99"/>
    <mergeCell ref="M97:N98"/>
    <mergeCell ref="M70:N71"/>
    <mergeCell ref="O70:O71"/>
    <mergeCell ref="U79:Y80"/>
    <mergeCell ref="U81:Y82"/>
    <mergeCell ref="C81:D82"/>
    <mergeCell ref="E78:L78"/>
    <mergeCell ref="P137:S137"/>
    <mergeCell ref="P138:S138"/>
    <mergeCell ref="C120:D123"/>
    <mergeCell ref="P158:T158"/>
    <mergeCell ref="E118:L118"/>
    <mergeCell ref="M118:N118"/>
    <mergeCell ref="M138:N138"/>
    <mergeCell ref="U138:W138"/>
    <mergeCell ref="E122:L122"/>
    <mergeCell ref="M122:N122"/>
    <mergeCell ref="D130:Y130"/>
    <mergeCell ref="M147:O147"/>
    <mergeCell ref="P147:T147"/>
    <mergeCell ref="C167:D168"/>
    <mergeCell ref="E167:H167"/>
    <mergeCell ref="B178:Z178"/>
    <mergeCell ref="C179:Y179"/>
    <mergeCell ref="C180:D180"/>
    <mergeCell ref="E180:O180"/>
    <mergeCell ref="P180:T180"/>
    <mergeCell ref="U180:Y180"/>
    <mergeCell ref="E172:L172"/>
    <mergeCell ref="M172:O172"/>
    <mergeCell ref="C175:D175"/>
    <mergeCell ref="C174:D174"/>
    <mergeCell ref="E175:L175"/>
    <mergeCell ref="M175:N175"/>
    <mergeCell ref="U175:W175"/>
    <mergeCell ref="X175:Y175"/>
    <mergeCell ref="C177:Y177"/>
    <mergeCell ref="E173:L173"/>
    <mergeCell ref="M173:N173"/>
    <mergeCell ref="E174:L174"/>
    <mergeCell ref="M174:N174"/>
    <mergeCell ref="U174:W174"/>
    <mergeCell ref="M151:N151"/>
    <mergeCell ref="U151:W151"/>
    <mergeCell ref="X151:Y151"/>
    <mergeCell ref="U73:Y74"/>
    <mergeCell ref="U76:Y77"/>
    <mergeCell ref="C76:D77"/>
    <mergeCell ref="E76:H77"/>
    <mergeCell ref="M76:N77"/>
    <mergeCell ref="O76:O77"/>
    <mergeCell ref="I76:L77"/>
    <mergeCell ref="X150:Y150"/>
    <mergeCell ref="C141:D142"/>
    <mergeCell ref="C135:Y135"/>
    <mergeCell ref="C138:D138"/>
    <mergeCell ref="X141:Y141"/>
    <mergeCell ref="M140:N140"/>
    <mergeCell ref="C139:D139"/>
    <mergeCell ref="U137:W137"/>
    <mergeCell ref="X137:Y137"/>
    <mergeCell ref="B145:Z145"/>
    <mergeCell ref="E142:Y142"/>
    <mergeCell ref="X149:Y149"/>
    <mergeCell ref="X148:Y148"/>
    <mergeCell ref="C146:Y146"/>
    <mergeCell ref="C212:Y212"/>
    <mergeCell ref="D214:Y214"/>
    <mergeCell ref="D215:Y215"/>
    <mergeCell ref="I193:J193"/>
    <mergeCell ref="V193:X193"/>
    <mergeCell ref="D195:Y195"/>
    <mergeCell ref="Q192:T192"/>
    <mergeCell ref="Q193:T193"/>
    <mergeCell ref="E150:L150"/>
    <mergeCell ref="E151:L151"/>
    <mergeCell ref="E152:L152"/>
    <mergeCell ref="E158:L158"/>
    <mergeCell ref="P152:S152"/>
    <mergeCell ref="C150:D150"/>
    <mergeCell ref="M150:N150"/>
    <mergeCell ref="P150:S150"/>
    <mergeCell ref="P151:S151"/>
    <mergeCell ref="U150:W150"/>
    <mergeCell ref="C157:Y157"/>
    <mergeCell ref="X152:Y152"/>
    <mergeCell ref="E153:Y153"/>
    <mergeCell ref="C152:D153"/>
    <mergeCell ref="M152:N152"/>
    <mergeCell ref="C151:D151"/>
    <mergeCell ref="I221:K221"/>
    <mergeCell ref="Q225:T225"/>
    <mergeCell ref="P202:T202"/>
    <mergeCell ref="U202:Y202"/>
    <mergeCell ref="C203:D203"/>
    <mergeCell ref="E203:O203"/>
    <mergeCell ref="U203:W203"/>
    <mergeCell ref="X203:Y203"/>
    <mergeCell ref="L225:O225"/>
    <mergeCell ref="Q222:T222"/>
    <mergeCell ref="D216:Y216"/>
    <mergeCell ref="D217:Y217"/>
    <mergeCell ref="C219:Y219"/>
    <mergeCell ref="C221:D221"/>
    <mergeCell ref="C223:D223"/>
    <mergeCell ref="E223:H223"/>
    <mergeCell ref="I223:J223"/>
    <mergeCell ref="C224:D224"/>
    <mergeCell ref="E224:H224"/>
    <mergeCell ref="I224:J224"/>
    <mergeCell ref="V224:X224"/>
    <mergeCell ref="P203:S203"/>
    <mergeCell ref="P209:S209"/>
    <mergeCell ref="U209:W209"/>
    <mergeCell ref="C228:D228"/>
    <mergeCell ref="E228:H228"/>
    <mergeCell ref="V228:Y228"/>
    <mergeCell ref="C206:Y206"/>
    <mergeCell ref="C208:D208"/>
    <mergeCell ref="E208:O208"/>
    <mergeCell ref="P208:T208"/>
    <mergeCell ref="U208:Y208"/>
    <mergeCell ref="L221:P221"/>
    <mergeCell ref="Q221:U221"/>
    <mergeCell ref="V221:Y221"/>
    <mergeCell ref="C222:D222"/>
    <mergeCell ref="E222:H222"/>
    <mergeCell ref="I222:J222"/>
    <mergeCell ref="V222:X222"/>
    <mergeCell ref="L222:O222"/>
    <mergeCell ref="I225:J225"/>
    <mergeCell ref="V225:X225"/>
    <mergeCell ref="V223:X223"/>
    <mergeCell ref="L223:O223"/>
    <mergeCell ref="Q223:T223"/>
    <mergeCell ref="L224:O224"/>
    <mergeCell ref="Q224:T224"/>
    <mergeCell ref="E221:H221"/>
    <mergeCell ref="E105:L105"/>
    <mergeCell ref="C103:D105"/>
    <mergeCell ref="E81:H82"/>
    <mergeCell ref="M81:N82"/>
    <mergeCell ref="T81:T82"/>
    <mergeCell ref="P83:S84"/>
    <mergeCell ref="T83:T84"/>
    <mergeCell ref="P85:S86"/>
    <mergeCell ref="E112:L113"/>
    <mergeCell ref="T85:T86"/>
    <mergeCell ref="P87:S88"/>
    <mergeCell ref="C109:Y109"/>
    <mergeCell ref="D90:Y90"/>
    <mergeCell ref="C85:D86"/>
    <mergeCell ref="E85:H86"/>
    <mergeCell ref="I85:L86"/>
    <mergeCell ref="M85:N86"/>
    <mergeCell ref="O85:O86"/>
    <mergeCell ref="C83:D84"/>
    <mergeCell ref="U98:W98"/>
    <mergeCell ref="U104:W104"/>
    <mergeCell ref="C94:Y94"/>
    <mergeCell ref="C95:Y95"/>
    <mergeCell ref="O81:O82"/>
    <mergeCell ref="I81:L82"/>
    <mergeCell ref="C87:D88"/>
    <mergeCell ref="E87:H88"/>
    <mergeCell ref="C96:D96"/>
    <mergeCell ref="M96:O96"/>
    <mergeCell ref="P96:T96"/>
    <mergeCell ref="P67:S68"/>
    <mergeCell ref="T67:T68"/>
    <mergeCell ref="P70:S71"/>
    <mergeCell ref="T70:T71"/>
    <mergeCell ref="P73:S74"/>
    <mergeCell ref="T73:T74"/>
    <mergeCell ref="P76:S77"/>
    <mergeCell ref="T76:T77"/>
    <mergeCell ref="P79:S80"/>
    <mergeCell ref="T79:T80"/>
    <mergeCell ref="M72:Y72"/>
    <mergeCell ref="M78:N78"/>
    <mergeCell ref="M79:N80"/>
    <mergeCell ref="C73:D74"/>
    <mergeCell ref="E73:H74"/>
    <mergeCell ref="I73:L74"/>
    <mergeCell ref="M73:N74"/>
    <mergeCell ref="O73:O74"/>
    <mergeCell ref="M119:N119"/>
    <mergeCell ref="M123:N123"/>
    <mergeCell ref="P100:S101"/>
    <mergeCell ref="T100:T101"/>
    <mergeCell ref="P103:S104"/>
    <mergeCell ref="T103:T104"/>
    <mergeCell ref="P112:S113"/>
    <mergeCell ref="T112:T113"/>
    <mergeCell ref="P116:S117"/>
    <mergeCell ref="T116:T117"/>
    <mergeCell ref="P120:S121"/>
    <mergeCell ref="T120:T121"/>
    <mergeCell ref="M115:N115"/>
    <mergeCell ref="M100:N101"/>
    <mergeCell ref="O100:O101"/>
    <mergeCell ref="N107:T107"/>
    <mergeCell ref="M103:N104"/>
    <mergeCell ref="O103:O104"/>
    <mergeCell ref="M102:N102"/>
    <mergeCell ref="M114:N114"/>
    <mergeCell ref="M120:N121"/>
    <mergeCell ref="O120:O121"/>
    <mergeCell ref="U124:W124"/>
    <mergeCell ref="X124:Y125"/>
    <mergeCell ref="E126:L126"/>
    <mergeCell ref="M126:N126"/>
    <mergeCell ref="E136:L136"/>
    <mergeCell ref="E139:L139"/>
    <mergeCell ref="M136:O136"/>
    <mergeCell ref="P136:T136"/>
    <mergeCell ref="U136:Y136"/>
    <mergeCell ref="X139:Y139"/>
    <mergeCell ref="C134:Y134"/>
    <mergeCell ref="B133:Z133"/>
    <mergeCell ref="M139:N139"/>
    <mergeCell ref="P139:S139"/>
    <mergeCell ref="D128:Y128"/>
    <mergeCell ref="D129:Y129"/>
    <mergeCell ref="U139:W139"/>
    <mergeCell ref="X138:Y138"/>
    <mergeCell ref="C124:D126"/>
    <mergeCell ref="E148:L148"/>
    <mergeCell ref="E149:L149"/>
    <mergeCell ref="U140:W140"/>
    <mergeCell ref="X140:Y140"/>
    <mergeCell ref="C137:D137"/>
    <mergeCell ref="C136:D136"/>
    <mergeCell ref="U148:W148"/>
    <mergeCell ref="M141:N141"/>
    <mergeCell ref="U141:W141"/>
    <mergeCell ref="C140:D140"/>
    <mergeCell ref="P140:S140"/>
    <mergeCell ref="P141:S141"/>
    <mergeCell ref="U147:Y147"/>
    <mergeCell ref="E147:L147"/>
    <mergeCell ref="M148:N148"/>
    <mergeCell ref="E140:L140"/>
    <mergeCell ref="E141:L141"/>
    <mergeCell ref="P149:S149"/>
    <mergeCell ref="C149:D149"/>
    <mergeCell ref="M149:N149"/>
    <mergeCell ref="U149:W149"/>
    <mergeCell ref="C148:D148"/>
    <mergeCell ref="P148:S148"/>
    <mergeCell ref="C147:D147"/>
    <mergeCell ref="C190:Y190"/>
    <mergeCell ref="C191:D191"/>
    <mergeCell ref="E191:H191"/>
    <mergeCell ref="I191:K191"/>
    <mergeCell ref="L191:P191"/>
    <mergeCell ref="Q191:U191"/>
    <mergeCell ref="V191:Y191"/>
    <mergeCell ref="C192:D192"/>
    <mergeCell ref="C209:D209"/>
    <mergeCell ref="E209:O209"/>
    <mergeCell ref="D198:Y198"/>
    <mergeCell ref="C201:Y201"/>
    <mergeCell ref="C202:D202"/>
    <mergeCell ref="E202:O202"/>
    <mergeCell ref="D199:Y199"/>
    <mergeCell ref="C193:D193"/>
    <mergeCell ref="E193:H193"/>
    <mergeCell ref="E192:H192"/>
    <mergeCell ref="I192:J192"/>
    <mergeCell ref="V192:X192"/>
    <mergeCell ref="D197:Y197"/>
    <mergeCell ref="X209:Y209"/>
    <mergeCell ref="X174:Y174"/>
    <mergeCell ref="U181:W181"/>
    <mergeCell ref="X181:Y181"/>
    <mergeCell ref="S187:T187"/>
    <mergeCell ref="S188:T188"/>
    <mergeCell ref="P159:S159"/>
    <mergeCell ref="P164:S164"/>
    <mergeCell ref="P165:S165"/>
    <mergeCell ref="P166:S166"/>
    <mergeCell ref="P167:S167"/>
    <mergeCell ref="P173:S173"/>
    <mergeCell ref="P172:T172"/>
    <mergeCell ref="U173:W173"/>
    <mergeCell ref="X173:Y173"/>
    <mergeCell ref="P174:S174"/>
    <mergeCell ref="P175:S175"/>
    <mergeCell ref="P181:S181"/>
    <mergeCell ref="U159:W159"/>
    <mergeCell ref="X159:Y159"/>
    <mergeCell ref="X167:Y167"/>
  </mergeCells>
  <phoneticPr fontId="1"/>
  <conditionalFormatting sqref="C20:Y21">
    <cfRule type="notContainsBlanks" dxfId="3" priority="2">
      <formula>LEN(TRIM(C20))&gt;0</formula>
    </cfRule>
  </conditionalFormatting>
  <conditionalFormatting sqref="C19">
    <cfRule type="containsText" dxfId="2" priority="1" operator="containsText" text="エラー">
      <formula>NOT(ISERROR(SEARCH("エラー",C19)))</formula>
    </cfRule>
  </conditionalFormatting>
  <dataValidations count="6">
    <dataValidation type="list" allowBlank="1" showInputMessage="1" showErrorMessage="1" sqref="C144 L144 L170 C170" xr:uid="{00000000-0002-0000-0100-000000000000}">
      <formula1>$AA$1:$AA$2</formula1>
    </dataValidation>
    <dataValidation type="list" allowBlank="1" showInputMessage="1" showErrorMessage="1" sqref="X10:X13 X59 X42:X48 X33:X38 X52:X57 C16:C17 M105" xr:uid="{925C29F6-1CDC-4EE8-9FE7-B418BF78419A}">
      <formula1>$AD$1:$AD$2</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P67:S68 P70:S71 P73:S74 P76:S77 P79:S88 P97:S98 P100:S101 P103:S104 P112:S113 P116:S117 P120:S121 P124:S125 P137:S141 P148:S152 P159:S159 P164:S167 P173:S175 P181:S181 L192:O193 P203:S203 P209:S209 L222:O225 L229:O229" xr:uid="{997DE4E2-A857-4EC7-BBF1-207D6E100037}">
      <formula1>1000</formula1>
      <formula2>999999999</formula2>
    </dataValidation>
    <dataValidation type="custom" showInputMessage="1" showErrorMessage="1" errorTitle="補助要望台数を超えた数字が入力されています" error="本項目に記載する数字は要望台数の内数です" sqref="M115:N115 M119:N119 M123:N123" xr:uid="{80151E06-950D-40E8-A9C4-CF1D70AC4ED2}">
      <formula1>M115&lt;=M112</formula1>
    </dataValidation>
    <dataValidation type="custom" showInputMessage="1" showErrorMessage="1" errorTitle="補助要望台数を超えた数字が入力されています" error="本項目に記載する数字は要望台数の内数です" sqref="M114:N114 M118:N118 M122:N122 M126:N126 M99:N99 M102:N102" xr:uid="{4F1E517F-87CC-4A0A-93C2-F53424FC98B8}">
      <formula1>M99&lt;=M97</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_x000a_" sqref="P241:S241" xr:uid="{0E057717-6126-4217-AF80-A54C062910DF}">
      <formula1>1000</formula1>
      <formula2>999999999</formula2>
    </dataValidation>
  </dataValidations>
  <printOptions horizontalCentered="1"/>
  <pageMargins left="0.31496062992125984" right="0.11811023622047245" top="0.35433070866141736" bottom="0.35433070866141736" header="0.31496062992125984" footer="0.31496062992125984"/>
  <pageSetup paperSize="9" scale="94" fitToHeight="0" orientation="portrait" r:id="rId1"/>
  <headerFooter>
    <oddFooter>&amp;P / &amp;N ページ</oddFooter>
  </headerFooter>
  <rowBreaks count="7" manualBreakCount="7">
    <brk id="23" max="16383" man="1"/>
    <brk id="60" max="16383" man="1"/>
    <brk id="107" max="16383" man="1"/>
    <brk id="144" max="16383" man="1"/>
    <brk id="182" min="1" max="26" man="1"/>
    <brk id="207" max="16383" man="1"/>
    <brk id="2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ACB243"/>
  <sheetViews>
    <sheetView zoomScale="85" zoomScaleNormal="85" workbookViewId="0">
      <pane xSplit="4" ySplit="5" topLeftCell="E6" activePane="bottomRight" state="frozen"/>
      <selection pane="topRight" activeCell="G1" sqref="G1"/>
      <selection pane="bottomLeft" activeCell="A7" sqref="A7"/>
      <selection pane="bottomRight" activeCell="M7" sqref="M7"/>
    </sheetView>
  </sheetViews>
  <sheetFormatPr defaultColWidth="9" defaultRowHeight="13.2" x14ac:dyDescent="0.2"/>
  <cols>
    <col min="1" max="1" width="25.6640625" style="94" customWidth="1"/>
    <col min="2" max="2" width="8.6640625" style="215" customWidth="1"/>
    <col min="3" max="3" width="9.109375" style="215" customWidth="1"/>
    <col min="4" max="180" width="9.109375" style="94" customWidth="1"/>
    <col min="181" max="16384" width="9" style="94"/>
  </cols>
  <sheetData>
    <row r="1" spans="1:180" ht="13.05" x14ac:dyDescent="0.2">
      <c r="A1" s="94">
        <v>1</v>
      </c>
      <c r="B1" s="94">
        <v>2</v>
      </c>
      <c r="C1" s="94">
        <v>3</v>
      </c>
      <c r="D1" s="94">
        <v>4</v>
      </c>
      <c r="E1" s="94">
        <v>5</v>
      </c>
      <c r="F1" s="94">
        <v>6</v>
      </c>
      <c r="G1" s="94">
        <v>7</v>
      </c>
      <c r="H1" s="94">
        <v>8</v>
      </c>
      <c r="I1" s="94">
        <v>9</v>
      </c>
      <c r="J1" s="94">
        <v>10</v>
      </c>
      <c r="K1" s="94">
        <v>11</v>
      </c>
      <c r="L1" s="94">
        <v>12</v>
      </c>
      <c r="M1" s="94">
        <v>13</v>
      </c>
      <c r="N1" s="94">
        <v>14</v>
      </c>
      <c r="O1" s="94">
        <v>15</v>
      </c>
      <c r="P1" s="94">
        <v>16</v>
      </c>
      <c r="Q1" s="94">
        <v>17</v>
      </c>
      <c r="R1" s="94">
        <v>18</v>
      </c>
      <c r="S1" s="94">
        <v>19</v>
      </c>
      <c r="T1" s="94">
        <v>20</v>
      </c>
      <c r="U1" s="94">
        <v>21</v>
      </c>
      <c r="V1" s="94">
        <v>22</v>
      </c>
      <c r="W1" s="94">
        <v>23</v>
      </c>
      <c r="X1" s="94">
        <v>24</v>
      </c>
      <c r="Y1" s="94">
        <v>25</v>
      </c>
      <c r="Z1" s="94">
        <v>26</v>
      </c>
      <c r="AA1" s="94">
        <v>27</v>
      </c>
      <c r="AB1" s="94">
        <v>28</v>
      </c>
      <c r="AC1" s="94">
        <v>29</v>
      </c>
      <c r="AD1" s="94">
        <v>30</v>
      </c>
      <c r="AE1" s="94">
        <v>31</v>
      </c>
      <c r="AF1" s="94">
        <v>32</v>
      </c>
      <c r="AG1" s="94">
        <v>33</v>
      </c>
      <c r="AH1" s="94">
        <v>34</v>
      </c>
      <c r="AI1" s="94">
        <v>35</v>
      </c>
      <c r="AJ1" s="94">
        <v>36</v>
      </c>
      <c r="AK1" s="94">
        <v>37</v>
      </c>
      <c r="AL1" s="94">
        <v>38</v>
      </c>
      <c r="AM1" s="94">
        <v>39</v>
      </c>
      <c r="AN1" s="94">
        <v>40</v>
      </c>
      <c r="AO1" s="94">
        <v>41</v>
      </c>
      <c r="AP1" s="94">
        <v>42</v>
      </c>
      <c r="AQ1" s="94">
        <v>43</v>
      </c>
      <c r="AR1" s="94">
        <v>44</v>
      </c>
      <c r="AS1" s="94">
        <v>45</v>
      </c>
      <c r="AT1" s="94">
        <v>46</v>
      </c>
      <c r="AU1" s="94">
        <v>47</v>
      </c>
      <c r="AV1" s="94">
        <v>48</v>
      </c>
      <c r="AW1" s="94">
        <v>49</v>
      </c>
      <c r="AX1" s="94">
        <v>50</v>
      </c>
      <c r="AY1" s="94">
        <v>51</v>
      </c>
      <c r="AZ1" s="94">
        <v>52</v>
      </c>
      <c r="BA1" s="94">
        <v>53</v>
      </c>
      <c r="BB1" s="94">
        <v>54</v>
      </c>
      <c r="BC1" s="94">
        <v>55</v>
      </c>
      <c r="BD1" s="94">
        <v>56</v>
      </c>
      <c r="BE1" s="94">
        <v>57</v>
      </c>
      <c r="BF1" s="94">
        <v>58</v>
      </c>
      <c r="BG1" s="94">
        <v>59</v>
      </c>
      <c r="BH1" s="94">
        <v>60</v>
      </c>
      <c r="BI1" s="94">
        <v>61</v>
      </c>
      <c r="BJ1" s="94">
        <v>62</v>
      </c>
      <c r="BK1" s="94">
        <v>63</v>
      </c>
      <c r="BL1" s="94">
        <v>64</v>
      </c>
      <c r="BM1" s="94">
        <v>65</v>
      </c>
      <c r="BN1" s="94">
        <v>66</v>
      </c>
      <c r="BO1" s="94">
        <v>67</v>
      </c>
      <c r="BP1" s="94">
        <v>68</v>
      </c>
      <c r="BQ1" s="94">
        <v>69</v>
      </c>
      <c r="BR1" s="94">
        <v>70</v>
      </c>
      <c r="BS1" s="94">
        <v>71</v>
      </c>
      <c r="BT1" s="94">
        <v>72</v>
      </c>
      <c r="BU1" s="94">
        <v>73</v>
      </c>
      <c r="BV1" s="94">
        <v>74</v>
      </c>
      <c r="BW1" s="94">
        <v>75</v>
      </c>
      <c r="BX1" s="94">
        <v>76</v>
      </c>
      <c r="BY1" s="94">
        <v>77</v>
      </c>
      <c r="BZ1" s="94">
        <v>78</v>
      </c>
      <c r="CA1" s="94">
        <v>79</v>
      </c>
      <c r="CB1" s="94">
        <v>80</v>
      </c>
      <c r="CC1" s="94">
        <v>81</v>
      </c>
      <c r="CD1" s="94">
        <v>82</v>
      </c>
      <c r="CE1" s="94">
        <v>83</v>
      </c>
      <c r="CF1" s="94">
        <v>84</v>
      </c>
      <c r="CG1" s="94">
        <v>85</v>
      </c>
      <c r="CH1" s="94">
        <v>86</v>
      </c>
      <c r="CI1" s="94">
        <v>87</v>
      </c>
      <c r="CJ1" s="94">
        <v>88</v>
      </c>
      <c r="CK1" s="94">
        <v>89</v>
      </c>
      <c r="CL1" s="94">
        <v>90</v>
      </c>
      <c r="CM1" s="94">
        <v>91</v>
      </c>
      <c r="CN1" s="94">
        <v>92</v>
      </c>
      <c r="CO1" s="94">
        <v>93</v>
      </c>
      <c r="CP1" s="94">
        <v>94</v>
      </c>
      <c r="CQ1" s="94">
        <v>95</v>
      </c>
      <c r="CR1" s="94">
        <v>96</v>
      </c>
      <c r="CS1" s="94">
        <v>97</v>
      </c>
      <c r="CT1" s="94">
        <v>98</v>
      </c>
      <c r="CU1" s="94">
        <v>99</v>
      </c>
      <c r="CV1" s="94">
        <v>100</v>
      </c>
      <c r="CW1" s="94">
        <v>101</v>
      </c>
      <c r="CX1" s="94">
        <v>102</v>
      </c>
      <c r="CY1" s="94">
        <v>103</v>
      </c>
      <c r="CZ1" s="94">
        <v>104</v>
      </c>
      <c r="DA1" s="94">
        <v>105</v>
      </c>
      <c r="DB1" s="94">
        <v>106</v>
      </c>
      <c r="DC1" s="94">
        <v>107</v>
      </c>
      <c r="DD1" s="94">
        <v>108</v>
      </c>
      <c r="DE1" s="94">
        <v>109</v>
      </c>
      <c r="DF1" s="94">
        <v>110</v>
      </c>
      <c r="DG1" s="94">
        <v>111</v>
      </c>
      <c r="DH1" s="94">
        <v>112</v>
      </c>
      <c r="DI1" s="94">
        <v>113</v>
      </c>
      <c r="DJ1" s="94">
        <v>114</v>
      </c>
      <c r="DK1" s="94">
        <v>115</v>
      </c>
      <c r="DL1" s="94">
        <v>116</v>
      </c>
      <c r="DM1" s="94">
        <v>117</v>
      </c>
      <c r="DN1" s="94">
        <v>118</v>
      </c>
      <c r="DO1" s="94">
        <v>119</v>
      </c>
      <c r="DP1" s="94">
        <v>120</v>
      </c>
      <c r="DQ1" s="94">
        <v>121</v>
      </c>
      <c r="DR1" s="94">
        <v>122</v>
      </c>
      <c r="DS1" s="94">
        <v>123</v>
      </c>
      <c r="DT1" s="94">
        <v>124</v>
      </c>
      <c r="DU1" s="94">
        <v>125</v>
      </c>
      <c r="DV1" s="94">
        <v>126</v>
      </c>
      <c r="DW1" s="94">
        <v>127</v>
      </c>
      <c r="DX1" s="94">
        <v>128</v>
      </c>
      <c r="DY1" s="94">
        <v>129</v>
      </c>
      <c r="DZ1" s="94">
        <v>130</v>
      </c>
      <c r="EA1" s="94">
        <v>131</v>
      </c>
      <c r="EB1" s="94">
        <v>132</v>
      </c>
      <c r="EC1" s="94">
        <v>133</v>
      </c>
      <c r="ED1" s="94">
        <v>134</v>
      </c>
      <c r="EE1" s="94">
        <v>135</v>
      </c>
      <c r="EF1" s="94">
        <v>136</v>
      </c>
      <c r="EG1" s="94">
        <v>137</v>
      </c>
      <c r="EH1" s="94">
        <v>138</v>
      </c>
      <c r="EI1" s="94">
        <v>139</v>
      </c>
      <c r="EJ1" s="94">
        <v>140</v>
      </c>
      <c r="EK1" s="94">
        <v>141</v>
      </c>
      <c r="EL1" s="94">
        <v>142</v>
      </c>
      <c r="EM1" s="94">
        <v>143</v>
      </c>
      <c r="EN1" s="94">
        <v>144</v>
      </c>
      <c r="EO1" s="94">
        <v>145</v>
      </c>
      <c r="EP1" s="94">
        <v>146</v>
      </c>
      <c r="EQ1" s="94">
        <v>147</v>
      </c>
      <c r="ER1" s="94">
        <v>148</v>
      </c>
      <c r="ES1" s="94">
        <v>149</v>
      </c>
      <c r="ET1" s="94">
        <v>150</v>
      </c>
      <c r="EU1" s="94">
        <v>151</v>
      </c>
      <c r="EV1" s="94">
        <v>152</v>
      </c>
      <c r="EW1" s="94">
        <v>153</v>
      </c>
      <c r="EX1" s="94">
        <v>154</v>
      </c>
      <c r="EY1" s="94">
        <v>155</v>
      </c>
      <c r="EZ1" s="94">
        <v>156</v>
      </c>
      <c r="FA1" s="94">
        <v>157</v>
      </c>
      <c r="FB1" s="94">
        <v>158</v>
      </c>
      <c r="FC1" s="94">
        <v>159</v>
      </c>
      <c r="FD1" s="94">
        <v>160</v>
      </c>
      <c r="FE1" s="94">
        <v>161</v>
      </c>
      <c r="FF1" s="94">
        <v>162</v>
      </c>
      <c r="FG1" s="94">
        <v>163</v>
      </c>
      <c r="FH1" s="94">
        <v>164</v>
      </c>
      <c r="FI1" s="94">
        <v>165</v>
      </c>
      <c r="FJ1" s="94">
        <v>166</v>
      </c>
      <c r="FK1" s="94">
        <v>167</v>
      </c>
      <c r="FL1" s="94">
        <v>168</v>
      </c>
      <c r="FM1" s="94">
        <v>169</v>
      </c>
      <c r="FN1" s="94">
        <v>170</v>
      </c>
      <c r="FO1" s="94">
        <v>171</v>
      </c>
      <c r="FP1" s="94">
        <v>172</v>
      </c>
      <c r="FQ1" s="94">
        <v>173</v>
      </c>
      <c r="FR1" s="94">
        <v>174</v>
      </c>
      <c r="FS1" s="94">
        <v>175</v>
      </c>
      <c r="FT1" s="94">
        <v>176</v>
      </c>
      <c r="FU1" s="94">
        <v>177</v>
      </c>
      <c r="FV1" s="94">
        <v>178</v>
      </c>
      <c r="FW1" s="94">
        <v>179</v>
      </c>
      <c r="FX1" s="94">
        <v>180</v>
      </c>
    </row>
    <row r="2" spans="1:180" ht="6" hidden="1" customHeight="1" x14ac:dyDescent="0.2">
      <c r="B2" s="94"/>
      <c r="C2" s="94"/>
      <c r="M2" s="94">
        <v>9</v>
      </c>
      <c r="N2" s="94">
        <v>13</v>
      </c>
      <c r="O2" s="94">
        <v>16</v>
      </c>
      <c r="P2" s="94">
        <v>21</v>
      </c>
      <c r="Q2" s="94">
        <v>13</v>
      </c>
      <c r="R2" s="94">
        <v>9</v>
      </c>
      <c r="S2" s="94">
        <v>13</v>
      </c>
      <c r="T2" s="94">
        <v>16</v>
      </c>
      <c r="U2" s="94">
        <v>21</v>
      </c>
      <c r="V2" s="94">
        <v>13</v>
      </c>
      <c r="W2" s="94">
        <v>9</v>
      </c>
      <c r="X2" s="94">
        <v>13</v>
      </c>
      <c r="Y2" s="94">
        <v>16</v>
      </c>
      <c r="Z2" s="94">
        <v>21</v>
      </c>
      <c r="AA2" s="94">
        <v>13</v>
      </c>
      <c r="AB2" s="94">
        <v>9</v>
      </c>
      <c r="AC2" s="94">
        <v>13</v>
      </c>
      <c r="AD2" s="94">
        <v>16</v>
      </c>
      <c r="AE2" s="94">
        <v>13</v>
      </c>
      <c r="AF2" s="94">
        <v>9</v>
      </c>
      <c r="AG2" s="94">
        <v>13</v>
      </c>
      <c r="AH2" s="94">
        <v>16</v>
      </c>
      <c r="AI2" s="94">
        <v>9</v>
      </c>
      <c r="AJ2" s="94">
        <v>13</v>
      </c>
      <c r="AK2" s="94">
        <v>16</v>
      </c>
      <c r="AL2" s="94">
        <v>9</v>
      </c>
      <c r="AM2" s="94">
        <v>13</v>
      </c>
      <c r="AN2" s="94">
        <v>16</v>
      </c>
      <c r="AO2" s="94">
        <v>9</v>
      </c>
      <c r="AP2" s="94">
        <v>13</v>
      </c>
      <c r="AQ2" s="94">
        <v>16</v>
      </c>
      <c r="AR2" s="94">
        <v>9</v>
      </c>
      <c r="AS2" s="94">
        <v>13</v>
      </c>
      <c r="AT2" s="94">
        <v>16</v>
      </c>
      <c r="AU2" s="94">
        <v>13</v>
      </c>
      <c r="AV2" s="94">
        <v>16</v>
      </c>
      <c r="AW2" s="94">
        <v>21</v>
      </c>
      <c r="AX2" s="94">
        <v>13</v>
      </c>
      <c r="AY2" s="94">
        <v>13</v>
      </c>
      <c r="AZ2" s="94">
        <v>16</v>
      </c>
      <c r="BA2" s="94">
        <v>21</v>
      </c>
      <c r="BB2" s="94">
        <v>13</v>
      </c>
      <c r="BC2" s="94">
        <v>13</v>
      </c>
      <c r="BD2" s="94">
        <v>16</v>
      </c>
      <c r="BE2" s="94">
        <v>21</v>
      </c>
      <c r="BF2" s="94">
        <v>13</v>
      </c>
      <c r="BG2" s="94">
        <v>13</v>
      </c>
      <c r="BH2" s="94">
        <v>13</v>
      </c>
      <c r="BI2" s="94">
        <v>16</v>
      </c>
      <c r="BJ2" s="94">
        <v>21</v>
      </c>
      <c r="BK2" s="94">
        <v>13</v>
      </c>
      <c r="BL2" s="94">
        <v>13</v>
      </c>
      <c r="BM2" s="94">
        <v>13</v>
      </c>
      <c r="BN2" s="94">
        <v>16</v>
      </c>
      <c r="BO2" s="94">
        <v>21</v>
      </c>
      <c r="BP2" s="94">
        <v>13</v>
      </c>
      <c r="BQ2" s="94">
        <v>13</v>
      </c>
      <c r="BR2" s="94">
        <v>13</v>
      </c>
      <c r="BS2" s="94">
        <v>16</v>
      </c>
      <c r="BT2" s="94">
        <v>21</v>
      </c>
      <c r="BU2" s="94">
        <v>13</v>
      </c>
      <c r="BV2" s="94">
        <v>13</v>
      </c>
      <c r="BW2" s="94">
        <v>13</v>
      </c>
      <c r="BX2" s="94">
        <v>16</v>
      </c>
      <c r="BY2" s="94">
        <v>21</v>
      </c>
      <c r="BZ2" s="94">
        <v>13</v>
      </c>
      <c r="CA2" s="94">
        <v>13</v>
      </c>
      <c r="CB2" s="94">
        <v>16</v>
      </c>
      <c r="CC2" s="94">
        <v>21</v>
      </c>
      <c r="CD2" s="94">
        <v>13</v>
      </c>
      <c r="CE2" s="94">
        <v>16</v>
      </c>
      <c r="CF2" s="94">
        <v>21</v>
      </c>
      <c r="CG2" s="94">
        <v>13</v>
      </c>
      <c r="CH2" s="94">
        <v>16</v>
      </c>
      <c r="CI2" s="94">
        <v>21</v>
      </c>
      <c r="CJ2" s="94">
        <v>13</v>
      </c>
      <c r="CK2" s="94">
        <v>16</v>
      </c>
      <c r="CL2" s="94">
        <v>21</v>
      </c>
      <c r="CM2" s="94">
        <v>13</v>
      </c>
      <c r="CN2" s="94">
        <v>16</v>
      </c>
      <c r="CO2" s="94">
        <v>21</v>
      </c>
      <c r="CP2" s="94">
        <v>5</v>
      </c>
      <c r="CQ2" s="94">
        <v>13</v>
      </c>
      <c r="CR2" s="94">
        <v>16</v>
      </c>
      <c r="CS2" s="94">
        <v>21</v>
      </c>
      <c r="CT2" s="94">
        <v>13</v>
      </c>
      <c r="CU2" s="94">
        <v>16</v>
      </c>
      <c r="CV2" s="94">
        <v>21</v>
      </c>
      <c r="CW2" s="94">
        <v>13</v>
      </c>
      <c r="CX2" s="94">
        <v>16</v>
      </c>
      <c r="CY2" s="94">
        <v>21</v>
      </c>
      <c r="CZ2" s="94">
        <v>13</v>
      </c>
      <c r="DA2" s="94">
        <v>16</v>
      </c>
      <c r="DB2" s="94">
        <v>21</v>
      </c>
      <c r="DC2" s="94">
        <v>13</v>
      </c>
      <c r="DD2" s="94">
        <v>16</v>
      </c>
      <c r="DE2" s="94">
        <v>21</v>
      </c>
      <c r="DF2" s="94">
        <v>5</v>
      </c>
      <c r="DG2" s="94">
        <v>13</v>
      </c>
      <c r="DH2" s="94">
        <v>16</v>
      </c>
      <c r="DI2" s="94">
        <v>21</v>
      </c>
      <c r="DJ2" s="94">
        <v>9</v>
      </c>
      <c r="DK2" s="94">
        <v>13</v>
      </c>
      <c r="DL2" s="94">
        <v>16</v>
      </c>
      <c r="DM2" s="94">
        <v>21</v>
      </c>
      <c r="DN2" s="94">
        <v>9</v>
      </c>
      <c r="DO2" s="94">
        <v>13</v>
      </c>
      <c r="DP2" s="94">
        <v>16</v>
      </c>
      <c r="DQ2" s="94">
        <v>21</v>
      </c>
      <c r="DR2" s="94">
        <v>9</v>
      </c>
      <c r="DS2" s="94">
        <v>13</v>
      </c>
      <c r="DT2" s="94">
        <v>16</v>
      </c>
      <c r="DU2" s="94">
        <v>21</v>
      </c>
      <c r="DV2" s="94">
        <v>9</v>
      </c>
      <c r="DW2" s="94">
        <v>13</v>
      </c>
      <c r="DX2" s="94">
        <v>16</v>
      </c>
      <c r="DY2" s="94">
        <v>21</v>
      </c>
      <c r="DZ2" s="94">
        <v>5</v>
      </c>
      <c r="EA2" s="94">
        <v>13</v>
      </c>
      <c r="EB2" s="94">
        <v>16</v>
      </c>
      <c r="EC2" s="94">
        <v>21</v>
      </c>
      <c r="ED2" s="94">
        <v>13</v>
      </c>
      <c r="EE2" s="94">
        <v>16</v>
      </c>
      <c r="EF2" s="94">
        <v>21</v>
      </c>
      <c r="EG2" s="94">
        <v>13</v>
      </c>
      <c r="EH2" s="94">
        <v>16</v>
      </c>
      <c r="EI2" s="94">
        <v>21</v>
      </c>
      <c r="EJ2" s="94">
        <v>5</v>
      </c>
      <c r="EK2" s="94">
        <v>16</v>
      </c>
      <c r="EL2" s="94">
        <v>21</v>
      </c>
      <c r="EM2" s="94">
        <v>9</v>
      </c>
      <c r="EN2" s="94">
        <v>12</v>
      </c>
      <c r="EO2" s="94">
        <v>17</v>
      </c>
      <c r="EP2" s="94">
        <v>22</v>
      </c>
      <c r="EQ2" s="94">
        <v>9</v>
      </c>
      <c r="ER2" s="94">
        <v>12</v>
      </c>
      <c r="ES2" s="94">
        <v>17</v>
      </c>
      <c r="ET2" s="94">
        <v>22</v>
      </c>
      <c r="EU2" s="94">
        <v>16</v>
      </c>
      <c r="EV2" s="94">
        <v>21</v>
      </c>
      <c r="EW2" s="94">
        <v>3</v>
      </c>
      <c r="EX2" s="94">
        <v>16</v>
      </c>
      <c r="EY2" s="94">
        <v>21</v>
      </c>
      <c r="EZ2" s="94">
        <v>3</v>
      </c>
      <c r="FA2" s="94">
        <v>9</v>
      </c>
      <c r="FB2" s="94">
        <v>12</v>
      </c>
      <c r="FC2" s="94">
        <v>17</v>
      </c>
      <c r="FD2" s="94">
        <v>22</v>
      </c>
      <c r="FE2" s="94">
        <v>9</v>
      </c>
      <c r="FF2" s="94">
        <v>12</v>
      </c>
      <c r="FG2" s="94">
        <v>17</v>
      </c>
      <c r="FH2" s="94">
        <v>22</v>
      </c>
      <c r="FI2" s="94">
        <v>9</v>
      </c>
      <c r="FJ2" s="94">
        <v>12</v>
      </c>
      <c r="FK2" s="94">
        <v>17</v>
      </c>
      <c r="FL2" s="94">
        <v>22</v>
      </c>
      <c r="FM2" s="94">
        <v>9</v>
      </c>
      <c r="FN2" s="94">
        <v>12</v>
      </c>
      <c r="FO2" s="94">
        <v>17</v>
      </c>
      <c r="FP2" s="94">
        <v>22</v>
      </c>
      <c r="FQ2" s="94">
        <v>9</v>
      </c>
      <c r="FR2" s="94">
        <v>12</v>
      </c>
      <c r="FS2" s="94">
        <v>17</v>
      </c>
      <c r="FT2" s="94">
        <v>22</v>
      </c>
      <c r="FU2" s="94">
        <v>3</v>
      </c>
      <c r="FV2" s="94">
        <v>16</v>
      </c>
      <c r="FW2" s="94">
        <v>21</v>
      </c>
      <c r="FX2" s="94">
        <v>3</v>
      </c>
    </row>
    <row r="3" spans="1:180" ht="6" hidden="1" customHeight="1" x14ac:dyDescent="0.2">
      <c r="B3" s="208"/>
      <c r="C3" s="208"/>
      <c r="D3" s="208"/>
      <c r="E3" s="208"/>
      <c r="F3" s="208"/>
      <c r="G3" s="208"/>
      <c r="H3" s="208"/>
      <c r="I3" s="208"/>
      <c r="J3" s="208"/>
      <c r="K3" s="208"/>
      <c r="L3" s="208"/>
      <c r="M3" s="209">
        <v>1</v>
      </c>
      <c r="N3" s="210">
        <f>M3</f>
        <v>1</v>
      </c>
      <c r="O3" s="210">
        <f>N3</f>
        <v>1</v>
      </c>
      <c r="P3" s="210">
        <f>O3</f>
        <v>1</v>
      </c>
      <c r="Q3" s="210" t="str">
        <f>P3&amp;"aa"</f>
        <v>1aa</v>
      </c>
      <c r="R3" s="209">
        <f>M3+1</f>
        <v>2</v>
      </c>
      <c r="S3" s="210">
        <f>R3</f>
        <v>2</v>
      </c>
      <c r="T3" s="210">
        <f>S3</f>
        <v>2</v>
      </c>
      <c r="U3" s="210">
        <f>T3</f>
        <v>2</v>
      </c>
      <c r="V3" s="210" t="str">
        <f>U3&amp;"aa"</f>
        <v>2aa</v>
      </c>
      <c r="W3" s="209">
        <f>R3+1</f>
        <v>3</v>
      </c>
      <c r="X3" s="210">
        <f>W3</f>
        <v>3</v>
      </c>
      <c r="Y3" s="210">
        <f>X3</f>
        <v>3</v>
      </c>
      <c r="Z3" s="210">
        <f>Y3</f>
        <v>3</v>
      </c>
      <c r="AA3" s="210" t="str">
        <f>Z3&amp;"aa"</f>
        <v>3aa</v>
      </c>
      <c r="AB3" s="209">
        <f>W3+1</f>
        <v>4</v>
      </c>
      <c r="AC3" s="210">
        <f>AB3</f>
        <v>4</v>
      </c>
      <c r="AD3" s="210">
        <f>AC3</f>
        <v>4</v>
      </c>
      <c r="AE3" s="210" t="str">
        <f>AD3&amp;"aa"</f>
        <v>4aa</v>
      </c>
      <c r="AF3" s="209">
        <f>AB3+1</f>
        <v>5</v>
      </c>
      <c r="AG3" s="210">
        <f>AF3</f>
        <v>5</v>
      </c>
      <c r="AH3" s="210">
        <f>AG3</f>
        <v>5</v>
      </c>
      <c r="AI3" s="209">
        <f>AF3+1</f>
        <v>6</v>
      </c>
      <c r="AJ3" s="210">
        <f>AI3</f>
        <v>6</v>
      </c>
      <c r="AK3" s="210">
        <f>AJ3</f>
        <v>6</v>
      </c>
      <c r="AL3" s="209">
        <f>AI3+1</f>
        <v>7</v>
      </c>
      <c r="AM3" s="210">
        <f>AL3</f>
        <v>7</v>
      </c>
      <c r="AN3" s="210">
        <f>AM3</f>
        <v>7</v>
      </c>
      <c r="AO3" s="209">
        <f>AL3+1</f>
        <v>8</v>
      </c>
      <c r="AP3" s="210">
        <f>AO3</f>
        <v>8</v>
      </c>
      <c r="AQ3" s="210">
        <f>AP3</f>
        <v>8</v>
      </c>
      <c r="AR3" s="209">
        <f>AO3+1</f>
        <v>9</v>
      </c>
      <c r="AS3" s="210">
        <f>AR3</f>
        <v>9</v>
      </c>
      <c r="AT3" s="210">
        <f>AS3</f>
        <v>9</v>
      </c>
      <c r="AU3" s="209">
        <f>AR3+1</f>
        <v>10</v>
      </c>
      <c r="AV3" s="210">
        <f>AU3</f>
        <v>10</v>
      </c>
      <c r="AW3" s="210" t="str">
        <f>AV3&amp;"a"</f>
        <v>10a</v>
      </c>
      <c r="AX3" s="210" t="str">
        <f>AW3&amp;"a"</f>
        <v>10aa</v>
      </c>
      <c r="AY3" s="209">
        <f>AU3+1</f>
        <v>11</v>
      </c>
      <c r="AZ3" s="210">
        <f>AY3</f>
        <v>11</v>
      </c>
      <c r="BA3" s="210" t="str">
        <f>AZ3&amp;"a"</f>
        <v>11a</v>
      </c>
      <c r="BB3" s="210" t="str">
        <f>BA3&amp;"a"</f>
        <v>11aa</v>
      </c>
      <c r="BC3" s="209">
        <f>AY3+1</f>
        <v>12</v>
      </c>
      <c r="BD3" s="210">
        <f>BC3</f>
        <v>12</v>
      </c>
      <c r="BE3" s="210" t="str">
        <f>BD3&amp;"a"</f>
        <v>12a</v>
      </c>
      <c r="BF3" s="210" t="str">
        <f>BE3&amp;"a"</f>
        <v>12aa</v>
      </c>
      <c r="BG3" s="216" t="str">
        <f>BF3&amp;"aa"</f>
        <v>12aaaa</v>
      </c>
      <c r="BH3" s="209">
        <f>BC3+1</f>
        <v>13</v>
      </c>
      <c r="BI3" s="210">
        <f>BH3</f>
        <v>13</v>
      </c>
      <c r="BJ3" s="210" t="str">
        <f>BI3&amp;"a"</f>
        <v>13a</v>
      </c>
      <c r="BK3" s="210" t="str">
        <f>BJ3&amp;"a"</f>
        <v>13aa</v>
      </c>
      <c r="BL3" s="210" t="str">
        <f>BK3&amp;"a"</f>
        <v>13aaa</v>
      </c>
      <c r="BM3" s="209">
        <f>BH3+1</f>
        <v>14</v>
      </c>
      <c r="BN3" s="210">
        <f>BM3</f>
        <v>14</v>
      </c>
      <c r="BO3" s="210" t="str">
        <f>BN3&amp;"a"</f>
        <v>14a</v>
      </c>
      <c r="BP3" s="210" t="str">
        <f>BO3&amp;"a"</f>
        <v>14aa</v>
      </c>
      <c r="BQ3" s="210" t="str">
        <f>BP3&amp;"a"</f>
        <v>14aaa</v>
      </c>
      <c r="BR3" s="209">
        <f>BM3+1</f>
        <v>15</v>
      </c>
      <c r="BS3" s="210">
        <f>BR3</f>
        <v>15</v>
      </c>
      <c r="BT3" s="210" t="str">
        <f>BS3&amp;"a"</f>
        <v>15a</v>
      </c>
      <c r="BU3" s="210" t="str">
        <f>BT3&amp;"a"</f>
        <v>15aa</v>
      </c>
      <c r="BV3" s="210" t="str">
        <f>BU3&amp;"a"</f>
        <v>15aaa</v>
      </c>
      <c r="BW3" s="209">
        <f>BR3+1</f>
        <v>16</v>
      </c>
      <c r="BX3" s="210">
        <f>BW3</f>
        <v>16</v>
      </c>
      <c r="BY3" s="210" t="str">
        <f>BX3&amp;"a"</f>
        <v>16a</v>
      </c>
      <c r="BZ3" s="210" t="str">
        <f>BY3&amp;"a"</f>
        <v>16aa</v>
      </c>
      <c r="CA3" s="209">
        <f>BW3+1</f>
        <v>17</v>
      </c>
      <c r="CB3" s="210">
        <f>CA3</f>
        <v>17</v>
      </c>
      <c r="CC3" s="210">
        <f>CB3</f>
        <v>17</v>
      </c>
      <c r="CD3" s="209">
        <f>CA3+1</f>
        <v>18</v>
      </c>
      <c r="CE3" s="210">
        <f>CD3</f>
        <v>18</v>
      </c>
      <c r="CF3" s="210">
        <f>CE3</f>
        <v>18</v>
      </c>
      <c r="CG3" s="209">
        <f>CD3+1</f>
        <v>19</v>
      </c>
      <c r="CH3" s="210">
        <f>CG3</f>
        <v>19</v>
      </c>
      <c r="CI3" s="210">
        <f>CH3</f>
        <v>19</v>
      </c>
      <c r="CJ3" s="209">
        <f>CG3+1</f>
        <v>20</v>
      </c>
      <c r="CK3" s="210">
        <f>CJ3</f>
        <v>20</v>
      </c>
      <c r="CL3" s="210">
        <f>CK3</f>
        <v>20</v>
      </c>
      <c r="CM3" s="209">
        <f>CJ3+1</f>
        <v>21</v>
      </c>
      <c r="CN3" s="210">
        <f>CM3</f>
        <v>21</v>
      </c>
      <c r="CO3" s="210">
        <f>CN3</f>
        <v>21</v>
      </c>
      <c r="CP3" s="210" t="str">
        <f>CO3&amp;"a"</f>
        <v>21a</v>
      </c>
      <c r="CQ3" s="209">
        <f>CM3+1</f>
        <v>22</v>
      </c>
      <c r="CR3" s="210">
        <f>CQ3</f>
        <v>22</v>
      </c>
      <c r="CS3" s="210">
        <f>CR3</f>
        <v>22</v>
      </c>
      <c r="CT3" s="209">
        <f>CQ3+1</f>
        <v>23</v>
      </c>
      <c r="CU3" s="210">
        <f>CT3</f>
        <v>23</v>
      </c>
      <c r="CV3" s="210">
        <f>CU3</f>
        <v>23</v>
      </c>
      <c r="CW3" s="209">
        <f>CT3+1</f>
        <v>24</v>
      </c>
      <c r="CX3" s="210">
        <f>CW3</f>
        <v>24</v>
      </c>
      <c r="CY3" s="210">
        <f>CX3</f>
        <v>24</v>
      </c>
      <c r="CZ3" s="209">
        <f>CW3+1</f>
        <v>25</v>
      </c>
      <c r="DA3" s="210">
        <f>CZ3</f>
        <v>25</v>
      </c>
      <c r="DB3" s="210">
        <f>DA3</f>
        <v>25</v>
      </c>
      <c r="DC3" s="209">
        <f>CZ3+1</f>
        <v>26</v>
      </c>
      <c r="DD3" s="210">
        <f>DC3</f>
        <v>26</v>
      </c>
      <c r="DE3" s="210">
        <f>DD3</f>
        <v>26</v>
      </c>
      <c r="DF3" s="210" t="str">
        <f>DE3&amp;"a"</f>
        <v>26a</v>
      </c>
      <c r="DG3" s="209">
        <f>DD3+1</f>
        <v>27</v>
      </c>
      <c r="DH3" s="210">
        <f>DG3</f>
        <v>27</v>
      </c>
      <c r="DI3" s="210">
        <f>DH3</f>
        <v>27</v>
      </c>
      <c r="DJ3" s="209">
        <f>DG3+1</f>
        <v>28</v>
      </c>
      <c r="DK3" s="210">
        <f>DJ3</f>
        <v>28</v>
      </c>
      <c r="DL3" s="210">
        <f>DK3</f>
        <v>28</v>
      </c>
      <c r="DM3" s="210">
        <f>DL3</f>
        <v>28</v>
      </c>
      <c r="DN3" s="209">
        <f>DK3+1</f>
        <v>29</v>
      </c>
      <c r="DO3" s="210">
        <f>DN3</f>
        <v>29</v>
      </c>
      <c r="DP3" s="210">
        <f>DO3</f>
        <v>29</v>
      </c>
      <c r="DQ3" s="210">
        <f>DP3</f>
        <v>29</v>
      </c>
      <c r="DR3" s="209">
        <f>DO3+1</f>
        <v>30</v>
      </c>
      <c r="DS3" s="210">
        <f>DR3</f>
        <v>30</v>
      </c>
      <c r="DT3" s="210">
        <f>DS3</f>
        <v>30</v>
      </c>
      <c r="DU3" s="210">
        <f>DT3</f>
        <v>30</v>
      </c>
      <c r="DV3" s="209">
        <f>DR3+1</f>
        <v>31</v>
      </c>
      <c r="DW3" s="210">
        <f>DV3</f>
        <v>31</v>
      </c>
      <c r="DX3" s="210">
        <f>DW3</f>
        <v>31</v>
      </c>
      <c r="DY3" s="210">
        <f>DX3</f>
        <v>31</v>
      </c>
      <c r="DZ3" s="210" t="str">
        <f>DY3&amp;"a"</f>
        <v>31a</v>
      </c>
      <c r="EA3" s="209">
        <f>DV3+1</f>
        <v>32</v>
      </c>
      <c r="EB3" s="210">
        <f>EA3</f>
        <v>32</v>
      </c>
      <c r="EC3" s="210">
        <f>EB3</f>
        <v>32</v>
      </c>
      <c r="ED3" s="209">
        <f>EA3+1</f>
        <v>33</v>
      </c>
      <c r="EE3" s="210">
        <f>ED3</f>
        <v>33</v>
      </c>
      <c r="EF3" s="210">
        <f>EE3</f>
        <v>33</v>
      </c>
      <c r="EG3" s="209">
        <f>ED3+1</f>
        <v>34</v>
      </c>
      <c r="EH3" s="210">
        <f>EG3</f>
        <v>34</v>
      </c>
      <c r="EI3" s="210">
        <f>EH3</f>
        <v>34</v>
      </c>
      <c r="EJ3" s="209">
        <f>EG3+1</f>
        <v>35</v>
      </c>
      <c r="EK3" s="210">
        <f>EJ3</f>
        <v>35</v>
      </c>
      <c r="EL3" s="210">
        <f>EK3</f>
        <v>35</v>
      </c>
      <c r="EM3" s="209">
        <f>EJ3+1</f>
        <v>36</v>
      </c>
      <c r="EN3" s="210">
        <f>EM3</f>
        <v>36</v>
      </c>
      <c r="EO3" s="210">
        <f>EN3</f>
        <v>36</v>
      </c>
      <c r="EP3" s="210">
        <f>EO3</f>
        <v>36</v>
      </c>
      <c r="EQ3" s="209">
        <f>EM3+1</f>
        <v>37</v>
      </c>
      <c r="ER3" s="210">
        <f>EQ3</f>
        <v>37</v>
      </c>
      <c r="ES3" s="210">
        <f>ER3</f>
        <v>37</v>
      </c>
      <c r="ET3" s="210">
        <f>ES3</f>
        <v>37</v>
      </c>
      <c r="EU3" s="209">
        <f>EQ3+1</f>
        <v>38</v>
      </c>
      <c r="EV3" s="210">
        <f>EU3</f>
        <v>38</v>
      </c>
      <c r="EW3" s="210" t="str">
        <f>EV3&amp;"a"</f>
        <v>38a</v>
      </c>
      <c r="EX3" s="209">
        <f>EU3+1</f>
        <v>39</v>
      </c>
      <c r="EY3" s="210">
        <f>EX3</f>
        <v>39</v>
      </c>
      <c r="EZ3" s="210" t="str">
        <f>EY3&amp;"a"</f>
        <v>39a</v>
      </c>
      <c r="FA3" s="209">
        <f>EX3+1</f>
        <v>40</v>
      </c>
      <c r="FB3" s="210">
        <f>FA3</f>
        <v>40</v>
      </c>
      <c r="FC3" s="210">
        <f>FB3</f>
        <v>40</v>
      </c>
      <c r="FD3" s="210">
        <f>FC3</f>
        <v>40</v>
      </c>
      <c r="FE3" s="209">
        <f>FA3+1</f>
        <v>41</v>
      </c>
      <c r="FF3" s="210">
        <f>FE3</f>
        <v>41</v>
      </c>
      <c r="FG3" s="210">
        <f>FF3</f>
        <v>41</v>
      </c>
      <c r="FH3" s="210">
        <f>FG3</f>
        <v>41</v>
      </c>
      <c r="FI3" s="209">
        <f>FE3+1</f>
        <v>42</v>
      </c>
      <c r="FJ3" s="210">
        <f>FI3</f>
        <v>42</v>
      </c>
      <c r="FK3" s="210">
        <f>FJ3</f>
        <v>42</v>
      </c>
      <c r="FL3" s="210">
        <f>FK3</f>
        <v>42</v>
      </c>
      <c r="FM3" s="209">
        <f>FI3+1</f>
        <v>43</v>
      </c>
      <c r="FN3" s="210">
        <f>FM3</f>
        <v>43</v>
      </c>
      <c r="FO3" s="210">
        <f>FN3</f>
        <v>43</v>
      </c>
      <c r="FP3" s="210">
        <f>FO3</f>
        <v>43</v>
      </c>
      <c r="FQ3" s="209">
        <f>FM3+1</f>
        <v>44</v>
      </c>
      <c r="FR3" s="210">
        <f>FQ3</f>
        <v>44</v>
      </c>
      <c r="FS3" s="210">
        <f t="shared" ref="FS3:FT3" si="0">FR3</f>
        <v>44</v>
      </c>
      <c r="FT3" s="210">
        <f t="shared" si="0"/>
        <v>44</v>
      </c>
      <c r="FU3" s="210" t="str">
        <f>FT3&amp;"a"</f>
        <v>44a</v>
      </c>
      <c r="FV3" s="209">
        <f>FQ3+1</f>
        <v>45</v>
      </c>
      <c r="FW3" s="210">
        <f>FV3</f>
        <v>45</v>
      </c>
      <c r="FX3" s="210" t="str">
        <f>FW3&amp;"a"</f>
        <v>45a</v>
      </c>
    </row>
    <row r="4" spans="1:180" s="229" customFormat="1" ht="37.5" customHeight="1" x14ac:dyDescent="0.2">
      <c r="A4" s="568" t="s">
        <v>240</v>
      </c>
      <c r="B4" s="570" t="s">
        <v>241</v>
      </c>
      <c r="C4" s="563" t="s">
        <v>242</v>
      </c>
      <c r="D4" s="563" t="s">
        <v>243</v>
      </c>
      <c r="E4" s="563" t="s">
        <v>399</v>
      </c>
      <c r="F4" s="563" t="s">
        <v>400</v>
      </c>
      <c r="G4" s="567" t="s">
        <v>423</v>
      </c>
      <c r="H4" s="568"/>
      <c r="I4" s="568"/>
      <c r="J4" s="563" t="s">
        <v>401</v>
      </c>
      <c r="K4" s="563" t="s">
        <v>402</v>
      </c>
      <c r="L4" s="563" t="s">
        <v>414</v>
      </c>
      <c r="M4" s="560" t="str">
        <f>VLOOKUP(M3,タクシー!$C:$Z,3,0)</f>
        <v>タクシー車両（バッテリー式電気自動車）の導入</v>
      </c>
      <c r="N4" s="561"/>
      <c r="O4" s="561"/>
      <c r="P4" s="561"/>
      <c r="Q4" s="561"/>
      <c r="R4" s="560" t="str">
        <f>VLOOKUP(R3,タクシー!$C:$Z,3,0)</f>
        <v>タクシー車両（プラグインハイブリッド車）の導入</v>
      </c>
      <c r="S4" s="561"/>
      <c r="T4" s="561"/>
      <c r="U4" s="561"/>
      <c r="V4" s="561"/>
      <c r="W4" s="560" t="str">
        <f>VLOOKUP(W3,タクシー!$C:$Z,3,0)</f>
        <v>タクシー車両（燃料電池自動車）の導入</v>
      </c>
      <c r="X4" s="561"/>
      <c r="Y4" s="561"/>
      <c r="Z4" s="561"/>
      <c r="AA4" s="561"/>
      <c r="AB4" s="560" t="str">
        <f>VLOOKUP(AB3,タクシー!$C:$Z,3,0)</f>
        <v>EVタクシー等用充電設備の導入</v>
      </c>
      <c r="AC4" s="561"/>
      <c r="AD4" s="561"/>
      <c r="AE4" s="561"/>
      <c r="AF4" s="560" t="str">
        <f>VLOOKUP(AF3,タクシー!$C:$Z,3,0)</f>
        <v>EVタクシー等用充電設備の工事費</v>
      </c>
      <c r="AG4" s="561"/>
      <c r="AH4" s="561"/>
      <c r="AI4" s="560" t="str">
        <f>VLOOKUP(AI3,タクシー!$C:$Z,3,0)</f>
        <v>高圧受電設備（キュービクル）の導入</v>
      </c>
      <c r="AJ4" s="561"/>
      <c r="AK4" s="561"/>
      <c r="AL4" s="560" t="str">
        <f>VLOOKUP(AL3,タクシー!$C:$Z,3,0)</f>
        <v>高圧受電設備（キュービクル）の工事費</v>
      </c>
      <c r="AM4" s="561"/>
      <c r="AN4" s="561"/>
      <c r="AO4" s="560" t="str">
        <f>VLOOKUP(AO3,タクシー!$C:$Z,3,0)</f>
        <v>Ｖ２Ｈ充放電設備又は外部給電器の導入</v>
      </c>
      <c r="AP4" s="561"/>
      <c r="AQ4" s="561"/>
      <c r="AR4" s="560" t="str">
        <f>VLOOKUP(AR3,タクシー!$C:$Z,3,0)</f>
        <v>Ｖ２Ｈ充放電設備導入工事費</v>
      </c>
      <c r="AS4" s="561"/>
      <c r="AT4" s="561"/>
      <c r="AU4" s="560" t="str">
        <f>VLOOKUP(AU3,タクシー!$C:$Z,3,0)</f>
        <v xml:space="preserve"> 福祉タクシー（リフト付）の導入</v>
      </c>
      <c r="AV4" s="561"/>
      <c r="AW4" s="561"/>
      <c r="AX4" s="561"/>
      <c r="AY4" s="560" t="str">
        <f>VLOOKUP(AY3,タクシー!$C:$Z,3,0)</f>
        <v xml:space="preserve"> 福祉タクシー（上記以外）の導入</v>
      </c>
      <c r="AZ4" s="561"/>
      <c r="BA4" s="561"/>
      <c r="BB4" s="561"/>
      <c r="BC4" s="560" t="str">
        <f>VLOOKUP(BC3,タクシー!$C:$Z,3,0)</f>
        <v>福祉タクシーの共同配車センターの整備</v>
      </c>
      <c r="BD4" s="561"/>
      <c r="BE4" s="561"/>
      <c r="BF4" s="561"/>
      <c r="BG4" s="174"/>
      <c r="BH4" s="560" t="str">
        <f>VLOOKUP(BH3,タクシー!$C:$Z,3,0)</f>
        <v xml:space="preserve">  ＵＤタクシー（レベル1又は2）の導入</v>
      </c>
      <c r="BI4" s="561"/>
      <c r="BJ4" s="561"/>
      <c r="BK4" s="561"/>
      <c r="BL4" s="189"/>
      <c r="BM4" s="560" t="str">
        <f>VLOOKUP(BM3,タクシー!$C:$Z,3,0)</f>
        <v xml:space="preserve">  ＵＤタクシー（レベル準1）の導入</v>
      </c>
      <c r="BN4" s="561"/>
      <c r="BO4" s="561"/>
      <c r="BP4" s="561"/>
      <c r="BQ4" s="189"/>
      <c r="BR4" s="560" t="str">
        <f>VLOOKUP(BR3,タクシー!$C:$Z,3,0)</f>
        <v>ジャンボタクシーの導入</v>
      </c>
      <c r="BS4" s="561"/>
      <c r="BT4" s="561"/>
      <c r="BU4" s="561"/>
      <c r="BV4" s="189"/>
      <c r="BW4" s="560" t="str">
        <f>VLOOKUP(BW3,タクシー!$C:$Z,3,0)</f>
        <v>訪日外国人旅行者の富裕層向けタクシーの導入
（訪日外国人富裕層の送迎用として通常より広い車内空間の確保や車内空間をVIP仕様にする等の車両）</v>
      </c>
      <c r="BX4" s="561"/>
      <c r="BY4" s="561"/>
      <c r="BZ4" s="561"/>
      <c r="CA4" s="560" t="str">
        <f>VLOOKUP(CA3,タクシー!$C:$Z,3,0)</f>
        <v>配車アプリ</v>
      </c>
      <c r="CB4" s="561"/>
      <c r="CC4" s="561"/>
      <c r="CD4" s="560" t="str">
        <f>VLOOKUP(CD3,タクシー!$C:$Z,3,0)</f>
        <v>乗務日報自動作成ソフト</v>
      </c>
      <c r="CE4" s="561"/>
      <c r="CF4" s="561"/>
      <c r="CG4" s="560" t="str">
        <f>VLOOKUP(CG3,タクシー!$C:$Z,3,0)</f>
        <v>配車システム</v>
      </c>
      <c r="CH4" s="561"/>
      <c r="CI4" s="561"/>
      <c r="CJ4" s="560" t="str">
        <f>VLOOKUP(CJ3,タクシー!$C:$Z,3,0)</f>
        <v>輸送実績報告書等帳票自動作成システム</v>
      </c>
      <c r="CK4" s="561"/>
      <c r="CL4" s="561"/>
      <c r="CM4" s="560" t="str">
        <f>VLOOKUP(CM3,タクシー!$C:$Z,3,0)</f>
        <v>その他</v>
      </c>
      <c r="CN4" s="561"/>
      <c r="CO4" s="561"/>
      <c r="CP4" s="189"/>
      <c r="CQ4" s="560" t="str">
        <f>VLOOKUP(CQ3,タクシー!$C:$Z,3,0)</f>
        <v>多言語案内用タブレット</v>
      </c>
      <c r="CR4" s="561"/>
      <c r="CS4" s="561"/>
      <c r="CT4" s="560" t="str">
        <f>VLOOKUP(CT3,タクシー!$C:$Z,3,0)</f>
        <v>多言語翻訳システム機器</v>
      </c>
      <c r="CU4" s="561"/>
      <c r="CV4" s="561"/>
      <c r="CW4" s="560" t="str">
        <f>VLOOKUP(CW3,タクシー!$C:$Z,3,0)</f>
        <v>ホームページの多言語表記</v>
      </c>
      <c r="CX4" s="561"/>
      <c r="CY4" s="561"/>
      <c r="CZ4" s="560" t="str">
        <f>VLOOKUP(CZ3,タクシー!$C:$Z,3,0)</f>
        <v>多言語研修の実施</v>
      </c>
      <c r="DA4" s="561"/>
      <c r="DB4" s="561"/>
      <c r="DC4" s="560" t="str">
        <f>VLOOKUP(DC3,タクシー!$C:$Z,3,0)</f>
        <v>その他</v>
      </c>
      <c r="DD4" s="561"/>
      <c r="DE4" s="561"/>
      <c r="DF4" s="189"/>
      <c r="DG4" s="560" t="str">
        <f>VLOOKUP(DG3,タクシー!$C:$Z,3,0)</f>
        <v xml:space="preserve"> 無料公衆無線ＬＡＮ　（無料Ｗｉ-Ｆｉ）</v>
      </c>
      <c r="DH4" s="561"/>
      <c r="DI4" s="561"/>
      <c r="DJ4" s="560" t="str">
        <f>VLOOKUP(DJ3,タクシー!$C:$Z,3,0)</f>
        <v>クレジット決済機器</v>
      </c>
      <c r="DK4" s="561"/>
      <c r="DL4" s="561"/>
      <c r="DM4" s="561"/>
      <c r="DN4" s="560" t="str">
        <f>VLOOKUP(DN3,タクシー!$C:$Z,3,0)</f>
        <v>交通系ＩＣ決済機器</v>
      </c>
      <c r="DO4" s="561"/>
      <c r="DP4" s="561"/>
      <c r="DQ4" s="561"/>
      <c r="DR4" s="560" t="str">
        <f>VLOOKUP(DR3,タクシー!$C:$Z,3,0)</f>
        <v>二次元コード決済機器</v>
      </c>
      <c r="DS4" s="561"/>
      <c r="DT4" s="561"/>
      <c r="DU4" s="561"/>
      <c r="DV4" s="560" t="str">
        <f>VLOOKUP(DV3,タクシー!$C:$Z,3,0)</f>
        <v>その他</v>
      </c>
      <c r="DW4" s="561"/>
      <c r="DX4" s="561"/>
      <c r="DY4" s="561"/>
      <c r="DZ4" s="189"/>
      <c r="EA4" s="560" t="str">
        <f>VLOOKUP(EA3,タクシー!$C:$Z,3,0)</f>
        <v>情報端末への電源供給機器</v>
      </c>
      <c r="EB4" s="561"/>
      <c r="EC4" s="561"/>
      <c r="ED4" s="560" t="str">
        <f>VLOOKUP(ED3,タクシー!$C:$Z,3,0)</f>
        <v>非常用電源装置</v>
      </c>
      <c r="EE4" s="561"/>
      <c r="EF4" s="561"/>
      <c r="EG4" s="560" t="str">
        <f>VLOOKUP(EG3,タクシー!$C:$Z,3,0)</f>
        <v>その他付随機器</v>
      </c>
      <c r="EH4" s="561"/>
      <c r="EI4" s="561"/>
      <c r="EJ4" s="560" t="s">
        <v>403</v>
      </c>
      <c r="EK4" s="561"/>
      <c r="EL4" s="561"/>
      <c r="EM4" s="560" t="str">
        <f>VLOOKUP(EM3,タクシー!$C:$Z,3,0)</f>
        <v>二種免許取得のための教習</v>
      </c>
      <c r="EN4" s="561"/>
      <c r="EO4" s="561"/>
      <c r="EP4" s="561"/>
      <c r="EQ4" s="560" t="str">
        <f>VLOOKUP(EQ3,タクシー!$C:$Z,3,0)</f>
        <v>二種免許取得のための受験資格特例教習</v>
      </c>
      <c r="ER4" s="561"/>
      <c r="ES4" s="561"/>
      <c r="ET4" s="561"/>
      <c r="EU4" s="560" t="str">
        <f>VLOOKUP(EU3,タクシー!$C:$Z,3,0)</f>
        <v>人材確保イベントの参加・開催</v>
      </c>
      <c r="EV4" s="561"/>
      <c r="EW4" s="189"/>
      <c r="EX4" s="560" t="str">
        <f>VLOOKUP(EX3,タクシー!$C:$Z,3,0)</f>
        <v>人材確保のためのPR</v>
      </c>
      <c r="EY4" s="561"/>
      <c r="EZ4" s="189"/>
      <c r="FA4" s="560" t="str">
        <f>VLOOKUP(FA3,タクシー!$C:$Z,3,0)</f>
        <v>UD研修</v>
      </c>
      <c r="FB4" s="561"/>
      <c r="FC4" s="561"/>
      <c r="FD4" s="561"/>
      <c r="FE4" s="560" t="str">
        <f>VLOOKUP(FE3,タクシー!$C:$Z,3,0)</f>
        <v>観光ドライバー認定講習</v>
      </c>
      <c r="FF4" s="561"/>
      <c r="FG4" s="561"/>
      <c r="FH4" s="561"/>
      <c r="FI4" s="560" t="str">
        <f>VLOOKUP(FI3,タクシー!$C:$Z,3,0)</f>
        <v>子育てタクシードライバー研修</v>
      </c>
      <c r="FJ4" s="561"/>
      <c r="FK4" s="561"/>
      <c r="FL4" s="561"/>
      <c r="FM4" s="560" t="str">
        <f>VLOOKUP(FM3,タクシー!$C:$Z,3,0)</f>
        <v>運転手実技講習</v>
      </c>
      <c r="FN4" s="561"/>
      <c r="FO4" s="561"/>
      <c r="FP4" s="561"/>
      <c r="FQ4" s="560" t="s">
        <v>438</v>
      </c>
      <c r="FR4" s="561"/>
      <c r="FS4" s="561"/>
      <c r="FT4" s="561"/>
      <c r="FU4" s="241"/>
      <c r="FV4" s="560" t="s">
        <v>439</v>
      </c>
      <c r="FW4" s="561"/>
      <c r="FX4" s="241"/>
    </row>
    <row r="5" spans="1:180" s="230" customFormat="1" ht="14.25" customHeight="1" x14ac:dyDescent="0.2">
      <c r="A5" s="568"/>
      <c r="B5" s="571"/>
      <c r="C5" s="563"/>
      <c r="D5" s="563"/>
      <c r="E5" s="563"/>
      <c r="F5" s="563"/>
      <c r="G5" s="565" t="s">
        <v>404</v>
      </c>
      <c r="H5" s="566" t="s">
        <v>405</v>
      </c>
      <c r="I5" s="566" t="s">
        <v>406</v>
      </c>
      <c r="J5" s="563"/>
      <c r="K5" s="563"/>
      <c r="L5" s="563"/>
      <c r="M5" s="562" t="s">
        <v>408</v>
      </c>
      <c r="N5" s="559" t="s">
        <v>207</v>
      </c>
      <c r="O5" s="559" t="s">
        <v>407</v>
      </c>
      <c r="P5" s="559" t="s">
        <v>409</v>
      </c>
      <c r="Q5" s="559" t="s">
        <v>415</v>
      </c>
      <c r="R5" s="562" t="s">
        <v>408</v>
      </c>
      <c r="S5" s="559" t="s">
        <v>207</v>
      </c>
      <c r="T5" s="559" t="s">
        <v>407</v>
      </c>
      <c r="U5" s="559" t="s">
        <v>409</v>
      </c>
      <c r="V5" s="559" t="s">
        <v>415</v>
      </c>
      <c r="W5" s="562" t="s">
        <v>408</v>
      </c>
      <c r="X5" s="559" t="s">
        <v>207</v>
      </c>
      <c r="Y5" s="559" t="s">
        <v>407</v>
      </c>
      <c r="Z5" s="559" t="s">
        <v>409</v>
      </c>
      <c r="AA5" s="559" t="s">
        <v>415</v>
      </c>
      <c r="AB5" s="562" t="s">
        <v>408</v>
      </c>
      <c r="AC5" s="559" t="s">
        <v>207</v>
      </c>
      <c r="AD5" s="559" t="s">
        <v>407</v>
      </c>
      <c r="AE5" s="559" t="s">
        <v>416</v>
      </c>
      <c r="AF5" s="562" t="s">
        <v>408</v>
      </c>
      <c r="AG5" s="559" t="s">
        <v>207</v>
      </c>
      <c r="AH5" s="559" t="s">
        <v>407</v>
      </c>
      <c r="AI5" s="562" t="s">
        <v>408</v>
      </c>
      <c r="AJ5" s="559" t="s">
        <v>207</v>
      </c>
      <c r="AK5" s="559" t="s">
        <v>407</v>
      </c>
      <c r="AL5" s="562" t="s">
        <v>408</v>
      </c>
      <c r="AM5" s="559" t="s">
        <v>207</v>
      </c>
      <c r="AN5" s="559" t="s">
        <v>407</v>
      </c>
      <c r="AO5" s="562" t="s">
        <v>408</v>
      </c>
      <c r="AP5" s="559" t="s">
        <v>207</v>
      </c>
      <c r="AQ5" s="559" t="s">
        <v>407</v>
      </c>
      <c r="AR5" s="562" t="s">
        <v>408</v>
      </c>
      <c r="AS5" s="559" t="s">
        <v>207</v>
      </c>
      <c r="AT5" s="559" t="s">
        <v>407</v>
      </c>
      <c r="AU5" s="562" t="s">
        <v>207</v>
      </c>
      <c r="AV5" s="559" t="s">
        <v>407</v>
      </c>
      <c r="AW5" s="559" t="s">
        <v>410</v>
      </c>
      <c r="AX5" s="559" t="s">
        <v>417</v>
      </c>
      <c r="AY5" s="562" t="s">
        <v>207</v>
      </c>
      <c r="AZ5" s="559" t="s">
        <v>407</v>
      </c>
      <c r="BA5" s="559" t="s">
        <v>410</v>
      </c>
      <c r="BB5" s="559" t="s">
        <v>417</v>
      </c>
      <c r="BC5" s="562" t="s">
        <v>207</v>
      </c>
      <c r="BD5" s="559" t="s">
        <v>407</v>
      </c>
      <c r="BE5" s="559" t="s">
        <v>410</v>
      </c>
      <c r="BF5" s="564" t="s">
        <v>417</v>
      </c>
      <c r="BG5" s="559" t="s">
        <v>418</v>
      </c>
      <c r="BH5" s="562" t="s">
        <v>207</v>
      </c>
      <c r="BI5" s="559" t="s">
        <v>407</v>
      </c>
      <c r="BJ5" s="559" t="s">
        <v>410</v>
      </c>
      <c r="BK5" s="559" t="s">
        <v>417</v>
      </c>
      <c r="BL5" s="559" t="s">
        <v>419</v>
      </c>
      <c r="BM5" s="562" t="s">
        <v>207</v>
      </c>
      <c r="BN5" s="559" t="s">
        <v>407</v>
      </c>
      <c r="BO5" s="559" t="s">
        <v>410</v>
      </c>
      <c r="BP5" s="559" t="s">
        <v>417</v>
      </c>
      <c r="BQ5" s="559" t="s">
        <v>419</v>
      </c>
      <c r="BR5" s="562" t="s">
        <v>207</v>
      </c>
      <c r="BS5" s="559" t="s">
        <v>407</v>
      </c>
      <c r="BT5" s="559" t="s">
        <v>410</v>
      </c>
      <c r="BU5" s="559" t="s">
        <v>417</v>
      </c>
      <c r="BV5" s="559" t="s">
        <v>419</v>
      </c>
      <c r="BW5" s="562" t="s">
        <v>207</v>
      </c>
      <c r="BX5" s="559" t="s">
        <v>407</v>
      </c>
      <c r="BY5" s="559" t="s">
        <v>410</v>
      </c>
      <c r="BZ5" s="559" t="s">
        <v>417</v>
      </c>
      <c r="CA5" s="559" t="s">
        <v>207</v>
      </c>
      <c r="CB5" s="559" t="s">
        <v>407</v>
      </c>
      <c r="CC5" s="559" t="s">
        <v>410</v>
      </c>
      <c r="CD5" s="559" t="s">
        <v>207</v>
      </c>
      <c r="CE5" s="559" t="s">
        <v>407</v>
      </c>
      <c r="CF5" s="559" t="s">
        <v>410</v>
      </c>
      <c r="CG5" s="559" t="s">
        <v>207</v>
      </c>
      <c r="CH5" s="559" t="s">
        <v>407</v>
      </c>
      <c r="CI5" s="559" t="s">
        <v>410</v>
      </c>
      <c r="CJ5" s="559" t="s">
        <v>207</v>
      </c>
      <c r="CK5" s="559" t="s">
        <v>407</v>
      </c>
      <c r="CL5" s="559" t="s">
        <v>410</v>
      </c>
      <c r="CM5" s="559" t="s">
        <v>207</v>
      </c>
      <c r="CN5" s="559" t="s">
        <v>407</v>
      </c>
      <c r="CO5" s="559" t="s">
        <v>410</v>
      </c>
      <c r="CP5" s="559" t="s">
        <v>266</v>
      </c>
      <c r="CQ5" s="559" t="s">
        <v>207</v>
      </c>
      <c r="CR5" s="559" t="s">
        <v>407</v>
      </c>
      <c r="CS5" s="559" t="s">
        <v>410</v>
      </c>
      <c r="CT5" s="559" t="s">
        <v>207</v>
      </c>
      <c r="CU5" s="559" t="s">
        <v>407</v>
      </c>
      <c r="CV5" s="559" t="s">
        <v>410</v>
      </c>
      <c r="CW5" s="559" t="s">
        <v>207</v>
      </c>
      <c r="CX5" s="559" t="s">
        <v>407</v>
      </c>
      <c r="CY5" s="559" t="s">
        <v>410</v>
      </c>
      <c r="CZ5" s="559" t="s">
        <v>207</v>
      </c>
      <c r="DA5" s="559" t="s">
        <v>407</v>
      </c>
      <c r="DB5" s="559" t="s">
        <v>410</v>
      </c>
      <c r="DC5" s="559" t="s">
        <v>207</v>
      </c>
      <c r="DD5" s="559" t="s">
        <v>407</v>
      </c>
      <c r="DE5" s="559" t="s">
        <v>410</v>
      </c>
      <c r="DF5" s="559" t="s">
        <v>266</v>
      </c>
      <c r="DG5" s="559" t="s">
        <v>207</v>
      </c>
      <c r="DH5" s="559" t="s">
        <v>407</v>
      </c>
      <c r="DI5" s="559" t="s">
        <v>410</v>
      </c>
      <c r="DJ5" s="559" t="s">
        <v>367</v>
      </c>
      <c r="DK5" s="559" t="s">
        <v>411</v>
      </c>
      <c r="DL5" s="559" t="s">
        <v>407</v>
      </c>
      <c r="DM5" s="559" t="s">
        <v>410</v>
      </c>
      <c r="DN5" s="559" t="s">
        <v>367</v>
      </c>
      <c r="DO5" s="559" t="s">
        <v>411</v>
      </c>
      <c r="DP5" s="559" t="s">
        <v>407</v>
      </c>
      <c r="DQ5" s="559" t="s">
        <v>410</v>
      </c>
      <c r="DR5" s="559" t="s">
        <v>367</v>
      </c>
      <c r="DS5" s="559" t="s">
        <v>411</v>
      </c>
      <c r="DT5" s="559" t="s">
        <v>407</v>
      </c>
      <c r="DU5" s="559" t="s">
        <v>410</v>
      </c>
      <c r="DV5" s="559" t="s">
        <v>367</v>
      </c>
      <c r="DW5" s="559" t="s">
        <v>207</v>
      </c>
      <c r="DX5" s="559" t="s">
        <v>407</v>
      </c>
      <c r="DY5" s="559" t="s">
        <v>410</v>
      </c>
      <c r="DZ5" s="559" t="s">
        <v>266</v>
      </c>
      <c r="EA5" s="559" t="s">
        <v>207</v>
      </c>
      <c r="EB5" s="559" t="s">
        <v>407</v>
      </c>
      <c r="EC5" s="559" t="s">
        <v>410</v>
      </c>
      <c r="ED5" s="559" t="s">
        <v>207</v>
      </c>
      <c r="EE5" s="559" t="s">
        <v>407</v>
      </c>
      <c r="EF5" s="559" t="s">
        <v>410</v>
      </c>
      <c r="EG5" s="559" t="s">
        <v>207</v>
      </c>
      <c r="EH5" s="559" t="s">
        <v>407</v>
      </c>
      <c r="EI5" s="559" t="s">
        <v>410</v>
      </c>
      <c r="EJ5" s="559" t="s">
        <v>267</v>
      </c>
      <c r="EK5" s="559" t="s">
        <v>407</v>
      </c>
      <c r="EL5" s="559" t="s">
        <v>410</v>
      </c>
      <c r="EM5" s="559" t="s">
        <v>326</v>
      </c>
      <c r="EN5" s="559" t="s">
        <v>407</v>
      </c>
      <c r="EO5" s="559" t="s">
        <v>412</v>
      </c>
      <c r="EP5" s="559" t="s">
        <v>410</v>
      </c>
      <c r="EQ5" s="559" t="s">
        <v>326</v>
      </c>
      <c r="ER5" s="559" t="s">
        <v>407</v>
      </c>
      <c r="ES5" s="559" t="s">
        <v>412</v>
      </c>
      <c r="ET5" s="559" t="s">
        <v>410</v>
      </c>
      <c r="EU5" s="559" t="s">
        <v>407</v>
      </c>
      <c r="EV5" s="559" t="s">
        <v>410</v>
      </c>
      <c r="EW5" s="559" t="s">
        <v>413</v>
      </c>
      <c r="EX5" s="559" t="s">
        <v>407</v>
      </c>
      <c r="EY5" s="559" t="s">
        <v>410</v>
      </c>
      <c r="EZ5" s="559" t="s">
        <v>413</v>
      </c>
      <c r="FA5" s="559" t="s">
        <v>326</v>
      </c>
      <c r="FB5" s="559" t="s">
        <v>407</v>
      </c>
      <c r="FC5" s="559" t="s">
        <v>412</v>
      </c>
      <c r="FD5" s="559" t="s">
        <v>410</v>
      </c>
      <c r="FE5" s="559" t="s">
        <v>326</v>
      </c>
      <c r="FF5" s="559" t="s">
        <v>407</v>
      </c>
      <c r="FG5" s="559" t="s">
        <v>412</v>
      </c>
      <c r="FH5" s="559" t="s">
        <v>410</v>
      </c>
      <c r="FI5" s="559" t="s">
        <v>326</v>
      </c>
      <c r="FJ5" s="559" t="s">
        <v>407</v>
      </c>
      <c r="FK5" s="559" t="s">
        <v>412</v>
      </c>
      <c r="FL5" s="559" t="s">
        <v>410</v>
      </c>
      <c r="FM5" s="559" t="s">
        <v>326</v>
      </c>
      <c r="FN5" s="559" t="s">
        <v>407</v>
      </c>
      <c r="FO5" s="559" t="s">
        <v>412</v>
      </c>
      <c r="FP5" s="559" t="s">
        <v>410</v>
      </c>
      <c r="FQ5" s="559" t="s">
        <v>326</v>
      </c>
      <c r="FR5" s="559" t="s">
        <v>407</v>
      </c>
      <c r="FS5" s="559" t="s">
        <v>412</v>
      </c>
      <c r="FT5" s="559" t="s">
        <v>410</v>
      </c>
      <c r="FU5" s="559" t="s">
        <v>413</v>
      </c>
      <c r="FV5" s="559" t="s">
        <v>407</v>
      </c>
      <c r="FW5" s="559" t="s">
        <v>410</v>
      </c>
      <c r="FX5" s="559" t="s">
        <v>413</v>
      </c>
    </row>
    <row r="6" spans="1:180" s="230" customFormat="1" ht="185.25" customHeight="1" x14ac:dyDescent="0.2">
      <c r="A6" s="569"/>
      <c r="B6" s="572"/>
      <c r="C6" s="563"/>
      <c r="D6" s="563"/>
      <c r="E6" s="563"/>
      <c r="F6" s="563"/>
      <c r="G6" s="565"/>
      <c r="H6" s="566"/>
      <c r="I6" s="566"/>
      <c r="J6" s="563"/>
      <c r="K6" s="563"/>
      <c r="L6" s="563"/>
      <c r="M6" s="562"/>
      <c r="N6" s="559"/>
      <c r="O6" s="559"/>
      <c r="P6" s="559"/>
      <c r="Q6" s="559"/>
      <c r="R6" s="562"/>
      <c r="S6" s="559"/>
      <c r="T6" s="559"/>
      <c r="U6" s="559"/>
      <c r="V6" s="559"/>
      <c r="W6" s="562"/>
      <c r="X6" s="559"/>
      <c r="Y6" s="559"/>
      <c r="Z6" s="559"/>
      <c r="AA6" s="559"/>
      <c r="AB6" s="562"/>
      <c r="AC6" s="559"/>
      <c r="AD6" s="559"/>
      <c r="AE6" s="559"/>
      <c r="AF6" s="562"/>
      <c r="AG6" s="559"/>
      <c r="AH6" s="559"/>
      <c r="AI6" s="562"/>
      <c r="AJ6" s="559"/>
      <c r="AK6" s="559"/>
      <c r="AL6" s="562"/>
      <c r="AM6" s="559"/>
      <c r="AN6" s="559"/>
      <c r="AO6" s="562"/>
      <c r="AP6" s="559"/>
      <c r="AQ6" s="559"/>
      <c r="AR6" s="562"/>
      <c r="AS6" s="559"/>
      <c r="AT6" s="559"/>
      <c r="AU6" s="562"/>
      <c r="AV6" s="559"/>
      <c r="AW6" s="559"/>
      <c r="AX6" s="559"/>
      <c r="AY6" s="562"/>
      <c r="AZ6" s="559"/>
      <c r="BA6" s="559"/>
      <c r="BB6" s="559"/>
      <c r="BC6" s="562"/>
      <c r="BD6" s="559"/>
      <c r="BE6" s="559"/>
      <c r="BF6" s="564"/>
      <c r="BG6" s="559"/>
      <c r="BH6" s="562"/>
      <c r="BI6" s="559"/>
      <c r="BJ6" s="559"/>
      <c r="BK6" s="559"/>
      <c r="BL6" s="559"/>
      <c r="BM6" s="562"/>
      <c r="BN6" s="559"/>
      <c r="BO6" s="559"/>
      <c r="BP6" s="559"/>
      <c r="BQ6" s="559"/>
      <c r="BR6" s="562"/>
      <c r="BS6" s="559"/>
      <c r="BT6" s="559"/>
      <c r="BU6" s="559"/>
      <c r="BV6" s="559"/>
      <c r="BW6" s="562"/>
      <c r="BX6" s="559"/>
      <c r="BY6" s="559"/>
      <c r="BZ6" s="559"/>
      <c r="CA6" s="559"/>
      <c r="CB6" s="559"/>
      <c r="CC6" s="559"/>
      <c r="CD6" s="559"/>
      <c r="CE6" s="559"/>
      <c r="CF6" s="559"/>
      <c r="CG6" s="559"/>
      <c r="CH6" s="559"/>
      <c r="CI6" s="559"/>
      <c r="CJ6" s="559"/>
      <c r="CK6" s="559"/>
      <c r="CL6" s="559"/>
      <c r="CM6" s="559"/>
      <c r="CN6" s="559"/>
      <c r="CO6" s="559"/>
      <c r="CP6" s="559"/>
      <c r="CQ6" s="559"/>
      <c r="CR6" s="559"/>
      <c r="CS6" s="559"/>
      <c r="CT6" s="559"/>
      <c r="CU6" s="559"/>
      <c r="CV6" s="559"/>
      <c r="CW6" s="559"/>
      <c r="CX6" s="559"/>
      <c r="CY6" s="559"/>
      <c r="CZ6" s="559"/>
      <c r="DA6" s="559"/>
      <c r="DB6" s="559"/>
      <c r="DC6" s="559"/>
      <c r="DD6" s="559"/>
      <c r="DE6" s="559"/>
      <c r="DF6" s="559"/>
      <c r="DG6" s="559"/>
      <c r="DH6" s="559"/>
      <c r="DI6" s="559"/>
      <c r="DJ6" s="559"/>
      <c r="DK6" s="559"/>
      <c r="DL6" s="559"/>
      <c r="DM6" s="559"/>
      <c r="DN6" s="559"/>
      <c r="DO6" s="559"/>
      <c r="DP6" s="559"/>
      <c r="DQ6" s="559"/>
      <c r="DR6" s="559"/>
      <c r="DS6" s="559"/>
      <c r="DT6" s="559"/>
      <c r="DU6" s="559"/>
      <c r="DV6" s="559"/>
      <c r="DW6" s="559"/>
      <c r="DX6" s="559"/>
      <c r="DY6" s="559"/>
      <c r="DZ6" s="559"/>
      <c r="EA6" s="559"/>
      <c r="EB6" s="559"/>
      <c r="EC6" s="559"/>
      <c r="ED6" s="559"/>
      <c r="EE6" s="559"/>
      <c r="EF6" s="559"/>
      <c r="EG6" s="559"/>
      <c r="EH6" s="559"/>
      <c r="EI6" s="559"/>
      <c r="EJ6" s="559"/>
      <c r="EK6" s="559"/>
      <c r="EL6" s="559"/>
      <c r="EM6" s="559"/>
      <c r="EN6" s="559"/>
      <c r="EO6" s="559"/>
      <c r="EP6" s="559"/>
      <c r="EQ6" s="559"/>
      <c r="ER6" s="559"/>
      <c r="ES6" s="559"/>
      <c r="ET6" s="559"/>
      <c r="EU6" s="559"/>
      <c r="EV6" s="559"/>
      <c r="EW6" s="559"/>
      <c r="EX6" s="559"/>
      <c r="EY6" s="559"/>
      <c r="EZ6" s="559"/>
      <c r="FA6" s="559"/>
      <c r="FB6" s="559"/>
      <c r="FC6" s="559"/>
      <c r="FD6" s="559"/>
      <c r="FE6" s="559"/>
      <c r="FF6" s="559"/>
      <c r="FG6" s="559"/>
      <c r="FH6" s="559"/>
      <c r="FI6" s="559"/>
      <c r="FJ6" s="559"/>
      <c r="FK6" s="559"/>
      <c r="FL6" s="559"/>
      <c r="FM6" s="559"/>
      <c r="FN6" s="559"/>
      <c r="FO6" s="559"/>
      <c r="FP6" s="559"/>
      <c r="FQ6" s="559"/>
      <c r="FR6" s="559"/>
      <c r="FS6" s="559"/>
      <c r="FT6" s="559"/>
      <c r="FU6" s="559"/>
      <c r="FV6" s="559"/>
      <c r="FW6" s="559"/>
      <c r="FX6" s="559"/>
    </row>
    <row r="7" spans="1:180" s="214" customFormat="1" ht="24" customHeight="1" x14ac:dyDescent="0.2">
      <c r="A7" s="211">
        <f>タクシー!$F$5</f>
        <v>0</v>
      </c>
      <c r="B7" s="211">
        <f>タクシー!$Q$5</f>
        <v>0</v>
      </c>
      <c r="C7" s="211">
        <f>タクシー!$H$7</f>
        <v>0</v>
      </c>
      <c r="D7" s="211">
        <f>タクシー!$Q$7</f>
        <v>0</v>
      </c>
      <c r="E7" s="211" t="str">
        <f>IF(タクシー!C16=タクシー!$AD$1,"○","")</f>
        <v/>
      </c>
      <c r="F7" s="211" t="str">
        <f>IF(タクシー!C17=タクシー!$AD$1,"○","")</f>
        <v/>
      </c>
      <c r="G7" s="212" t="str">
        <f>IF(COUNTIF(タクシー!X33:X37,タクシー!AD1)=1,VLOOKUP(タクシー!AD1,タクシー!X33:AC37,6,0),"")</f>
        <v/>
      </c>
      <c r="H7" s="212" t="str">
        <f>IF(COUNTIF(タクシー!X42:X47,タクシー!AD1)=1,VLOOKUP(タクシー!AD1,タクシー!X42:AC47,6,0),"")</f>
        <v/>
      </c>
      <c r="I7" s="213" t="str">
        <f>IF(COUNTIF(タクシー!X52:X56,タクシー!AD1)=1,VLOOKUP(タクシー!AD1,タクシー!X52:AC56,6,0),"")</f>
        <v/>
      </c>
      <c r="J7" s="211">
        <f>タクシー!S187</f>
        <v>0</v>
      </c>
      <c r="K7" s="211">
        <f>タクシー!S188</f>
        <v>0</v>
      </c>
      <c r="L7" s="211" t="str">
        <f>IF(COUNTIF(タクシー!X10:X13,タクシー!AD1)=1,VLOOKUP(タクシー!AD1,タクシー!X10:AC13,6,0),"")</f>
        <v/>
      </c>
      <c r="M7" s="231">
        <f>VLOOKUP(M3,タクシー!$A:$Z,M2,0)</f>
        <v>0</v>
      </c>
      <c r="N7" s="212">
        <f>VLOOKUP(N3,タクシー!$A:$Z,N2,0)</f>
        <v>0</v>
      </c>
      <c r="O7" s="212">
        <f>VLOOKUP(O3,タクシー!$A:$Z,O2,0)</f>
        <v>0</v>
      </c>
      <c r="P7" s="212">
        <f>VLOOKUP(P3,タクシー!$A:$Z,P2,0)</f>
        <v>0</v>
      </c>
      <c r="Q7" s="212">
        <f>VLOOKUP(Q3,タクシー!$A:$Z,Q2,0)</f>
        <v>0</v>
      </c>
      <c r="R7" s="231">
        <f>VLOOKUP(R3,タクシー!$A:$Z,R2,0)</f>
        <v>0</v>
      </c>
      <c r="S7" s="212">
        <f>VLOOKUP(S3,タクシー!$A:$Z,S2,0)</f>
        <v>0</v>
      </c>
      <c r="T7" s="212">
        <f>VLOOKUP(T3,タクシー!$A:$Z,T2,0)</f>
        <v>0</v>
      </c>
      <c r="U7" s="212">
        <f>VLOOKUP(U3,タクシー!$A:$Z,U2,0)</f>
        <v>0</v>
      </c>
      <c r="V7" s="212">
        <f>VLOOKUP(V3,タクシー!$A:$Z,V2,0)</f>
        <v>0</v>
      </c>
      <c r="W7" s="231">
        <f>VLOOKUP(W3,タクシー!$A:$Z,W2,0)</f>
        <v>0</v>
      </c>
      <c r="X7" s="212">
        <f>VLOOKUP(X3,タクシー!$A:$Z,X2,0)</f>
        <v>0</v>
      </c>
      <c r="Y7" s="212">
        <f>VLOOKUP(Y3,タクシー!$A:$Z,Y2,0)</f>
        <v>0</v>
      </c>
      <c r="Z7" s="212">
        <f>VLOOKUP(Z3,タクシー!$A:$Z,Z2,0)</f>
        <v>0</v>
      </c>
      <c r="AA7" s="212">
        <f>VLOOKUP(AA3,タクシー!$A:$Z,AA2,0)</f>
        <v>0</v>
      </c>
      <c r="AB7" s="231">
        <f>VLOOKUP(AB3,タクシー!$A:$Z,AB2,0)</f>
        <v>0</v>
      </c>
      <c r="AC7" s="212">
        <f>VLOOKUP(AC3,タクシー!$A:$Z,AC2,0)</f>
        <v>0</v>
      </c>
      <c r="AD7" s="212">
        <f>VLOOKUP(AD3,タクシー!$A:$Z,AD2,0)</f>
        <v>0</v>
      </c>
      <c r="AE7" s="212">
        <f>VLOOKUP(AE3,タクシー!$A:$Z,AE2,0)</f>
        <v>0</v>
      </c>
      <c r="AF7" s="231">
        <f>VLOOKUP(AF3,タクシー!$A:$Z,AF2,0)</f>
        <v>0</v>
      </c>
      <c r="AG7" s="212">
        <f>VLOOKUP(AG3,タクシー!$A:$Z,AG2,0)</f>
        <v>0</v>
      </c>
      <c r="AH7" s="212">
        <f>VLOOKUP(AH3,タクシー!$A:$Z,AH2,0)</f>
        <v>0</v>
      </c>
      <c r="AI7" s="231">
        <f>VLOOKUP(AI3,タクシー!$A:$Z,AI2,0)</f>
        <v>0</v>
      </c>
      <c r="AJ7" s="212">
        <f>VLOOKUP(AJ3,タクシー!$A:$Z,AJ2,0)</f>
        <v>0</v>
      </c>
      <c r="AK7" s="212">
        <f>VLOOKUP(AK3,タクシー!$A:$Z,AK2,0)</f>
        <v>0</v>
      </c>
      <c r="AL7" s="231">
        <f>VLOOKUP(AL3,タクシー!$A:$Z,AL2,0)</f>
        <v>0</v>
      </c>
      <c r="AM7" s="212">
        <f>VLOOKUP(AM3,タクシー!$A:$Z,AM2,0)</f>
        <v>0</v>
      </c>
      <c r="AN7" s="212">
        <f>VLOOKUP(AN3,タクシー!$A:$Z,AN2,0)</f>
        <v>0</v>
      </c>
      <c r="AO7" s="231">
        <f>VLOOKUP(AO3,タクシー!$A:$Z,AO2,0)</f>
        <v>0</v>
      </c>
      <c r="AP7" s="212">
        <f>VLOOKUP(AP3,タクシー!$A:$Z,AP2,0)</f>
        <v>0</v>
      </c>
      <c r="AQ7" s="212">
        <f>VLOOKUP(AQ3,タクシー!$A:$Z,AQ2,0)</f>
        <v>0</v>
      </c>
      <c r="AR7" s="231">
        <f>VLOOKUP(AR3,タクシー!$A:$Z,AR2,0)</f>
        <v>0</v>
      </c>
      <c r="AS7" s="212">
        <f>VLOOKUP(AS3,タクシー!$A:$Z,AS2,0)</f>
        <v>0</v>
      </c>
      <c r="AT7" s="212">
        <f>VLOOKUP(AT3,タクシー!$A:$Z,AT2,0)</f>
        <v>0</v>
      </c>
      <c r="AU7" s="212">
        <f>VLOOKUP(AU3,タクシー!$A:$Z,AU2,0)</f>
        <v>0</v>
      </c>
      <c r="AV7" s="212">
        <f>VLOOKUP(AV3,タクシー!$A:$Z,AV2,0)</f>
        <v>0</v>
      </c>
      <c r="AW7" s="212" t="str">
        <f>VLOOKUP(AW3,タクシー!$A:$Z,AW2,0)</f>
        <v/>
      </c>
      <c r="AX7" s="212">
        <f>VLOOKUP(AX3,タクシー!$A:$Z,AX2,0)</f>
        <v>0</v>
      </c>
      <c r="AY7" s="212">
        <f>VLOOKUP(AY3,タクシー!$A:$Z,AY2,0)</f>
        <v>0</v>
      </c>
      <c r="AZ7" s="212">
        <f>VLOOKUP(AZ3,タクシー!$A:$Z,AZ2,0)</f>
        <v>0</v>
      </c>
      <c r="BA7" s="212" t="str">
        <f>VLOOKUP(BA3,タクシー!$A:$Z,BA2,0)</f>
        <v/>
      </c>
      <c r="BB7" s="212">
        <f>VLOOKUP(BB3,タクシー!$A:$Z,BB2,0)</f>
        <v>0</v>
      </c>
      <c r="BC7" s="212">
        <f>VLOOKUP(BC3,タクシー!$A:$Z,BC2,0)</f>
        <v>0</v>
      </c>
      <c r="BD7" s="212">
        <f>VLOOKUP(BD3,タクシー!$A:$Z,BD2,0)</f>
        <v>0</v>
      </c>
      <c r="BE7" s="212" t="str">
        <f>VLOOKUP(BE3,タクシー!$A:$Z,BE2,0)</f>
        <v/>
      </c>
      <c r="BF7" s="212">
        <f>IF(VLOOKUP(BF3,タクシー!$A:$Z,BF2,0)="☑",1,0)</f>
        <v>0</v>
      </c>
      <c r="BG7" s="212">
        <f>VLOOKUP(BG3,タクシー!$A:$Z,BG2,0)</f>
        <v>0</v>
      </c>
      <c r="BH7" s="212">
        <f>VLOOKUP(BH3,タクシー!$A:$Z,BH2,0)</f>
        <v>0</v>
      </c>
      <c r="BI7" s="212">
        <f>VLOOKUP(BI3,タクシー!$A:$Z,BI2,0)</f>
        <v>0</v>
      </c>
      <c r="BJ7" s="212" t="str">
        <f>VLOOKUP(BJ3,タクシー!$A:$Z,BJ2,0)</f>
        <v/>
      </c>
      <c r="BK7" s="212">
        <f>VLOOKUP(BK3,タクシー!$A:$Z,BK2,0)</f>
        <v>0</v>
      </c>
      <c r="BL7" s="212">
        <f>VLOOKUP(BL3,タクシー!$A:$Z,BL2,0)</f>
        <v>0</v>
      </c>
      <c r="BM7" s="212">
        <f>VLOOKUP(BM3,タクシー!$A:$Z,BM2,0)</f>
        <v>0</v>
      </c>
      <c r="BN7" s="212">
        <f>VLOOKUP(BN3,タクシー!$A:$Z,BN2,0)</f>
        <v>0</v>
      </c>
      <c r="BO7" s="212" t="str">
        <f>VLOOKUP(BO3,タクシー!$A:$Z,BO2,0)</f>
        <v/>
      </c>
      <c r="BP7" s="212">
        <f>VLOOKUP(BP3,タクシー!$A:$Z,BP2,0)</f>
        <v>0</v>
      </c>
      <c r="BQ7" s="212">
        <f>VLOOKUP(BQ3,タクシー!$A:$Z,BQ2,0)</f>
        <v>0</v>
      </c>
      <c r="BR7" s="212">
        <f>VLOOKUP(BR3,タクシー!$A:$Z,BR2,0)</f>
        <v>0</v>
      </c>
      <c r="BS7" s="212">
        <f>VLOOKUP(BS3,タクシー!$A:$Z,BS2,0)</f>
        <v>0</v>
      </c>
      <c r="BT7" s="212" t="str">
        <f>VLOOKUP(BT3,タクシー!$A:$Z,BT2,0)</f>
        <v/>
      </c>
      <c r="BU7" s="212">
        <f>VLOOKUP(BU3,タクシー!$A:$Z,BU2,0)</f>
        <v>0</v>
      </c>
      <c r="BV7" s="212">
        <f>VLOOKUP(BV3,タクシー!$A:$Z,BV2,0)</f>
        <v>0</v>
      </c>
      <c r="BW7" s="212">
        <f>VLOOKUP(BW3,タクシー!$A:$Z,BW2,0)</f>
        <v>0</v>
      </c>
      <c r="BX7" s="212">
        <f>VLOOKUP(BX3,タクシー!$A:$Z,BX2,0)</f>
        <v>0</v>
      </c>
      <c r="BY7" s="212" t="str">
        <f>VLOOKUP(BY3,タクシー!$A:$Z,BY2,0)</f>
        <v/>
      </c>
      <c r="BZ7" s="212">
        <f>VLOOKUP(BZ3,タクシー!$A:$Z,BZ2,0)</f>
        <v>0</v>
      </c>
      <c r="CA7" s="212">
        <f>VLOOKUP(CA3,タクシー!$A:$Z,CA2,0)</f>
        <v>0</v>
      </c>
      <c r="CB7" s="212">
        <f>VLOOKUP(CB3,タクシー!$A:$Z,CB2,0)</f>
        <v>0</v>
      </c>
      <c r="CC7" s="212" t="str">
        <f>VLOOKUP(CC3,タクシー!$A:$Z,CC2,0)</f>
        <v/>
      </c>
      <c r="CD7" s="212">
        <f>VLOOKUP(CD3,タクシー!$A:$Z,CD2,0)</f>
        <v>0</v>
      </c>
      <c r="CE7" s="212">
        <f>VLOOKUP(CE3,タクシー!$A:$Z,CE2,0)</f>
        <v>0</v>
      </c>
      <c r="CF7" s="212" t="str">
        <f>VLOOKUP(CF3,タクシー!$A:$Z,CF2,0)</f>
        <v/>
      </c>
      <c r="CG7" s="212">
        <f>VLOOKUP(CG3,タクシー!$A:$Z,CG2,0)</f>
        <v>0</v>
      </c>
      <c r="CH7" s="212">
        <f>VLOOKUP(CH3,タクシー!$A:$Z,CH2,0)</f>
        <v>0</v>
      </c>
      <c r="CI7" s="212" t="str">
        <f>VLOOKUP(CI3,タクシー!$A:$Z,CI2,0)</f>
        <v/>
      </c>
      <c r="CJ7" s="212">
        <f>VLOOKUP(CJ3,タクシー!$A:$Z,CJ2,0)</f>
        <v>0</v>
      </c>
      <c r="CK7" s="212">
        <f>VLOOKUP(CK3,タクシー!$A:$Z,CK2,0)</f>
        <v>0</v>
      </c>
      <c r="CL7" s="212" t="str">
        <f>VLOOKUP(CL3,タクシー!$A:$Z,CL2,0)</f>
        <v/>
      </c>
      <c r="CM7" s="212">
        <f>VLOOKUP(CM3,タクシー!$A:$Z,CM2,0)</f>
        <v>0</v>
      </c>
      <c r="CN7" s="212">
        <f>VLOOKUP(CN3,タクシー!$A:$Z,CN2,0)</f>
        <v>0</v>
      </c>
      <c r="CO7" s="212" t="str">
        <f>VLOOKUP(CO3,タクシー!$A:$Z,CO2,0)</f>
        <v/>
      </c>
      <c r="CP7" s="212" t="str">
        <f>VLOOKUP(CP3,タクシー!$A:$Z,CP2,0)</f>
        <v>事業概要：　　　　　　　　　　　　　　　</v>
      </c>
      <c r="CQ7" s="212">
        <f>VLOOKUP(CQ3,タクシー!$A:$Z,CQ2,0)</f>
        <v>0</v>
      </c>
      <c r="CR7" s="212">
        <f>VLOOKUP(CR3,タクシー!$A:$Z,CR2,0)</f>
        <v>0</v>
      </c>
      <c r="CS7" s="212" t="str">
        <f>VLOOKUP(CS3,タクシー!$A:$Z,CS2,0)</f>
        <v/>
      </c>
      <c r="CT7" s="212">
        <f>VLOOKUP(CT3,タクシー!$A:$Z,CT2,0)</f>
        <v>0</v>
      </c>
      <c r="CU7" s="212">
        <f>VLOOKUP(CU3,タクシー!$A:$Z,CU2,0)</f>
        <v>0</v>
      </c>
      <c r="CV7" s="212" t="str">
        <f>VLOOKUP(CV3,タクシー!$A:$Z,CV2,0)</f>
        <v/>
      </c>
      <c r="CW7" s="212" t="str">
        <f>VLOOKUP(CW3,タクシー!$A:$Z,CW2,0)</f>
        <v>-</v>
      </c>
      <c r="CX7" s="212">
        <f>VLOOKUP(CX3,タクシー!$A:$Z,CX2,0)</f>
        <v>0</v>
      </c>
      <c r="CY7" s="212" t="str">
        <f>VLOOKUP(CY3,タクシー!$A:$Z,CY2,0)</f>
        <v/>
      </c>
      <c r="CZ7" s="212">
        <f>VLOOKUP(CZ3,タクシー!$A:$Z,CZ2,0)</f>
        <v>0</v>
      </c>
      <c r="DA7" s="212">
        <f>VLOOKUP(DA3,タクシー!$A:$Z,DA2,0)</f>
        <v>0</v>
      </c>
      <c r="DB7" s="212" t="str">
        <f>VLOOKUP(DB3,タクシー!$A:$Z,DB2,0)</f>
        <v/>
      </c>
      <c r="DC7" s="212">
        <f>VLOOKUP(DC3,タクシー!$A:$Z,DC2,0)</f>
        <v>0</v>
      </c>
      <c r="DD7" s="212">
        <f>VLOOKUP(DD3,タクシー!$A:$Z,DD2,0)</f>
        <v>0</v>
      </c>
      <c r="DE7" s="212" t="str">
        <f>VLOOKUP(DE3,タクシー!$A:$Z,DE2,0)</f>
        <v/>
      </c>
      <c r="DF7" s="212" t="str">
        <f>VLOOKUP(DF3,タクシー!$A:$Z,DF2,0)</f>
        <v>事業概要：</v>
      </c>
      <c r="DG7" s="212">
        <f>VLOOKUP(DG3,タクシー!$A:$Z,DG2,0)</f>
        <v>0</v>
      </c>
      <c r="DH7" s="212">
        <f>VLOOKUP(DH3,タクシー!$A:$Z,DH2,0)</f>
        <v>0</v>
      </c>
      <c r="DI7" s="212" t="str">
        <f>VLOOKUP(DI3,タクシー!$A:$Z,DI2,0)</f>
        <v/>
      </c>
      <c r="DJ7" s="231">
        <f>VLOOKUP(DJ3,タクシー!$A:$Z,DJ2,0)</f>
        <v>0</v>
      </c>
      <c r="DK7" s="212">
        <f>VLOOKUP(DK3,タクシー!$A:$Z,DK2,0)</f>
        <v>0</v>
      </c>
      <c r="DL7" s="212">
        <f>VLOOKUP(DL3,タクシー!$A:$Z,DL2,0)</f>
        <v>0</v>
      </c>
      <c r="DM7" s="212" t="str">
        <f>VLOOKUP(DM3,タクシー!$A:$Z,DM2,0)</f>
        <v/>
      </c>
      <c r="DN7" s="231">
        <f>VLOOKUP(DN3,タクシー!$A:$Z,DN2,0)</f>
        <v>0</v>
      </c>
      <c r="DO7" s="212">
        <f>VLOOKUP(DO3,タクシー!$A:$Z,DO2,0)</f>
        <v>0</v>
      </c>
      <c r="DP7" s="212">
        <f>VLOOKUP(DP3,タクシー!$A:$Z,DP2,0)</f>
        <v>0</v>
      </c>
      <c r="DQ7" s="212" t="str">
        <f>VLOOKUP(DQ3,タクシー!$A:$Z,DQ2,0)</f>
        <v/>
      </c>
      <c r="DR7" s="231">
        <f>VLOOKUP(DR3,タクシー!$A:$Z,DR2,0)</f>
        <v>0</v>
      </c>
      <c r="DS7" s="212">
        <f>VLOOKUP(DS3,タクシー!$A:$Z,DS2,0)</f>
        <v>0</v>
      </c>
      <c r="DT7" s="212">
        <f>VLOOKUP(DT3,タクシー!$A:$Z,DT2,0)</f>
        <v>0</v>
      </c>
      <c r="DU7" s="212" t="str">
        <f>VLOOKUP(DU3,タクシー!$A:$Z,DU2,0)</f>
        <v/>
      </c>
      <c r="DV7" s="231">
        <f>VLOOKUP(DV3,タクシー!$A:$Z,DV2,0)</f>
        <v>0</v>
      </c>
      <c r="DW7" s="212">
        <f>VLOOKUP(DW3,タクシー!$A:$Z,DW2,0)</f>
        <v>0</v>
      </c>
      <c r="DX7" s="212">
        <f>VLOOKUP(DX3,タクシー!$A:$Z,DX2,0)</f>
        <v>0</v>
      </c>
      <c r="DY7" s="212" t="str">
        <f>VLOOKUP(DY3,タクシー!$A:$Z,DY2,0)</f>
        <v/>
      </c>
      <c r="DZ7" s="212" t="str">
        <f>VLOOKUP(DZ3,タクシー!$A:$Z,DZ2,0)</f>
        <v>事業概要：　　　　　　　　　　　　　　　</v>
      </c>
      <c r="EA7" s="212">
        <f>VLOOKUP(EA3,タクシー!$A:$Z,EA2,0)</f>
        <v>0</v>
      </c>
      <c r="EB7" s="212">
        <f>VLOOKUP(EB3,タクシー!$A:$Z,EB2,0)</f>
        <v>0</v>
      </c>
      <c r="EC7" s="212" t="str">
        <f>VLOOKUP(EC3,タクシー!$A:$Z,EC2,0)</f>
        <v/>
      </c>
      <c r="ED7" s="212">
        <f>VLOOKUP(ED3,タクシー!$A:$Z,ED2,0)</f>
        <v>0</v>
      </c>
      <c r="EE7" s="212">
        <f>VLOOKUP(EE3,タクシー!$A:$Z,EE2,0)</f>
        <v>0</v>
      </c>
      <c r="EF7" s="212" t="str">
        <f>VLOOKUP(EF3,タクシー!$A:$Z,EF2,0)</f>
        <v/>
      </c>
      <c r="EG7" s="212">
        <f>VLOOKUP(EG3,タクシー!$A:$Z,EG2,0)</f>
        <v>0</v>
      </c>
      <c r="EH7" s="212">
        <f>VLOOKUP(EH3,タクシー!$A:$Z,EH2,0)</f>
        <v>0</v>
      </c>
      <c r="EI7" s="212" t="str">
        <f>VLOOKUP(EI3,タクシー!$A:$Z,EI2,0)</f>
        <v/>
      </c>
      <c r="EJ7" s="212">
        <f>VLOOKUP(EJ3,タクシー!$A:$Z,EJ2,0)</f>
        <v>0</v>
      </c>
      <c r="EK7" s="212">
        <f>VLOOKUP(EK3,タクシー!$A:$Z,EK2,0)</f>
        <v>0</v>
      </c>
      <c r="EL7" s="212" t="str">
        <f>VLOOKUP(EL3,タクシー!$A:$Z,EL2,0)</f>
        <v/>
      </c>
      <c r="EM7" s="212">
        <f>VLOOKUP(EM3,タクシー!$A:$Z,EM2,0)</f>
        <v>0</v>
      </c>
      <c r="EN7" s="212">
        <f>VLOOKUP(EN3,タクシー!$A:$Z,EN2,0)</f>
        <v>0</v>
      </c>
      <c r="EO7" s="212" t="str">
        <f>VLOOKUP(EO3,タクシー!$A:$Z,EO2,0)</f>
        <v>ー</v>
      </c>
      <c r="EP7" s="212" t="str">
        <f>VLOOKUP(EP3,タクシー!$A:$Z,EP2,0)</f>
        <v/>
      </c>
      <c r="EQ7" s="212">
        <f>VLOOKUP(EQ3,タクシー!$A:$Z,EQ2,0)</f>
        <v>0</v>
      </c>
      <c r="ER7" s="212">
        <f>VLOOKUP(ER3,タクシー!$A:$Z,ER2,0)</f>
        <v>0</v>
      </c>
      <c r="ES7" s="212" t="str">
        <f>VLOOKUP(ES3,タクシー!$A:$Z,ES2,0)</f>
        <v>ー</v>
      </c>
      <c r="ET7" s="212" t="str">
        <f>VLOOKUP(ET3,タクシー!$A:$Z,ET2,0)</f>
        <v/>
      </c>
      <c r="EU7" s="212">
        <f>VLOOKUP(EU3,タクシー!$A:$Z,EU2,0)</f>
        <v>0</v>
      </c>
      <c r="EV7" s="212" t="str">
        <f>VLOOKUP(EV3,タクシー!$A:$Z,EV2,0)</f>
        <v/>
      </c>
      <c r="EW7" s="212">
        <f>VLOOKUP(EW3,タクシー!$A:$Z,EW2,0)</f>
        <v>0</v>
      </c>
      <c r="EX7" s="212">
        <f>VLOOKUP(EX3,タクシー!$A:$Z,EX2,0)</f>
        <v>0</v>
      </c>
      <c r="EY7" s="212" t="str">
        <f>VLOOKUP(EY3,タクシー!$A:$Z,EY2,0)</f>
        <v/>
      </c>
      <c r="EZ7" s="212">
        <f>VLOOKUP(EZ3,タクシー!$A:$Z,EZ2,0)</f>
        <v>0</v>
      </c>
      <c r="FA7" s="212">
        <f>VLOOKUP(FA3,タクシー!$A:$Z,FA2,0)</f>
        <v>0</v>
      </c>
      <c r="FB7" s="212">
        <f>VLOOKUP(FB3,タクシー!$A:$Z,FB2,0)</f>
        <v>0</v>
      </c>
      <c r="FC7" s="212" t="str">
        <f>VLOOKUP(FC3,タクシー!$A:$Z,FC2,0)</f>
        <v>ー</v>
      </c>
      <c r="FD7" s="212" t="str">
        <f>VLOOKUP(FD3,タクシー!$A:$Z,FD2,0)</f>
        <v/>
      </c>
      <c r="FE7" s="212">
        <f>VLOOKUP(FE3,タクシー!$A:$Z,FE2,0)</f>
        <v>0</v>
      </c>
      <c r="FF7" s="212">
        <f>VLOOKUP(FF3,タクシー!$A:$Z,FF2,0)</f>
        <v>0</v>
      </c>
      <c r="FG7" s="212" t="str">
        <f>VLOOKUP(FG3,タクシー!$A:$Z,FG2,0)</f>
        <v>ー</v>
      </c>
      <c r="FH7" s="212" t="str">
        <f>VLOOKUP(FH3,タクシー!$A:$Z,FH2,0)</f>
        <v/>
      </c>
      <c r="FI7" s="212">
        <f>VLOOKUP(FI3,タクシー!$A:$Z,FI2,0)</f>
        <v>0</v>
      </c>
      <c r="FJ7" s="212">
        <f>VLOOKUP(FJ3,タクシー!$A:$Z,FJ2,0)</f>
        <v>0</v>
      </c>
      <c r="FK7" s="212" t="str">
        <f>VLOOKUP(FK3,タクシー!$A:$Z,FK2,0)</f>
        <v>ー</v>
      </c>
      <c r="FL7" s="212" t="str">
        <f>VLOOKUP(FL3,タクシー!$A:$Z,FL2,0)</f>
        <v/>
      </c>
      <c r="FM7" s="212">
        <f>VLOOKUP(FM3,タクシー!$A:$Z,FM2,0)</f>
        <v>0</v>
      </c>
      <c r="FN7" s="212">
        <f>VLOOKUP(FN3,タクシー!$A:$Z,FN2,0)</f>
        <v>0</v>
      </c>
      <c r="FO7" s="212" t="str">
        <f>VLOOKUP(FO3,タクシー!$A:$Z,FO2,0)</f>
        <v>ー</v>
      </c>
      <c r="FP7" s="212" t="str">
        <f>VLOOKUP(FP3,タクシー!$A:$Z,FP2,0)</f>
        <v/>
      </c>
      <c r="FQ7" s="212">
        <f>VLOOKUP(FQ3,タクシー!$A:$Z,FQ2,0)</f>
        <v>0</v>
      </c>
      <c r="FR7" s="212">
        <f>VLOOKUP(FR3,タクシー!$A:$Z,FR2,0)</f>
        <v>0</v>
      </c>
      <c r="FS7" s="212" t="str">
        <f>VLOOKUP(FS3,タクシー!$A:$Z,FS2,0)</f>
        <v>ー</v>
      </c>
      <c r="FT7" s="212" t="str">
        <f>VLOOKUP(FT3,タクシー!$A:$Z,FT2,0)</f>
        <v/>
      </c>
      <c r="FU7" s="212">
        <f>VLOOKUP(FU3,タクシー!$A:$Z,FU2,0)</f>
        <v>0</v>
      </c>
      <c r="FV7" s="212">
        <f>VLOOKUP(FV3,タクシー!$A:$Z,FV2,0)</f>
        <v>0</v>
      </c>
      <c r="FW7" s="212" t="str">
        <f>VLOOKUP(FW3,タクシー!$A:$Z,FW2,0)</f>
        <v/>
      </c>
      <c r="FX7" s="212">
        <f>VLOOKUP(FX3,タクシー!$A:$Z,FX2,0)</f>
        <v>0</v>
      </c>
    </row>
    <row r="242" spans="181:756" ht="20.399999999999999" x14ac:dyDescent="0.2">
      <c r="FY242" s="94" ph="1"/>
      <c r="FZ242" s="94" ph="1"/>
      <c r="GA242" s="94" ph="1"/>
      <c r="GB242" s="94" ph="1"/>
      <c r="GC242" s="94" ph="1"/>
      <c r="GD242" s="94" ph="1"/>
      <c r="GE242" s="94" ph="1"/>
      <c r="GF242" s="94" ph="1"/>
      <c r="GG242" s="94" ph="1"/>
      <c r="GH242" s="94" ph="1"/>
      <c r="GI242" s="94" ph="1"/>
      <c r="GJ242" s="94" ph="1"/>
      <c r="GK242" s="94" ph="1"/>
      <c r="GL242" s="94" ph="1"/>
      <c r="GM242" s="94" ph="1"/>
      <c r="GN242" s="94" ph="1"/>
      <c r="GO242" s="94" ph="1"/>
      <c r="GP242" s="94" ph="1"/>
      <c r="GQ242" s="94" ph="1"/>
      <c r="GR242" s="94" ph="1"/>
      <c r="GS242" s="94" ph="1"/>
      <c r="GT242" s="94" ph="1"/>
      <c r="GU242" s="94" ph="1"/>
      <c r="GV242" s="94" ph="1"/>
      <c r="GW242" s="94" ph="1"/>
      <c r="GX242" s="94" ph="1"/>
      <c r="GY242" s="94" ph="1"/>
      <c r="GZ242" s="94" ph="1"/>
      <c r="HA242" s="94" ph="1"/>
      <c r="HB242" s="94" ph="1"/>
      <c r="HC242" s="94" ph="1"/>
      <c r="HD242" s="94" ph="1"/>
      <c r="HE242" s="94" ph="1"/>
      <c r="HF242" s="94" ph="1"/>
      <c r="HG242" s="94" ph="1"/>
      <c r="HH242" s="94" ph="1"/>
      <c r="HI242" s="94" ph="1"/>
      <c r="HJ242" s="94" ph="1"/>
      <c r="HK242" s="94" ph="1"/>
      <c r="HL242" s="94" ph="1"/>
      <c r="HM242" s="94" ph="1"/>
      <c r="HN242" s="94" ph="1"/>
      <c r="HO242" s="94" ph="1"/>
      <c r="HP242" s="94" ph="1"/>
      <c r="HQ242" s="94" ph="1"/>
      <c r="HR242" s="94" ph="1"/>
      <c r="HS242" s="94" ph="1"/>
      <c r="HT242" s="94" ph="1"/>
      <c r="HU242" s="94" ph="1"/>
      <c r="HV242" s="94" ph="1"/>
      <c r="QJ242" s="94" ph="1"/>
      <c r="QK242" s="94" ph="1"/>
      <c r="QL242" s="94" ph="1"/>
      <c r="QM242" s="94" ph="1"/>
      <c r="QN242" s="94" ph="1"/>
      <c r="QO242" s="94" ph="1"/>
      <c r="QP242" s="94" ph="1"/>
      <c r="QQ242" s="94" ph="1"/>
      <c r="QR242" s="94" ph="1"/>
      <c r="QS242" s="94" ph="1"/>
      <c r="QT242" s="94" ph="1"/>
      <c r="QU242" s="94" ph="1"/>
      <c r="QV242" s="94" ph="1"/>
      <c r="QW242" s="94" ph="1"/>
      <c r="QX242" s="94" ph="1"/>
      <c r="QY242" s="94" ph="1"/>
      <c r="QZ242" s="94" ph="1"/>
      <c r="RA242" s="94" ph="1"/>
      <c r="RB242" s="94" ph="1"/>
      <c r="RC242" s="94" ph="1"/>
      <c r="RD242" s="94" ph="1"/>
      <c r="RE242" s="94" ph="1"/>
      <c r="RF242" s="94" ph="1"/>
      <c r="RG242" s="94" ph="1"/>
      <c r="RH242" s="94" ph="1"/>
      <c r="RI242" s="94" ph="1"/>
      <c r="RJ242" s="94" ph="1"/>
      <c r="RK242" s="94" ph="1"/>
      <c r="RL242" s="94" ph="1"/>
      <c r="RM242" s="94" ph="1"/>
      <c r="RN242" s="94" ph="1"/>
      <c r="RO242" s="94" ph="1"/>
      <c r="RP242" s="94" ph="1"/>
      <c r="RQ242" s="94" ph="1"/>
      <c r="RR242" s="94" ph="1"/>
      <c r="RS242" s="94" ph="1"/>
      <c r="RT242" s="94" ph="1"/>
      <c r="RU242" s="94" ph="1"/>
      <c r="RV242" s="94" ph="1"/>
      <c r="RW242" s="94" ph="1"/>
      <c r="RX242" s="94" ph="1"/>
      <c r="RY242" s="94" ph="1"/>
      <c r="RZ242" s="94" ph="1"/>
      <c r="SA242" s="94" ph="1"/>
      <c r="SB242" s="94" ph="1"/>
      <c r="SC242" s="94" ph="1"/>
      <c r="SD242" s="94" ph="1"/>
      <c r="SE242" s="94" ph="1"/>
      <c r="SF242" s="94" ph="1"/>
      <c r="SG242" s="94" ph="1"/>
      <c r="SH242" s="94" ph="1"/>
      <c r="SI242" s="94" ph="1"/>
      <c r="SJ242" s="94" ph="1"/>
      <c r="SK242" s="94" ph="1"/>
      <c r="SL242" s="94" ph="1"/>
      <c r="SM242" s="94" ph="1"/>
      <c r="SN242" s="94" ph="1"/>
      <c r="SO242" s="94" ph="1"/>
      <c r="SP242" s="94" ph="1"/>
      <c r="SQ242" s="94" ph="1"/>
      <c r="SR242" s="94" ph="1"/>
      <c r="SS242" s="94" ph="1"/>
      <c r="ST242" s="94" ph="1"/>
      <c r="SU242" s="94" ph="1"/>
      <c r="SV242" s="94" ph="1"/>
      <c r="SW242" s="94" ph="1"/>
      <c r="SX242" s="94" ph="1"/>
      <c r="SY242" s="94" ph="1"/>
      <c r="SZ242" s="94" ph="1"/>
      <c r="TA242" s="94" ph="1"/>
      <c r="TB242" s="94" ph="1"/>
      <c r="TC242" s="94" ph="1"/>
      <c r="TD242" s="94" ph="1"/>
      <c r="TE242" s="94" ph="1"/>
      <c r="TF242" s="94" ph="1"/>
      <c r="TG242" s="94" ph="1"/>
      <c r="TH242" s="94" ph="1"/>
      <c r="TI242" s="94" ph="1"/>
      <c r="TJ242" s="94" ph="1"/>
      <c r="TK242" s="94" ph="1"/>
      <c r="TL242" s="94" ph="1"/>
      <c r="TM242" s="94" ph="1"/>
      <c r="TN242" s="94" ph="1"/>
      <c r="TO242" s="94" ph="1"/>
      <c r="TP242" s="94" ph="1"/>
      <c r="TQ242" s="94" ph="1"/>
      <c r="TR242" s="94" ph="1"/>
      <c r="TS242" s="94" ph="1"/>
      <c r="TT242" s="94" ph="1"/>
      <c r="TU242" s="94" ph="1"/>
      <c r="TV242" s="94" ph="1"/>
      <c r="TW242" s="94" ph="1"/>
      <c r="TX242" s="94" ph="1"/>
      <c r="TY242" s="94" ph="1"/>
      <c r="TZ242" s="94" ph="1"/>
      <c r="UA242" s="94" ph="1"/>
      <c r="UB242" s="94" ph="1"/>
      <c r="UC242" s="94" ph="1"/>
      <c r="UD242" s="94" ph="1"/>
      <c r="UE242" s="94" ph="1"/>
      <c r="UF242" s="94" ph="1"/>
      <c r="UG242" s="94" ph="1"/>
      <c r="UH242" s="94" ph="1"/>
      <c r="UI242" s="94" ph="1"/>
      <c r="UJ242" s="94" ph="1"/>
      <c r="UK242" s="94" ph="1"/>
      <c r="UL242" s="94" ph="1"/>
      <c r="UM242" s="94" ph="1"/>
      <c r="UN242" s="94" ph="1"/>
      <c r="UO242" s="94" ph="1"/>
      <c r="UP242" s="94" ph="1"/>
      <c r="UQ242" s="94" ph="1"/>
      <c r="UR242" s="94" ph="1"/>
      <c r="US242" s="94" ph="1"/>
      <c r="UT242" s="94" ph="1"/>
      <c r="UU242" s="94" ph="1"/>
      <c r="UV242" s="94" ph="1"/>
      <c r="UW242" s="94" ph="1"/>
      <c r="UX242" s="94" ph="1"/>
      <c r="UY242" s="94" ph="1"/>
      <c r="UZ242" s="94" ph="1"/>
      <c r="VA242" s="94" ph="1"/>
      <c r="VB242" s="94" ph="1"/>
      <c r="VC242" s="94" ph="1"/>
      <c r="VD242" s="94" ph="1"/>
      <c r="VE242" s="94" ph="1"/>
      <c r="VF242" s="94" ph="1"/>
      <c r="VG242" s="94" ph="1"/>
      <c r="VH242" s="94" ph="1"/>
      <c r="VI242" s="94" ph="1"/>
      <c r="VJ242" s="94" ph="1"/>
      <c r="VK242" s="94" ph="1"/>
      <c r="VL242" s="94" ph="1"/>
      <c r="VM242" s="94" ph="1"/>
      <c r="VN242" s="94" ph="1"/>
      <c r="VO242" s="94" ph="1"/>
      <c r="VP242" s="94" ph="1"/>
      <c r="VQ242" s="94" ph="1"/>
      <c r="VR242" s="94" ph="1"/>
      <c r="VS242" s="94" ph="1"/>
      <c r="VT242" s="94" ph="1"/>
      <c r="VU242" s="94" ph="1"/>
      <c r="VV242" s="94" ph="1"/>
      <c r="VW242" s="94" ph="1"/>
      <c r="VX242" s="94" ph="1"/>
      <c r="VY242" s="94" ph="1"/>
      <c r="VZ242" s="94" ph="1"/>
      <c r="WA242" s="94" ph="1"/>
      <c r="WB242" s="94" ph="1"/>
      <c r="WC242" s="94" ph="1"/>
      <c r="WD242" s="94" ph="1"/>
      <c r="WE242" s="94" ph="1"/>
      <c r="WF242" s="94" ph="1"/>
      <c r="WG242" s="94" ph="1"/>
      <c r="WH242" s="94" ph="1"/>
      <c r="WI242" s="94" ph="1"/>
      <c r="WJ242" s="94" ph="1"/>
      <c r="WK242" s="94" ph="1"/>
      <c r="WL242" s="94" ph="1"/>
      <c r="WM242" s="94" ph="1"/>
      <c r="WN242" s="94" ph="1"/>
      <c r="WO242" s="94" ph="1"/>
      <c r="WP242" s="94" ph="1"/>
      <c r="WQ242" s="94" ph="1"/>
      <c r="WR242" s="94" ph="1"/>
      <c r="WS242" s="94" ph="1"/>
      <c r="WT242" s="94" ph="1"/>
      <c r="WU242" s="94" ph="1"/>
      <c r="WV242" s="94" ph="1"/>
      <c r="WW242" s="94" ph="1"/>
      <c r="WX242" s="94" ph="1"/>
      <c r="WY242" s="94" ph="1"/>
      <c r="WZ242" s="94" ph="1"/>
      <c r="XA242" s="94" ph="1"/>
      <c r="XB242" s="94" ph="1"/>
      <c r="XC242" s="94" ph="1"/>
      <c r="XD242" s="94" ph="1"/>
      <c r="XE242" s="94" ph="1"/>
      <c r="XF242" s="94" ph="1"/>
      <c r="XG242" s="94" ph="1"/>
      <c r="XH242" s="94" ph="1"/>
      <c r="XI242" s="94" ph="1"/>
      <c r="XJ242" s="94" ph="1"/>
      <c r="XK242" s="94" ph="1"/>
      <c r="XL242" s="94" ph="1"/>
      <c r="XM242" s="94" ph="1"/>
      <c r="XN242" s="94" ph="1"/>
      <c r="XO242" s="94" ph="1"/>
      <c r="XP242" s="94" ph="1"/>
      <c r="XQ242" s="94" ph="1"/>
      <c r="XR242" s="94" ph="1"/>
      <c r="XS242" s="94" ph="1"/>
      <c r="XT242" s="94" ph="1"/>
      <c r="XU242" s="94" ph="1"/>
      <c r="XV242" s="94" ph="1"/>
      <c r="XW242" s="94" ph="1"/>
      <c r="XX242" s="94" ph="1"/>
      <c r="XY242" s="94" ph="1"/>
      <c r="XZ242" s="94" ph="1"/>
      <c r="YA242" s="94" ph="1"/>
      <c r="YB242" s="94" ph="1"/>
      <c r="YC242" s="94" ph="1"/>
      <c r="YD242" s="94" ph="1"/>
      <c r="YE242" s="94" ph="1"/>
      <c r="YF242" s="94" ph="1"/>
      <c r="YG242" s="94" ph="1"/>
      <c r="YH242" s="94" ph="1"/>
      <c r="YI242" s="94" ph="1"/>
      <c r="YJ242" s="94" ph="1"/>
      <c r="YK242" s="94" ph="1"/>
      <c r="YL242" s="94" ph="1"/>
      <c r="YM242" s="94" ph="1"/>
      <c r="YN242" s="94" ph="1"/>
      <c r="YO242" s="94" ph="1"/>
      <c r="YP242" s="94" ph="1"/>
      <c r="YQ242" s="94" ph="1"/>
      <c r="YR242" s="94" ph="1"/>
      <c r="YS242" s="94" ph="1"/>
      <c r="YT242" s="94" ph="1"/>
      <c r="YU242" s="94" ph="1"/>
      <c r="YV242" s="94" ph="1"/>
      <c r="YW242" s="94" ph="1"/>
      <c r="YX242" s="94" ph="1"/>
      <c r="YY242" s="94" ph="1"/>
      <c r="YZ242" s="94" ph="1"/>
      <c r="ZA242" s="94" ph="1"/>
      <c r="ZB242" s="94" ph="1"/>
      <c r="ZC242" s="94" ph="1"/>
      <c r="ZD242" s="94" ph="1"/>
      <c r="ZE242" s="94" ph="1"/>
      <c r="ZF242" s="94" ph="1"/>
      <c r="ZG242" s="94" ph="1"/>
      <c r="ZH242" s="94" ph="1"/>
      <c r="ZI242" s="94" ph="1"/>
      <c r="ZJ242" s="94" ph="1"/>
      <c r="ZK242" s="94" ph="1"/>
      <c r="ZL242" s="94" ph="1"/>
      <c r="ZM242" s="94" ph="1"/>
      <c r="ZN242" s="94" ph="1"/>
      <c r="ZO242" s="94" ph="1"/>
      <c r="ZP242" s="94" ph="1"/>
      <c r="ZQ242" s="94" ph="1"/>
      <c r="ZR242" s="94" ph="1"/>
      <c r="ZS242" s="94" ph="1"/>
      <c r="ZT242" s="94" ph="1"/>
      <c r="ZU242" s="94" ph="1"/>
      <c r="ZV242" s="94" ph="1"/>
      <c r="ZW242" s="94" ph="1"/>
      <c r="ZX242" s="94" ph="1"/>
      <c r="ZY242" s="94" ph="1"/>
      <c r="ZZ242" s="94" ph="1"/>
      <c r="AAA242" s="94" ph="1"/>
      <c r="AAB242" s="94" ph="1"/>
      <c r="AAC242" s="94" ph="1"/>
      <c r="AAD242" s="94" ph="1"/>
      <c r="AAE242" s="94" ph="1"/>
      <c r="AAF242" s="94" ph="1"/>
      <c r="AAG242" s="94" ph="1"/>
      <c r="AAH242" s="94" ph="1"/>
      <c r="AAI242" s="94" ph="1"/>
      <c r="AAJ242" s="94" ph="1"/>
      <c r="AAK242" s="94" ph="1"/>
      <c r="AAL242" s="94" ph="1"/>
      <c r="AAM242" s="94" ph="1"/>
      <c r="AAN242" s="94" ph="1"/>
      <c r="AAO242" s="94" ph="1"/>
      <c r="AAP242" s="94" ph="1"/>
      <c r="AAQ242" s="94" ph="1"/>
      <c r="AAR242" s="94" ph="1"/>
      <c r="AAS242" s="94" ph="1"/>
      <c r="AAT242" s="94" ph="1"/>
      <c r="AAU242" s="94" ph="1"/>
      <c r="AAV242" s="94" ph="1"/>
      <c r="AAW242" s="94" ph="1"/>
      <c r="AAX242" s="94" ph="1"/>
      <c r="AAY242" s="94" ph="1"/>
      <c r="AAZ242" s="94" ph="1"/>
      <c r="ABA242" s="94" ph="1"/>
      <c r="ABB242" s="94" ph="1"/>
      <c r="ABC242" s="94" ph="1"/>
      <c r="ABD242" s="94" ph="1"/>
      <c r="ABE242" s="94" ph="1"/>
      <c r="ABF242" s="94" ph="1"/>
      <c r="ABG242" s="94" ph="1"/>
      <c r="ABH242" s="94" ph="1"/>
      <c r="ABI242" s="94" ph="1"/>
      <c r="ABJ242" s="94" ph="1"/>
      <c r="ABK242" s="94" ph="1"/>
      <c r="ABL242" s="94" ph="1"/>
      <c r="ABM242" s="94" ph="1"/>
      <c r="ABN242" s="94" ph="1"/>
      <c r="ABO242" s="94" ph="1"/>
      <c r="ABP242" s="94" ph="1"/>
      <c r="ABQ242" s="94" ph="1"/>
      <c r="ABR242" s="94" ph="1"/>
      <c r="ABS242" s="94" ph="1"/>
      <c r="ABT242" s="94" ph="1"/>
      <c r="ABU242" s="94" ph="1"/>
      <c r="ABV242" s="94" ph="1"/>
      <c r="ABW242" s="94" ph="1"/>
      <c r="ABX242" s="94" ph="1"/>
      <c r="ABY242" s="94" ph="1"/>
      <c r="ABZ242" s="94" ph="1"/>
      <c r="ACA242" s="94" ph="1"/>
      <c r="ACB242" s="94" ph="1"/>
    </row>
    <row r="243" spans="181:756" ht="20.399999999999999" x14ac:dyDescent="0.2">
      <c r="FY243" s="94" ph="1"/>
      <c r="FZ243" s="94" ph="1"/>
      <c r="GA243" s="94" ph="1"/>
      <c r="GB243" s="94" ph="1"/>
      <c r="GC243" s="94" ph="1"/>
      <c r="GD243" s="94" ph="1"/>
      <c r="GE243" s="94" ph="1"/>
      <c r="GF243" s="94" ph="1"/>
      <c r="GG243" s="94" ph="1"/>
      <c r="GH243" s="94" ph="1"/>
      <c r="GI243" s="94" ph="1"/>
      <c r="GJ243" s="94" ph="1"/>
      <c r="GK243" s="94" ph="1"/>
      <c r="GL243" s="94" ph="1"/>
      <c r="GM243" s="94" ph="1"/>
      <c r="GN243" s="94" ph="1"/>
      <c r="GO243" s="94" ph="1"/>
      <c r="GP243" s="94" ph="1"/>
      <c r="GQ243" s="94" ph="1"/>
      <c r="GR243" s="94" ph="1"/>
      <c r="GS243" s="94" ph="1"/>
      <c r="GT243" s="94" ph="1"/>
      <c r="GU243" s="94" ph="1"/>
      <c r="GV243" s="94" ph="1"/>
      <c r="GW243" s="94" ph="1"/>
      <c r="GX243" s="94" ph="1"/>
      <c r="GY243" s="94" ph="1"/>
      <c r="GZ243" s="94" ph="1"/>
      <c r="HA243" s="94" ph="1"/>
      <c r="HB243" s="94" ph="1"/>
      <c r="HC243" s="94" ph="1"/>
      <c r="HD243" s="94" ph="1"/>
      <c r="HE243" s="94" ph="1"/>
      <c r="HF243" s="94" ph="1"/>
      <c r="HG243" s="94" ph="1"/>
      <c r="HH243" s="94" ph="1"/>
      <c r="HI243" s="94" ph="1"/>
      <c r="HJ243" s="94" ph="1"/>
      <c r="HK243" s="94" ph="1"/>
      <c r="HL243" s="94" ph="1"/>
      <c r="HM243" s="94" ph="1"/>
      <c r="HN243" s="94" ph="1"/>
      <c r="HO243" s="94" ph="1"/>
      <c r="HP243" s="94" ph="1"/>
      <c r="HQ243" s="94" ph="1"/>
      <c r="HR243" s="94" ph="1"/>
      <c r="HS243" s="94" ph="1"/>
      <c r="HT243" s="94" ph="1"/>
      <c r="HU243" s="94" ph="1"/>
      <c r="HV243" s="94" ph="1"/>
      <c r="QJ243" s="94" ph="1"/>
      <c r="QK243" s="94" ph="1"/>
      <c r="QL243" s="94" ph="1"/>
      <c r="QM243" s="94" ph="1"/>
      <c r="QN243" s="94" ph="1"/>
      <c r="QO243" s="94" ph="1"/>
      <c r="QP243" s="94" ph="1"/>
      <c r="QQ243" s="94" ph="1"/>
      <c r="QR243" s="94" ph="1"/>
      <c r="QS243" s="94" ph="1"/>
      <c r="QT243" s="94" ph="1"/>
      <c r="QU243" s="94" ph="1"/>
      <c r="QV243" s="94" ph="1"/>
      <c r="QW243" s="94" ph="1"/>
      <c r="QX243" s="94" ph="1"/>
      <c r="QY243" s="94" ph="1"/>
      <c r="QZ243" s="94" ph="1"/>
      <c r="RA243" s="94" ph="1"/>
      <c r="RB243" s="94" ph="1"/>
      <c r="RC243" s="94" ph="1"/>
      <c r="RD243" s="94" ph="1"/>
      <c r="RE243" s="94" ph="1"/>
      <c r="RF243" s="94" ph="1"/>
      <c r="RG243" s="94" ph="1"/>
      <c r="RH243" s="94" ph="1"/>
      <c r="RI243" s="94" ph="1"/>
      <c r="RJ243" s="94" ph="1"/>
      <c r="RK243" s="94" ph="1"/>
      <c r="RL243" s="94" ph="1"/>
      <c r="RM243" s="94" ph="1"/>
      <c r="RN243" s="94" ph="1"/>
      <c r="RO243" s="94" ph="1"/>
      <c r="RP243" s="94" ph="1"/>
      <c r="RQ243" s="94" ph="1"/>
      <c r="RR243" s="94" ph="1"/>
      <c r="RS243" s="94" ph="1"/>
      <c r="RT243" s="94" ph="1"/>
      <c r="RU243" s="94" ph="1"/>
      <c r="RV243" s="94" ph="1"/>
      <c r="RW243" s="94" ph="1"/>
      <c r="RX243" s="94" ph="1"/>
      <c r="RY243" s="94" ph="1"/>
      <c r="RZ243" s="94" ph="1"/>
      <c r="SA243" s="94" ph="1"/>
      <c r="SB243" s="94" ph="1"/>
      <c r="SC243" s="94" ph="1"/>
      <c r="SD243" s="94" ph="1"/>
      <c r="SE243" s="94" ph="1"/>
      <c r="SF243" s="94" ph="1"/>
      <c r="SG243" s="94" ph="1"/>
      <c r="SH243" s="94" ph="1"/>
      <c r="SI243" s="94" ph="1"/>
      <c r="SJ243" s="94" ph="1"/>
      <c r="SK243" s="94" ph="1"/>
      <c r="SL243" s="94" ph="1"/>
      <c r="SM243" s="94" ph="1"/>
      <c r="SN243" s="94" ph="1"/>
      <c r="SO243" s="94" ph="1"/>
      <c r="SP243" s="94" ph="1"/>
      <c r="SQ243" s="94" ph="1"/>
      <c r="SR243" s="94" ph="1"/>
      <c r="SS243" s="94" ph="1"/>
      <c r="ST243" s="94" ph="1"/>
      <c r="SU243" s="94" ph="1"/>
      <c r="SV243" s="94" ph="1"/>
      <c r="SW243" s="94" ph="1"/>
      <c r="SX243" s="94" ph="1"/>
      <c r="SY243" s="94" ph="1"/>
      <c r="SZ243" s="94" ph="1"/>
      <c r="TA243" s="94" ph="1"/>
      <c r="TB243" s="94" ph="1"/>
      <c r="TC243" s="94" ph="1"/>
      <c r="TD243" s="94" ph="1"/>
      <c r="TE243" s="94" ph="1"/>
      <c r="TF243" s="94" ph="1"/>
      <c r="TG243" s="94" ph="1"/>
      <c r="TH243" s="94" ph="1"/>
      <c r="TI243" s="94" ph="1"/>
      <c r="TJ243" s="94" ph="1"/>
      <c r="TK243" s="94" ph="1"/>
      <c r="TL243" s="94" ph="1"/>
      <c r="TM243" s="94" ph="1"/>
      <c r="TN243" s="94" ph="1"/>
      <c r="TO243" s="94" ph="1"/>
      <c r="TP243" s="94" ph="1"/>
      <c r="TQ243" s="94" ph="1"/>
      <c r="TR243" s="94" ph="1"/>
      <c r="TS243" s="94" ph="1"/>
      <c r="TT243" s="94" ph="1"/>
      <c r="TU243" s="94" ph="1"/>
      <c r="TV243" s="94" ph="1"/>
      <c r="TW243" s="94" ph="1"/>
      <c r="TX243" s="94" ph="1"/>
      <c r="TY243" s="94" ph="1"/>
      <c r="TZ243" s="94" ph="1"/>
      <c r="UA243" s="94" ph="1"/>
      <c r="UB243" s="94" ph="1"/>
      <c r="UC243" s="94" ph="1"/>
      <c r="UD243" s="94" ph="1"/>
      <c r="UE243" s="94" ph="1"/>
      <c r="UF243" s="94" ph="1"/>
      <c r="UG243" s="94" ph="1"/>
      <c r="UH243" s="94" ph="1"/>
      <c r="UI243" s="94" ph="1"/>
      <c r="UJ243" s="94" ph="1"/>
      <c r="UK243" s="94" ph="1"/>
      <c r="UL243" s="94" ph="1"/>
      <c r="UM243" s="94" ph="1"/>
      <c r="UN243" s="94" ph="1"/>
      <c r="UO243" s="94" ph="1"/>
      <c r="UP243" s="94" ph="1"/>
      <c r="UQ243" s="94" ph="1"/>
      <c r="UR243" s="94" ph="1"/>
      <c r="US243" s="94" ph="1"/>
      <c r="UT243" s="94" ph="1"/>
      <c r="UU243" s="94" ph="1"/>
      <c r="UV243" s="94" ph="1"/>
      <c r="UW243" s="94" ph="1"/>
      <c r="UX243" s="94" ph="1"/>
      <c r="UY243" s="94" ph="1"/>
      <c r="UZ243" s="94" ph="1"/>
      <c r="VA243" s="94" ph="1"/>
      <c r="VB243" s="94" ph="1"/>
      <c r="VC243" s="94" ph="1"/>
      <c r="VD243" s="94" ph="1"/>
      <c r="VE243" s="94" ph="1"/>
      <c r="VF243" s="94" ph="1"/>
      <c r="VG243" s="94" ph="1"/>
      <c r="VH243" s="94" ph="1"/>
      <c r="VI243" s="94" ph="1"/>
      <c r="VJ243" s="94" ph="1"/>
      <c r="VK243" s="94" ph="1"/>
      <c r="VL243" s="94" ph="1"/>
      <c r="VM243" s="94" ph="1"/>
      <c r="VN243" s="94" ph="1"/>
      <c r="VO243" s="94" ph="1"/>
      <c r="VP243" s="94" ph="1"/>
      <c r="VQ243" s="94" ph="1"/>
      <c r="VR243" s="94" ph="1"/>
      <c r="VS243" s="94" ph="1"/>
      <c r="VT243" s="94" ph="1"/>
      <c r="VU243" s="94" ph="1"/>
      <c r="VV243" s="94" ph="1"/>
      <c r="VW243" s="94" ph="1"/>
      <c r="VX243" s="94" ph="1"/>
      <c r="VY243" s="94" ph="1"/>
      <c r="VZ243" s="94" ph="1"/>
      <c r="WA243" s="94" ph="1"/>
      <c r="WB243" s="94" ph="1"/>
      <c r="WC243" s="94" ph="1"/>
      <c r="WD243" s="94" ph="1"/>
      <c r="WE243" s="94" ph="1"/>
      <c r="WF243" s="94" ph="1"/>
      <c r="WG243" s="94" ph="1"/>
      <c r="WH243" s="94" ph="1"/>
      <c r="WI243" s="94" ph="1"/>
      <c r="WJ243" s="94" ph="1"/>
      <c r="WK243" s="94" ph="1"/>
      <c r="WL243" s="94" ph="1"/>
      <c r="WM243" s="94" ph="1"/>
      <c r="WN243" s="94" ph="1"/>
      <c r="WO243" s="94" ph="1"/>
      <c r="WP243" s="94" ph="1"/>
      <c r="WQ243" s="94" ph="1"/>
      <c r="WR243" s="94" ph="1"/>
      <c r="WS243" s="94" ph="1"/>
      <c r="WT243" s="94" ph="1"/>
      <c r="WU243" s="94" ph="1"/>
      <c r="WV243" s="94" ph="1"/>
      <c r="WW243" s="94" ph="1"/>
      <c r="WX243" s="94" ph="1"/>
      <c r="WY243" s="94" ph="1"/>
      <c r="WZ243" s="94" ph="1"/>
      <c r="XA243" s="94" ph="1"/>
      <c r="XB243" s="94" ph="1"/>
      <c r="XC243" s="94" ph="1"/>
      <c r="XD243" s="94" ph="1"/>
      <c r="XE243" s="94" ph="1"/>
      <c r="XF243" s="94" ph="1"/>
      <c r="XG243" s="94" ph="1"/>
      <c r="XH243" s="94" ph="1"/>
      <c r="XI243" s="94" ph="1"/>
      <c r="XJ243" s="94" ph="1"/>
      <c r="XK243" s="94" ph="1"/>
      <c r="XL243" s="94" ph="1"/>
      <c r="XM243" s="94" ph="1"/>
      <c r="XN243" s="94" ph="1"/>
      <c r="XO243" s="94" ph="1"/>
      <c r="XP243" s="94" ph="1"/>
      <c r="XQ243" s="94" ph="1"/>
      <c r="XR243" s="94" ph="1"/>
      <c r="XS243" s="94" ph="1"/>
      <c r="XT243" s="94" ph="1"/>
      <c r="XU243" s="94" ph="1"/>
      <c r="XV243" s="94" ph="1"/>
      <c r="XW243" s="94" ph="1"/>
      <c r="XX243" s="94" ph="1"/>
      <c r="XY243" s="94" ph="1"/>
      <c r="XZ243" s="94" ph="1"/>
      <c r="YA243" s="94" ph="1"/>
      <c r="YB243" s="94" ph="1"/>
      <c r="YC243" s="94" ph="1"/>
      <c r="YD243" s="94" ph="1"/>
      <c r="YE243" s="94" ph="1"/>
      <c r="YF243" s="94" ph="1"/>
      <c r="YG243" s="94" ph="1"/>
      <c r="YH243" s="94" ph="1"/>
      <c r="YI243" s="94" ph="1"/>
      <c r="YJ243" s="94" ph="1"/>
      <c r="YK243" s="94" ph="1"/>
      <c r="YL243" s="94" ph="1"/>
      <c r="YM243" s="94" ph="1"/>
      <c r="YN243" s="94" ph="1"/>
      <c r="YO243" s="94" ph="1"/>
      <c r="YP243" s="94" ph="1"/>
      <c r="YQ243" s="94" ph="1"/>
      <c r="YR243" s="94" ph="1"/>
      <c r="YS243" s="94" ph="1"/>
      <c r="YT243" s="94" ph="1"/>
      <c r="YU243" s="94" ph="1"/>
      <c r="YV243" s="94" ph="1"/>
      <c r="YW243" s="94" ph="1"/>
      <c r="YX243" s="94" ph="1"/>
      <c r="YY243" s="94" ph="1"/>
      <c r="YZ243" s="94" ph="1"/>
      <c r="ZA243" s="94" ph="1"/>
      <c r="ZB243" s="94" ph="1"/>
      <c r="ZC243" s="94" ph="1"/>
      <c r="ZD243" s="94" ph="1"/>
      <c r="ZE243" s="94" ph="1"/>
      <c r="ZF243" s="94" ph="1"/>
      <c r="ZG243" s="94" ph="1"/>
      <c r="ZH243" s="94" ph="1"/>
      <c r="ZI243" s="94" ph="1"/>
      <c r="ZJ243" s="94" ph="1"/>
      <c r="ZK243" s="94" ph="1"/>
      <c r="ZL243" s="94" ph="1"/>
      <c r="ZM243" s="94" ph="1"/>
      <c r="ZN243" s="94" ph="1"/>
      <c r="ZO243" s="94" ph="1"/>
      <c r="ZP243" s="94" ph="1"/>
      <c r="ZQ243" s="94" ph="1"/>
      <c r="ZR243" s="94" ph="1"/>
      <c r="ZS243" s="94" ph="1"/>
      <c r="ZT243" s="94" ph="1"/>
      <c r="ZU243" s="94" ph="1"/>
      <c r="ZV243" s="94" ph="1"/>
      <c r="ZW243" s="94" ph="1"/>
      <c r="ZX243" s="94" ph="1"/>
      <c r="ZY243" s="94" ph="1"/>
      <c r="ZZ243" s="94" ph="1"/>
      <c r="AAA243" s="94" ph="1"/>
      <c r="AAB243" s="94" ph="1"/>
      <c r="AAC243" s="94" ph="1"/>
      <c r="AAD243" s="94" ph="1"/>
      <c r="AAE243" s="94" ph="1"/>
      <c r="AAF243" s="94" ph="1"/>
      <c r="AAG243" s="94" ph="1"/>
      <c r="AAH243" s="94" ph="1"/>
      <c r="AAI243" s="94" ph="1"/>
      <c r="AAJ243" s="94" ph="1"/>
      <c r="AAK243" s="94" ph="1"/>
      <c r="AAL243" s="94" ph="1"/>
      <c r="AAM243" s="94" ph="1"/>
      <c r="AAN243" s="94" ph="1"/>
      <c r="AAO243" s="94" ph="1"/>
      <c r="AAP243" s="94" ph="1"/>
      <c r="AAQ243" s="94" ph="1"/>
      <c r="AAR243" s="94" ph="1"/>
      <c r="AAS243" s="94" ph="1"/>
      <c r="AAT243" s="94" ph="1"/>
      <c r="AAU243" s="94" ph="1"/>
      <c r="AAV243" s="94" ph="1"/>
      <c r="AAW243" s="94" ph="1"/>
      <c r="AAX243" s="94" ph="1"/>
      <c r="AAY243" s="94" ph="1"/>
      <c r="AAZ243" s="94" ph="1"/>
      <c r="ABA243" s="94" ph="1"/>
      <c r="ABB243" s="94" ph="1"/>
      <c r="ABC243" s="94" ph="1"/>
      <c r="ABD243" s="94" ph="1"/>
      <c r="ABE243" s="94" ph="1"/>
      <c r="ABF243" s="94" ph="1"/>
      <c r="ABG243" s="94" ph="1"/>
      <c r="ABH243" s="94" ph="1"/>
      <c r="ABI243" s="94" ph="1"/>
      <c r="ABJ243" s="94" ph="1"/>
      <c r="ABK243" s="94" ph="1"/>
      <c r="ABL243" s="94" ph="1"/>
      <c r="ABM243" s="94" ph="1"/>
      <c r="ABN243" s="94" ph="1"/>
      <c r="ABO243" s="94" ph="1"/>
      <c r="ABP243" s="94" ph="1"/>
      <c r="ABQ243" s="94" ph="1"/>
      <c r="ABR243" s="94" ph="1"/>
      <c r="ABS243" s="94" ph="1"/>
      <c r="ABT243" s="94" ph="1"/>
      <c r="ABU243" s="94" ph="1"/>
      <c r="ABV243" s="94" ph="1"/>
      <c r="ABW243" s="94" ph="1"/>
      <c r="ABX243" s="94" ph="1"/>
      <c r="ABY243" s="94" ph="1"/>
      <c r="ABZ243" s="94" ph="1"/>
      <c r="ACA243" s="94" ph="1"/>
      <c r="ACB243" s="94" ph="1"/>
    </row>
  </sheetData>
  <sheetProtection sheet="1" objects="1" scenarios="1"/>
  <mergeCells count="226">
    <mergeCell ref="CA4:CC4"/>
    <mergeCell ref="A4:A6"/>
    <mergeCell ref="B4:B6"/>
    <mergeCell ref="C4:C6"/>
    <mergeCell ref="D4:D6"/>
    <mergeCell ref="E4:E6"/>
    <mergeCell ref="F4:F6"/>
    <mergeCell ref="BL5:BL6"/>
    <mergeCell ref="BM5:BM6"/>
    <mergeCell ref="BN5:BN6"/>
    <mergeCell ref="AU4:AX4"/>
    <mergeCell ref="AF4:AH4"/>
    <mergeCell ref="AF5:AF6"/>
    <mergeCell ref="AG5:AG6"/>
    <mergeCell ref="AH5:AH6"/>
    <mergeCell ref="AO4:AQ4"/>
    <mergeCell ref="AO5:AO6"/>
    <mergeCell ref="AP5:AP6"/>
    <mergeCell ref="AQ5:AQ6"/>
    <mergeCell ref="AR4:AT4"/>
    <mergeCell ref="AR5:AR6"/>
    <mergeCell ref="AS5:AS6"/>
    <mergeCell ref="AT5:AT6"/>
    <mergeCell ref="AY4:BB4"/>
    <mergeCell ref="FM4:FP4"/>
    <mergeCell ref="CD4:CF4"/>
    <mergeCell ref="CG4:CI4"/>
    <mergeCell ref="CJ4:CL4"/>
    <mergeCell ref="CM4:CO4"/>
    <mergeCell ref="CW4:CY4"/>
    <mergeCell ref="G4:I4"/>
    <mergeCell ref="J4:J6"/>
    <mergeCell ref="K4:K6"/>
    <mergeCell ref="M4:Q4"/>
    <mergeCell ref="N5:N6"/>
    <mergeCell ref="O5:O6"/>
    <mergeCell ref="P5:P6"/>
    <mergeCell ref="Q5:Q6"/>
    <mergeCell ref="BO5:BO6"/>
    <mergeCell ref="BP5:BP6"/>
    <mergeCell ref="BQ5:BQ6"/>
    <mergeCell ref="BR5:BR6"/>
    <mergeCell ref="BS5:BS6"/>
    <mergeCell ref="BT5:BT6"/>
    <mergeCell ref="BU5:BU6"/>
    <mergeCell ref="BV5:BV6"/>
    <mergeCell ref="BW5:BW6"/>
    <mergeCell ref="BX5:BX6"/>
    <mergeCell ref="FQ4:FT4"/>
    <mergeCell ref="FV4:FW4"/>
    <mergeCell ref="EM4:EP4"/>
    <mergeCell ref="EQ4:ET4"/>
    <mergeCell ref="FA4:FD4"/>
    <mergeCell ref="FE4:FH4"/>
    <mergeCell ref="G5:G6"/>
    <mergeCell ref="H5:H6"/>
    <mergeCell ref="I5:I6"/>
    <mergeCell ref="R5:R6"/>
    <mergeCell ref="S5:S6"/>
    <mergeCell ref="T5:T6"/>
    <mergeCell ref="U5:U6"/>
    <mergeCell ref="V5:V6"/>
    <mergeCell ref="W5:W6"/>
    <mergeCell ref="X5:X6"/>
    <mergeCell ref="M5:M6"/>
    <mergeCell ref="DJ4:DM4"/>
    <mergeCell ref="DV4:DY4"/>
    <mergeCell ref="EG4:EI4"/>
    <mergeCell ref="EJ4:EL4"/>
    <mergeCell ref="EU4:EV4"/>
    <mergeCell ref="EX4:EY4"/>
    <mergeCell ref="FI4:FL4"/>
    <mergeCell ref="FQ5:FQ6"/>
    <mergeCell ref="FT5:FT6"/>
    <mergeCell ref="FV5:FV6"/>
    <mergeCell ref="FW5:FW6"/>
    <mergeCell ref="FX5:FX6"/>
    <mergeCell ref="DZ5:DZ6"/>
    <mergeCell ref="EJ5:EJ6"/>
    <mergeCell ref="DJ5:DJ6"/>
    <mergeCell ref="DK5:DK6"/>
    <mergeCell ref="DL5:DL6"/>
    <mergeCell ref="DM5:DM6"/>
    <mergeCell ref="DN5:DN6"/>
    <mergeCell ref="DV5:DV6"/>
    <mergeCell ref="DW5:DW6"/>
    <mergeCell ref="DX5:DX6"/>
    <mergeCell ref="DY5:DY6"/>
    <mergeCell ref="FL5:FL6"/>
    <mergeCell ref="FI5:FI6"/>
    <mergeCell ref="FJ5:FJ6"/>
    <mergeCell ref="FK5:FK6"/>
    <mergeCell ref="EU5:EU6"/>
    <mergeCell ref="EV5:EV6"/>
    <mergeCell ref="EW5:EW6"/>
    <mergeCell ref="FO5:FO6"/>
    <mergeCell ref="FP5:FP6"/>
    <mergeCell ref="EM5:EM6"/>
    <mergeCell ref="EN5:EN6"/>
    <mergeCell ref="EO5:EO6"/>
    <mergeCell ref="EP5:EP6"/>
    <mergeCell ref="EQ5:EQ6"/>
    <mergeCell ref="ER5:ER6"/>
    <mergeCell ref="ES5:ES6"/>
    <mergeCell ref="ET5:ET6"/>
    <mergeCell ref="FA5:FA6"/>
    <mergeCell ref="EX5:EX6"/>
    <mergeCell ref="EY5:EY6"/>
    <mergeCell ref="EZ5:EZ6"/>
    <mergeCell ref="FB5:FB6"/>
    <mergeCell ref="FC5:FC6"/>
    <mergeCell ref="FD5:FD6"/>
    <mergeCell ref="FE5:FE6"/>
    <mergeCell ref="FF5:FF6"/>
    <mergeCell ref="EE5:EE6"/>
    <mergeCell ref="EF5:EF6"/>
    <mergeCell ref="EG5:EG6"/>
    <mergeCell ref="EH5:EH6"/>
    <mergeCell ref="EI5:EI6"/>
    <mergeCell ref="FG5:FG6"/>
    <mergeCell ref="FH5:FH6"/>
    <mergeCell ref="FM5:FM6"/>
    <mergeCell ref="FN5:FN6"/>
    <mergeCell ref="AI5:AI6"/>
    <mergeCell ref="AK5:AK6"/>
    <mergeCell ref="AI4:AK4"/>
    <mergeCell ref="AJ5:AJ6"/>
    <mergeCell ref="AL4:AN4"/>
    <mergeCell ref="AL5:AL6"/>
    <mergeCell ref="AM5:AM6"/>
    <mergeCell ref="AN5:AN6"/>
    <mergeCell ref="EK5:EK6"/>
    <mergeCell ref="CF5:CF6"/>
    <mergeCell ref="BY5:BY6"/>
    <mergeCell ref="BZ5:BZ6"/>
    <mergeCell ref="AU5:AU6"/>
    <mergeCell ref="AV5:AV6"/>
    <mergeCell ref="AW5:AW6"/>
    <mergeCell ref="AX5:AX6"/>
    <mergeCell ref="BC5:BC6"/>
    <mergeCell ref="BD5:BD6"/>
    <mergeCell ref="BE5:BE6"/>
    <mergeCell ref="BF5:BF6"/>
    <mergeCell ref="AY5:AY6"/>
    <mergeCell ref="AZ5:AZ6"/>
    <mergeCell ref="BA5:BA6"/>
    <mergeCell ref="BB5:BB6"/>
    <mergeCell ref="L4:L6"/>
    <mergeCell ref="R4:V4"/>
    <mergeCell ref="W4:AA4"/>
    <mergeCell ref="Y5:Y6"/>
    <mergeCell ref="Z5:Z6"/>
    <mergeCell ref="AA5:AA6"/>
    <mergeCell ref="AB4:AE4"/>
    <mergeCell ref="AB5:AB6"/>
    <mergeCell ref="AC5:AC6"/>
    <mergeCell ref="AD5:AD6"/>
    <mergeCell ref="AE5:AE6"/>
    <mergeCell ref="BC4:BF4"/>
    <mergeCell ref="BG5:BG6"/>
    <mergeCell ref="BH4:BK4"/>
    <mergeCell ref="BH5:BH6"/>
    <mergeCell ref="BI5:BI6"/>
    <mergeCell ref="BJ5:BJ6"/>
    <mergeCell ref="BK5:BK6"/>
    <mergeCell ref="BM4:BP4"/>
    <mergeCell ref="BR4:BU4"/>
    <mergeCell ref="BW4:BZ4"/>
    <mergeCell ref="CP5:CP6"/>
    <mergeCell ref="CQ4:CS4"/>
    <mergeCell ref="CQ5:CQ6"/>
    <mergeCell ref="CR5:CR6"/>
    <mergeCell ref="CS5:CS6"/>
    <mergeCell ref="CT4:CV4"/>
    <mergeCell ref="CT5:CT6"/>
    <mergeCell ref="CU5:CU6"/>
    <mergeCell ref="CV5:CV6"/>
    <mergeCell ref="CG5:CG6"/>
    <mergeCell ref="CH5:CH6"/>
    <mergeCell ref="CI5:CI6"/>
    <mergeCell ref="CJ5:CJ6"/>
    <mergeCell ref="CK5:CK6"/>
    <mergeCell ref="CL5:CL6"/>
    <mergeCell ref="CM5:CM6"/>
    <mergeCell ref="CN5:CN6"/>
    <mergeCell ref="CO5:CO6"/>
    <mergeCell ref="CA5:CA6"/>
    <mergeCell ref="CB5:CB6"/>
    <mergeCell ref="CC5:CC6"/>
    <mergeCell ref="CD5:CD6"/>
    <mergeCell ref="CE5:CE6"/>
    <mergeCell ref="CW5:CW6"/>
    <mergeCell ref="CX5:CX6"/>
    <mergeCell ref="CY5:CY6"/>
    <mergeCell ref="CZ4:DB4"/>
    <mergeCell ref="CZ5:CZ6"/>
    <mergeCell ref="DA5:DA6"/>
    <mergeCell ref="DB5:DB6"/>
    <mergeCell ref="DC4:DE4"/>
    <mergeCell ref="DC5:DC6"/>
    <mergeCell ref="DD5:DD6"/>
    <mergeCell ref="DE5:DE6"/>
    <mergeCell ref="FU5:FU6"/>
    <mergeCell ref="FR5:FR6"/>
    <mergeCell ref="FS5:FS6"/>
    <mergeCell ref="DF5:DF6"/>
    <mergeCell ref="DG4:DI4"/>
    <mergeCell ref="DG5:DG6"/>
    <mergeCell ref="DH5:DH6"/>
    <mergeCell ref="DI5:DI6"/>
    <mergeCell ref="DN4:DQ4"/>
    <mergeCell ref="DR4:DU4"/>
    <mergeCell ref="EA4:EC4"/>
    <mergeCell ref="ED4:EF4"/>
    <mergeCell ref="EA5:EA6"/>
    <mergeCell ref="DQ5:DQ6"/>
    <mergeCell ref="DR5:DR6"/>
    <mergeCell ref="DS5:DS6"/>
    <mergeCell ref="DT5:DT6"/>
    <mergeCell ref="DU5:DU6"/>
    <mergeCell ref="DO5:DO6"/>
    <mergeCell ref="DP5:DP6"/>
    <mergeCell ref="EL5:EL6"/>
    <mergeCell ref="EB5:EB6"/>
    <mergeCell ref="EC5:EC6"/>
    <mergeCell ref="ED5:ED6"/>
  </mergeCells>
  <phoneticPr fontId="1"/>
  <conditionalFormatting sqref="A7:L7">
    <cfRule type="cellIs" dxfId="1" priority="1" operator="equal">
      <formula>0</formula>
    </cfRule>
    <cfRule type="containsBlanks" dxfId="0" priority="2">
      <formula>LEN(TRIM(A7))=0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zoomScaleNormal="100" workbookViewId="0">
      <selection sqref="A1:AA1"/>
    </sheetView>
  </sheetViews>
  <sheetFormatPr defaultColWidth="3.6640625" defaultRowHeight="20.100000000000001" customHeight="1" x14ac:dyDescent="0.2"/>
  <cols>
    <col min="27" max="27" width="1.6640625" customWidth="1"/>
  </cols>
  <sheetData>
    <row r="1" spans="1:28" ht="32.25" customHeight="1" x14ac:dyDescent="0.2">
      <c r="A1" s="573" t="s">
        <v>187</v>
      </c>
      <c r="B1" s="573"/>
      <c r="C1" s="573"/>
      <c r="D1" s="573"/>
      <c r="E1" s="573"/>
      <c r="F1" s="573"/>
      <c r="G1" s="573"/>
      <c r="H1" s="573"/>
      <c r="I1" s="573"/>
      <c r="J1" s="573"/>
      <c r="K1" s="573"/>
      <c r="L1" s="573"/>
      <c r="M1" s="573"/>
      <c r="N1" s="573"/>
      <c r="O1" s="573"/>
      <c r="P1" s="573"/>
      <c r="Q1" s="573"/>
      <c r="R1" s="573"/>
      <c r="S1" s="573"/>
      <c r="T1" s="573"/>
      <c r="U1" s="573"/>
      <c r="V1" s="573"/>
      <c r="W1" s="573"/>
      <c r="X1" s="573"/>
      <c r="Y1" s="573"/>
      <c r="Z1" s="573"/>
      <c r="AA1" s="573"/>
      <c r="AB1" s="47" t="s">
        <v>76</v>
      </c>
    </row>
    <row r="2" spans="1:28" ht="32.25" customHeight="1" x14ac:dyDescent="0.2">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2"/>
    <row r="20" spans="1:27" ht="13.2" x14ac:dyDescent="0.2">
      <c r="A20" s="574" t="s">
        <v>88</v>
      </c>
      <c r="B20" s="574"/>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row>
    <row r="21" spans="1:27" ht="5.0999999999999996" customHeight="1" x14ac:dyDescent="0.2"/>
    <row r="22" spans="1:27" ht="20.100000000000001" customHeight="1" x14ac:dyDescent="0.2">
      <c r="A22" s="44" t="s">
        <v>81</v>
      </c>
      <c r="B22" s="575" t="s">
        <v>82</v>
      </c>
      <c r="C22" s="575"/>
      <c r="D22" s="575"/>
      <c r="E22" s="575"/>
      <c r="F22" s="575"/>
      <c r="G22" s="575"/>
      <c r="H22" s="575"/>
      <c r="I22" s="575"/>
      <c r="J22" s="575"/>
      <c r="K22" s="575"/>
      <c r="L22" s="575"/>
      <c r="M22" s="575"/>
      <c r="N22" s="575"/>
      <c r="O22" s="575"/>
      <c r="P22" s="575"/>
      <c r="Q22" s="575"/>
      <c r="R22" s="575"/>
      <c r="S22" s="575"/>
      <c r="T22" s="575"/>
      <c r="U22" s="575"/>
      <c r="V22" s="575"/>
      <c r="W22" s="575"/>
      <c r="X22" s="575"/>
    </row>
    <row r="23" spans="1:27" ht="5.0999999999999996" customHeight="1" x14ac:dyDescent="0.2"/>
    <row r="24" spans="1:27" ht="20.100000000000001" customHeight="1" x14ac:dyDescent="0.2">
      <c r="B24" s="576" t="s">
        <v>83</v>
      </c>
      <c r="C24" s="576"/>
      <c r="D24" s="576"/>
      <c r="E24" s="577"/>
      <c r="F24" s="577"/>
      <c r="G24" s="577"/>
      <c r="H24" s="577"/>
      <c r="I24" s="577"/>
      <c r="J24" s="577"/>
      <c r="K24" s="577"/>
      <c r="L24" s="577"/>
      <c r="M24" s="577"/>
      <c r="N24" s="577"/>
      <c r="O24" s="576" t="s">
        <v>84</v>
      </c>
      <c r="P24" s="576"/>
      <c r="Q24" s="576"/>
      <c r="R24" s="577"/>
      <c r="S24" s="577"/>
      <c r="T24" s="577"/>
      <c r="U24" s="577"/>
      <c r="V24" s="577"/>
      <c r="W24" s="577"/>
      <c r="X24" s="577"/>
      <c r="Y24" s="577"/>
      <c r="Z24" s="577"/>
    </row>
    <row r="25" spans="1:27" ht="5.0999999999999996" customHeight="1" x14ac:dyDescent="0.2"/>
    <row r="26" spans="1:27" ht="20.100000000000001" customHeight="1" x14ac:dyDescent="0.2">
      <c r="B26" s="576" t="s">
        <v>85</v>
      </c>
      <c r="C26" s="576"/>
      <c r="D26" s="576"/>
      <c r="E26" s="580" t="s">
        <v>86</v>
      </c>
      <c r="F26" s="580"/>
      <c r="G26" s="580"/>
      <c r="H26" s="584"/>
      <c r="I26" s="584"/>
      <c r="J26" s="584"/>
      <c r="K26" s="584"/>
      <c r="L26" s="584"/>
      <c r="M26" s="584"/>
      <c r="N26" s="584"/>
      <c r="O26" s="585" t="s">
        <v>87</v>
      </c>
      <c r="P26" s="585"/>
      <c r="Q26" s="585"/>
      <c r="R26" s="584"/>
      <c r="S26" s="584"/>
      <c r="T26" s="584"/>
      <c r="U26" s="584"/>
      <c r="V26" s="584"/>
      <c r="W26" s="584"/>
      <c r="X26" s="584"/>
      <c r="Y26" s="584"/>
      <c r="Z26" s="584"/>
    </row>
    <row r="27" spans="1:27" ht="10.050000000000001" customHeight="1" x14ac:dyDescent="0.2"/>
    <row r="28" spans="1:27" ht="20.100000000000001" customHeight="1" x14ac:dyDescent="0.2">
      <c r="A28" s="44" t="s">
        <v>79</v>
      </c>
      <c r="B28" s="575" t="s">
        <v>78</v>
      </c>
      <c r="C28" s="575"/>
      <c r="D28" s="575"/>
      <c r="E28" s="575"/>
      <c r="F28" s="575"/>
      <c r="G28" s="575"/>
      <c r="H28" s="575"/>
      <c r="I28" s="575"/>
      <c r="J28" s="575"/>
      <c r="K28" s="575"/>
      <c r="L28" s="575"/>
      <c r="M28" s="575"/>
      <c r="N28" s="575"/>
      <c r="O28" s="575"/>
      <c r="P28" s="575"/>
      <c r="Q28" s="575"/>
      <c r="R28" s="575"/>
      <c r="S28" s="575"/>
      <c r="T28" s="575"/>
      <c r="U28" s="575"/>
      <c r="V28" s="575"/>
      <c r="W28" s="575"/>
      <c r="X28" s="575"/>
    </row>
    <row r="29" spans="1:27" ht="35.1" customHeight="1" x14ac:dyDescent="0.2">
      <c r="A29" s="36"/>
      <c r="B29" s="578" t="s">
        <v>186</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row>
    <row r="30" spans="1:27" ht="20.100000000000001" customHeight="1" x14ac:dyDescent="0.2">
      <c r="B30" s="579" t="s">
        <v>66</v>
      </c>
      <c r="C30" s="579"/>
      <c r="D30" s="579"/>
      <c r="E30" s="580" t="s">
        <v>63</v>
      </c>
      <c r="F30" s="580"/>
      <c r="G30" s="580"/>
      <c r="H30" s="581"/>
      <c r="I30" s="582"/>
      <c r="J30" s="582"/>
      <c r="K30" s="583"/>
      <c r="L30" s="580" t="s">
        <v>64</v>
      </c>
      <c r="M30" s="580"/>
      <c r="N30" s="580"/>
      <c r="O30" s="581"/>
      <c r="P30" s="582"/>
      <c r="Q30" s="582"/>
      <c r="R30" s="583"/>
      <c r="S30" s="580" t="s">
        <v>164</v>
      </c>
      <c r="T30" s="580"/>
      <c r="U30" s="580"/>
      <c r="V30" s="268"/>
      <c r="W30" s="268"/>
      <c r="X30" s="268"/>
      <c r="Y30" s="268"/>
      <c r="Z30" s="268"/>
    </row>
    <row r="31" spans="1:27" ht="3" customHeight="1" x14ac:dyDescent="0.2"/>
    <row r="32" spans="1:27" ht="20.100000000000001" customHeight="1" x14ac:dyDescent="0.2">
      <c r="B32" s="579" t="s">
        <v>67</v>
      </c>
      <c r="C32" s="579"/>
      <c r="D32" s="579"/>
      <c r="E32" s="580" t="s">
        <v>63</v>
      </c>
      <c r="F32" s="580"/>
      <c r="G32" s="580"/>
      <c r="H32" s="581"/>
      <c r="I32" s="582"/>
      <c r="J32" s="582"/>
      <c r="K32" s="583"/>
      <c r="L32" s="580" t="s">
        <v>64</v>
      </c>
      <c r="M32" s="580"/>
      <c r="N32" s="580"/>
      <c r="O32" s="581"/>
      <c r="P32" s="582"/>
      <c r="Q32" s="582"/>
      <c r="R32" s="583"/>
      <c r="S32" s="580" t="s">
        <v>164</v>
      </c>
      <c r="T32" s="580"/>
      <c r="U32" s="580"/>
      <c r="V32" s="268"/>
      <c r="W32" s="268"/>
      <c r="X32" s="268"/>
      <c r="Y32" s="268"/>
      <c r="Z32" s="268"/>
    </row>
    <row r="33" spans="1:26" ht="3" customHeight="1" x14ac:dyDescent="0.2"/>
    <row r="34" spans="1:26" ht="20.100000000000001" customHeight="1" x14ac:dyDescent="0.2">
      <c r="B34" s="579" t="s">
        <v>68</v>
      </c>
      <c r="C34" s="579"/>
      <c r="D34" s="579"/>
      <c r="E34" s="580" t="s">
        <v>63</v>
      </c>
      <c r="F34" s="580"/>
      <c r="G34" s="580"/>
      <c r="H34" s="581"/>
      <c r="I34" s="582"/>
      <c r="J34" s="582"/>
      <c r="K34" s="583"/>
      <c r="L34" s="580" t="s">
        <v>64</v>
      </c>
      <c r="M34" s="580"/>
      <c r="N34" s="580"/>
      <c r="O34" s="581"/>
      <c r="P34" s="582"/>
      <c r="Q34" s="582"/>
      <c r="R34" s="583"/>
      <c r="S34" s="580" t="s">
        <v>164</v>
      </c>
      <c r="T34" s="580"/>
      <c r="U34" s="580"/>
      <c r="V34" s="268"/>
      <c r="W34" s="268"/>
      <c r="X34" s="268"/>
      <c r="Y34" s="268"/>
      <c r="Z34" s="268"/>
    </row>
    <row r="35" spans="1:26" ht="3" customHeight="1" x14ac:dyDescent="0.2"/>
    <row r="36" spans="1:26" ht="20.100000000000001" customHeight="1" x14ac:dyDescent="0.2">
      <c r="B36" s="579" t="s">
        <v>69</v>
      </c>
      <c r="C36" s="579"/>
      <c r="D36" s="579"/>
      <c r="E36" s="580" t="s">
        <v>63</v>
      </c>
      <c r="F36" s="580"/>
      <c r="G36" s="580"/>
      <c r="H36" s="581"/>
      <c r="I36" s="582"/>
      <c r="J36" s="582"/>
      <c r="K36" s="583"/>
      <c r="L36" s="580" t="s">
        <v>64</v>
      </c>
      <c r="M36" s="580"/>
      <c r="N36" s="580"/>
      <c r="O36" s="581"/>
      <c r="P36" s="582"/>
      <c r="Q36" s="582"/>
      <c r="R36" s="583"/>
      <c r="S36" s="580" t="s">
        <v>164</v>
      </c>
      <c r="T36" s="580"/>
      <c r="U36" s="580"/>
      <c r="V36" s="268"/>
      <c r="W36" s="268"/>
      <c r="X36" s="268"/>
      <c r="Y36" s="268"/>
      <c r="Z36" s="268"/>
    </row>
    <row r="37" spans="1:26" ht="3" customHeight="1" x14ac:dyDescent="0.2"/>
    <row r="38" spans="1:26" ht="20.100000000000001" customHeight="1" x14ac:dyDescent="0.2">
      <c r="B38" s="579" t="s">
        <v>70</v>
      </c>
      <c r="C38" s="579"/>
      <c r="D38" s="579"/>
      <c r="E38" s="580" t="s">
        <v>63</v>
      </c>
      <c r="F38" s="580"/>
      <c r="G38" s="580"/>
      <c r="H38" s="581"/>
      <c r="I38" s="582"/>
      <c r="J38" s="582"/>
      <c r="K38" s="583"/>
      <c r="L38" s="580" t="s">
        <v>64</v>
      </c>
      <c r="M38" s="580"/>
      <c r="N38" s="580"/>
      <c r="O38" s="581"/>
      <c r="P38" s="582"/>
      <c r="Q38" s="582"/>
      <c r="R38" s="583"/>
      <c r="S38" s="580" t="s">
        <v>164</v>
      </c>
      <c r="T38" s="580"/>
      <c r="U38" s="580"/>
      <c r="V38" s="268"/>
      <c r="W38" s="268"/>
      <c r="X38" s="268"/>
      <c r="Y38" s="268"/>
      <c r="Z38" s="268"/>
    </row>
    <row r="39" spans="1:26" ht="28.35" customHeight="1" x14ac:dyDescent="0.2">
      <c r="C39" s="586" t="s">
        <v>165</v>
      </c>
      <c r="D39" s="586"/>
      <c r="E39" s="586"/>
      <c r="F39" s="586"/>
      <c r="G39" s="586"/>
      <c r="H39" s="586"/>
      <c r="I39" s="586"/>
      <c r="J39" s="586"/>
      <c r="K39" s="586"/>
      <c r="L39" s="586"/>
      <c r="M39" s="586"/>
      <c r="N39" s="586"/>
      <c r="O39" s="586"/>
      <c r="P39" s="586"/>
      <c r="Q39" s="586"/>
      <c r="R39" s="586"/>
      <c r="S39" s="586"/>
      <c r="T39" s="586"/>
      <c r="U39" s="586"/>
      <c r="V39" s="586"/>
      <c r="W39" s="586"/>
      <c r="X39" s="586"/>
      <c r="Y39" s="586"/>
      <c r="Z39" s="586"/>
    </row>
    <row r="40" spans="1:26" ht="25.05" customHeight="1" x14ac:dyDescent="0.2">
      <c r="A40" s="36"/>
      <c r="B40" s="575" t="s">
        <v>137</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6" ht="20.100000000000001" customHeight="1" x14ac:dyDescent="0.2">
      <c r="B41" s="580" t="s">
        <v>73</v>
      </c>
      <c r="C41" s="580"/>
      <c r="D41" s="580"/>
      <c r="E41" s="587"/>
      <c r="F41" s="587"/>
      <c r="G41" s="580" t="s">
        <v>74</v>
      </c>
      <c r="H41" s="580"/>
      <c r="I41" s="580"/>
      <c r="J41" s="587"/>
      <c r="K41" s="587"/>
      <c r="L41" s="580" t="s">
        <v>75</v>
      </c>
      <c r="M41" s="580"/>
      <c r="N41" s="580"/>
      <c r="O41" s="587"/>
      <c r="P41" s="587"/>
      <c r="Q41" s="46"/>
      <c r="R41" s="46"/>
      <c r="S41" s="46"/>
      <c r="T41" s="46"/>
      <c r="U41" s="46"/>
      <c r="V41" s="46"/>
      <c r="W41" s="46"/>
      <c r="X41" s="46"/>
      <c r="Y41" s="46"/>
      <c r="Z41" s="46"/>
    </row>
    <row r="42" spans="1:26" ht="20.100000000000001" customHeight="1" x14ac:dyDescent="0.2">
      <c r="C42" s="586" t="s">
        <v>166</v>
      </c>
      <c r="D42" s="586"/>
      <c r="E42" s="586"/>
      <c r="F42" s="586"/>
      <c r="G42" s="586"/>
      <c r="H42" s="586"/>
      <c r="I42" s="586"/>
      <c r="J42" s="586"/>
      <c r="K42" s="586"/>
      <c r="L42" s="586"/>
      <c r="M42" s="586"/>
      <c r="N42" s="586"/>
      <c r="O42" s="586"/>
      <c r="P42" s="586"/>
      <c r="Q42" s="586"/>
      <c r="R42" s="586"/>
      <c r="S42" s="586"/>
      <c r="T42" s="586"/>
      <c r="U42" s="586"/>
      <c r="V42" s="586"/>
      <c r="W42" s="586"/>
      <c r="X42" s="586"/>
      <c r="Y42" s="586"/>
      <c r="Z42" s="586"/>
    </row>
    <row r="43" spans="1:26" ht="3" customHeight="1" x14ac:dyDescent="0.2"/>
    <row r="44" spans="1:26" ht="5.0999999999999996" customHeight="1" x14ac:dyDescent="0.2"/>
    <row r="45" spans="1:26" ht="20.100000000000001" customHeight="1" x14ac:dyDescent="0.2">
      <c r="A45" s="44" t="s">
        <v>80</v>
      </c>
      <c r="B45" s="575" t="s">
        <v>77</v>
      </c>
      <c r="C45" s="575"/>
      <c r="D45" s="575"/>
      <c r="E45" s="575"/>
      <c r="F45" s="575"/>
      <c r="G45" s="575"/>
      <c r="H45" s="575"/>
      <c r="I45" s="575"/>
      <c r="J45" s="575"/>
      <c r="K45" s="575"/>
      <c r="L45" s="575"/>
      <c r="M45" s="575"/>
      <c r="N45" s="575"/>
      <c r="O45" s="575"/>
      <c r="P45" s="575"/>
      <c r="Q45" s="575"/>
      <c r="R45" s="575"/>
      <c r="S45" s="575"/>
      <c r="T45" s="575"/>
      <c r="U45" s="575"/>
      <c r="V45" s="575"/>
      <c r="W45" s="575"/>
      <c r="X45" s="575"/>
    </row>
    <row r="46" spans="1:26" ht="35.1" customHeight="1" x14ac:dyDescent="0.2">
      <c r="B46" s="588" t="s">
        <v>114</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row>
    <row r="47" spans="1:26" ht="20.100000000000001" customHeight="1" x14ac:dyDescent="0.2">
      <c r="B47" t="s">
        <v>96</v>
      </c>
      <c r="C47" s="56"/>
      <c r="D47" s="56"/>
      <c r="E47" s="56"/>
      <c r="F47" s="56"/>
      <c r="G47" s="56"/>
      <c r="H47" s="56"/>
      <c r="I47" s="56"/>
      <c r="J47" s="56"/>
      <c r="K47" s="56"/>
      <c r="L47" s="56"/>
      <c r="M47" s="56"/>
      <c r="N47" s="56"/>
      <c r="O47" s="56"/>
      <c r="P47" s="56"/>
    </row>
    <row r="48" spans="1:26" ht="20.100000000000001" customHeight="1" x14ac:dyDescent="0.2">
      <c r="B48" s="51" t="s">
        <v>108</v>
      </c>
      <c r="C48" s="575" t="s">
        <v>124</v>
      </c>
      <c r="D48" s="575"/>
      <c r="E48" s="575"/>
      <c r="F48" s="575"/>
      <c r="G48" s="575"/>
      <c r="H48" s="575"/>
      <c r="I48" s="575"/>
      <c r="J48" s="575"/>
      <c r="K48" s="575"/>
      <c r="L48" s="575"/>
      <c r="M48" s="575"/>
      <c r="N48" s="575"/>
      <c r="O48" s="575"/>
      <c r="P48" s="575"/>
      <c r="Q48" s="575"/>
      <c r="R48" s="575"/>
      <c r="S48" s="575"/>
      <c r="T48" s="575"/>
      <c r="U48" s="575"/>
      <c r="V48" s="575"/>
      <c r="W48" s="575"/>
      <c r="X48" s="575"/>
      <c r="Y48" s="575"/>
      <c r="Z48" s="575"/>
    </row>
    <row r="49" spans="2:27" ht="18" customHeight="1" x14ac:dyDescent="0.2">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2">
      <c r="B50" s="589" t="s">
        <v>93</v>
      </c>
      <c r="C50" s="589"/>
      <c r="D50" s="589"/>
      <c r="E50" s="589"/>
      <c r="F50" s="587"/>
      <c r="G50" s="587"/>
      <c r="H50" s="589" t="s">
        <v>94</v>
      </c>
      <c r="I50" s="589"/>
      <c r="J50" s="589"/>
      <c r="K50" s="589"/>
      <c r="L50" s="587"/>
      <c r="M50" s="587"/>
      <c r="N50" s="590" t="s">
        <v>142</v>
      </c>
      <c r="O50" s="590"/>
      <c r="P50" s="590"/>
      <c r="Q50" s="590"/>
      <c r="R50" s="587"/>
      <c r="S50" s="587"/>
      <c r="T50" s="591" t="s">
        <v>97</v>
      </c>
      <c r="U50" s="591"/>
      <c r="V50" s="591"/>
      <c r="W50" s="591"/>
      <c r="X50" s="587"/>
      <c r="Y50" s="587"/>
      <c r="Z50" s="56"/>
    </row>
    <row r="51" spans="2:27" ht="5.0999999999999996" customHeight="1" x14ac:dyDescent="0.2">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2">
      <c r="B52" s="591" t="s">
        <v>151</v>
      </c>
      <c r="C52" s="591"/>
      <c r="D52" s="591"/>
      <c r="E52" s="591"/>
      <c r="F52" s="587"/>
      <c r="G52" s="587"/>
      <c r="H52" s="591" t="s">
        <v>131</v>
      </c>
      <c r="I52" s="596"/>
      <c r="J52" s="596"/>
      <c r="K52" s="596"/>
      <c r="L52" s="587"/>
      <c r="M52" s="587"/>
      <c r="N52" s="589" t="s">
        <v>92</v>
      </c>
      <c r="O52" s="589"/>
      <c r="P52" s="589"/>
      <c r="Q52" s="589"/>
      <c r="R52" s="587"/>
      <c r="S52" s="587"/>
      <c r="T52" s="589" t="s">
        <v>95</v>
      </c>
      <c r="U52" s="589"/>
      <c r="V52" s="589"/>
      <c r="W52" s="589"/>
      <c r="X52" s="587"/>
      <c r="Y52" s="587"/>
      <c r="Z52" s="56"/>
    </row>
    <row r="53" spans="2:27" ht="5.0999999999999996" customHeight="1" x14ac:dyDescent="0.2">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2">
      <c r="B54" s="589" t="s">
        <v>89</v>
      </c>
      <c r="C54" s="589"/>
      <c r="D54" s="589"/>
      <c r="E54" s="589"/>
      <c r="F54" s="587"/>
      <c r="G54" s="587"/>
      <c r="H54" s="592" t="s">
        <v>112</v>
      </c>
      <c r="I54" s="593"/>
      <c r="J54" s="593"/>
      <c r="K54" s="593"/>
      <c r="L54" s="593"/>
      <c r="M54" s="593"/>
      <c r="N54" s="593"/>
      <c r="O54" s="593"/>
      <c r="P54" s="593"/>
      <c r="Q54" s="593"/>
      <c r="R54" s="593"/>
      <c r="S54" s="593"/>
      <c r="T54" s="593"/>
      <c r="U54" s="593"/>
      <c r="V54" s="593"/>
      <c r="W54" s="593"/>
      <c r="X54" s="593"/>
      <c r="Y54" s="594"/>
      <c r="Z54" s="56"/>
    </row>
    <row r="55" spans="2:27" ht="20.100000000000001" customHeight="1" x14ac:dyDescent="0.2">
      <c r="C55" s="586" t="s">
        <v>145</v>
      </c>
      <c r="D55" s="586"/>
      <c r="E55" s="586"/>
      <c r="F55" s="586"/>
      <c r="G55" s="586"/>
      <c r="H55" s="586"/>
      <c r="I55" s="586"/>
      <c r="J55" s="586"/>
      <c r="K55" s="586"/>
      <c r="L55" s="586"/>
      <c r="M55" s="586"/>
      <c r="N55" s="586"/>
      <c r="O55" s="586"/>
      <c r="P55" s="586"/>
      <c r="Q55" s="586"/>
      <c r="R55" s="586"/>
      <c r="S55" s="586"/>
      <c r="T55" s="586"/>
      <c r="U55" s="586"/>
      <c r="V55" s="586"/>
      <c r="W55" s="586"/>
      <c r="X55" s="586"/>
      <c r="Y55" s="586"/>
      <c r="Z55" s="37"/>
      <c r="AA55" s="49"/>
    </row>
    <row r="56" spans="2:27" ht="20.100000000000001" customHeight="1" x14ac:dyDescent="0.2">
      <c r="C56" s="586" t="s">
        <v>98</v>
      </c>
      <c r="D56" s="586"/>
      <c r="E56" s="586"/>
      <c r="F56" s="586"/>
      <c r="G56" s="586"/>
      <c r="H56" s="586"/>
      <c r="I56" s="586"/>
      <c r="J56" s="586"/>
      <c r="K56" s="586"/>
      <c r="L56" s="586"/>
      <c r="M56" s="586"/>
      <c r="N56" s="586"/>
      <c r="O56" s="586"/>
      <c r="P56" s="586"/>
      <c r="Q56" s="586"/>
      <c r="R56" s="586"/>
      <c r="S56" s="586"/>
      <c r="T56" s="586"/>
      <c r="U56" s="586"/>
      <c r="V56" s="586"/>
      <c r="W56" s="586"/>
      <c r="X56" s="586"/>
      <c r="Y56" s="586"/>
      <c r="Z56" s="37"/>
      <c r="AA56" s="37"/>
    </row>
    <row r="57" spans="2:27" ht="20.100000000000001" customHeight="1" x14ac:dyDescent="0.2">
      <c r="C57" s="595" t="s">
        <v>146</v>
      </c>
      <c r="D57" s="595"/>
      <c r="E57" s="595"/>
      <c r="F57" s="595"/>
      <c r="G57" s="595"/>
      <c r="H57" s="595"/>
      <c r="I57" s="595"/>
      <c r="J57" s="595"/>
      <c r="K57" s="595"/>
      <c r="L57" s="595"/>
      <c r="M57" s="595"/>
      <c r="N57" s="595"/>
      <c r="O57" s="595"/>
      <c r="P57" s="595"/>
      <c r="Q57" s="595"/>
      <c r="R57" s="595"/>
      <c r="S57" s="595"/>
      <c r="T57" s="595"/>
      <c r="U57" s="595"/>
      <c r="V57" s="595"/>
      <c r="W57" s="595"/>
      <c r="X57" s="595"/>
      <c r="Y57" s="595"/>
      <c r="Z57" s="37"/>
      <c r="AA57" s="37"/>
    </row>
    <row r="58" spans="2:27" ht="18" customHeight="1" x14ac:dyDescent="0.2">
      <c r="B58" s="58"/>
      <c r="C58" s="578" t="s">
        <v>178</v>
      </c>
      <c r="D58" s="578"/>
      <c r="E58" s="578"/>
      <c r="F58" s="578"/>
      <c r="G58" s="578"/>
      <c r="H58" s="578"/>
      <c r="I58" s="578"/>
      <c r="J58" s="578"/>
      <c r="K58" s="578"/>
      <c r="L58" s="578"/>
      <c r="M58" s="578"/>
      <c r="N58" s="578"/>
      <c r="O58" s="578"/>
      <c r="P58" s="578"/>
      <c r="Q58" s="578"/>
      <c r="R58" s="578"/>
      <c r="S58" s="578"/>
      <c r="T58" s="578"/>
      <c r="U58" s="578"/>
      <c r="V58" s="578"/>
      <c r="W58" s="578"/>
      <c r="X58" s="578"/>
      <c r="Y58" s="578"/>
      <c r="Z58" s="56"/>
    </row>
    <row r="59" spans="2:27" ht="20.100000000000001" customHeight="1" x14ac:dyDescent="0.2">
      <c r="B59" s="589" t="s">
        <v>174</v>
      </c>
      <c r="C59" s="589"/>
      <c r="D59" s="589"/>
      <c r="E59" s="589"/>
      <c r="F59" s="587"/>
      <c r="G59" s="587"/>
      <c r="H59" s="591" t="s">
        <v>175</v>
      </c>
      <c r="I59" s="596"/>
      <c r="J59" s="596"/>
      <c r="K59" s="596"/>
      <c r="L59" s="587"/>
      <c r="M59" s="587"/>
      <c r="N59" s="589" t="s">
        <v>176</v>
      </c>
      <c r="O59" s="589"/>
      <c r="P59" s="589"/>
      <c r="Q59" s="589"/>
      <c r="R59" s="587"/>
      <c r="S59" s="587"/>
      <c r="T59" s="589" t="s">
        <v>177</v>
      </c>
      <c r="U59" s="589"/>
      <c r="V59" s="589"/>
      <c r="W59" s="589"/>
      <c r="X59" s="587"/>
      <c r="Y59" s="587"/>
      <c r="Z59" s="56"/>
    </row>
    <row r="60" spans="2:27" ht="5.0999999999999996" customHeight="1" x14ac:dyDescent="0.2">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2">
      <c r="B61" s="589" t="s">
        <v>89</v>
      </c>
      <c r="C61" s="589"/>
      <c r="D61" s="589"/>
      <c r="E61" s="589"/>
      <c r="F61" s="587"/>
      <c r="G61" s="587"/>
      <c r="H61" s="592" t="s">
        <v>112</v>
      </c>
      <c r="I61" s="593"/>
      <c r="J61" s="593"/>
      <c r="K61" s="593"/>
      <c r="L61" s="593"/>
      <c r="M61" s="593"/>
      <c r="N61" s="593"/>
      <c r="O61" s="593"/>
      <c r="P61" s="593"/>
      <c r="Q61" s="593"/>
      <c r="R61" s="593"/>
      <c r="S61" s="593"/>
      <c r="T61" s="593"/>
      <c r="U61" s="593"/>
      <c r="V61" s="593"/>
      <c r="W61" s="593"/>
      <c r="X61" s="593"/>
      <c r="Y61" s="594"/>
      <c r="Z61" s="56"/>
    </row>
    <row r="62" spans="2:27" ht="5.0999999999999996" customHeight="1" x14ac:dyDescent="0.2">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2">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2">
      <c r="B64" s="589" t="s">
        <v>144</v>
      </c>
      <c r="C64" s="589"/>
      <c r="D64" s="589"/>
      <c r="E64" s="589"/>
      <c r="F64" s="587"/>
      <c r="G64" s="587"/>
      <c r="H64" s="590" t="s">
        <v>113</v>
      </c>
      <c r="I64" s="590"/>
      <c r="J64" s="590"/>
      <c r="K64" s="590"/>
      <c r="L64" s="587"/>
      <c r="M64" s="587"/>
      <c r="N64" s="56"/>
    </row>
    <row r="65" spans="2:27" ht="5.0999999999999996" customHeight="1" x14ac:dyDescent="0.2">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2">
      <c r="B66" s="589" t="s">
        <v>89</v>
      </c>
      <c r="C66" s="589"/>
      <c r="D66" s="589"/>
      <c r="E66" s="589"/>
      <c r="F66" s="587"/>
      <c r="G66" s="587"/>
      <c r="H66" s="592" t="s">
        <v>112</v>
      </c>
      <c r="I66" s="593"/>
      <c r="J66" s="593"/>
      <c r="K66" s="593"/>
      <c r="L66" s="593"/>
      <c r="M66" s="593"/>
      <c r="N66" s="593"/>
      <c r="O66" s="593"/>
      <c r="P66" s="593"/>
      <c r="Q66" s="593"/>
      <c r="R66" s="593"/>
      <c r="S66" s="593"/>
      <c r="T66" s="593"/>
      <c r="U66" s="593"/>
      <c r="V66" s="593"/>
      <c r="W66" s="593"/>
      <c r="X66" s="593"/>
      <c r="Y66" s="594"/>
      <c r="Z66" s="56"/>
    </row>
    <row r="67" spans="2:27" ht="18" customHeight="1" x14ac:dyDescent="0.2">
      <c r="B67" s="58"/>
      <c r="C67" s="578" t="s">
        <v>178</v>
      </c>
      <c r="D67" s="578"/>
      <c r="E67" s="578"/>
      <c r="F67" s="578"/>
      <c r="G67" s="578"/>
      <c r="H67" s="578"/>
      <c r="I67" s="578"/>
      <c r="J67" s="578"/>
      <c r="K67" s="578"/>
      <c r="L67" s="578"/>
      <c r="M67" s="578"/>
      <c r="N67" s="578"/>
      <c r="O67" s="578"/>
      <c r="P67" s="578"/>
      <c r="Q67" s="578"/>
      <c r="R67" s="578"/>
      <c r="S67" s="578"/>
      <c r="T67" s="578"/>
      <c r="U67" s="578"/>
      <c r="V67" s="578"/>
      <c r="W67" s="578"/>
      <c r="X67" s="578"/>
      <c r="Y67" s="578"/>
      <c r="Z67" s="56"/>
    </row>
    <row r="68" spans="2:27" ht="20.100000000000001" customHeight="1" x14ac:dyDescent="0.2">
      <c r="B68" s="589" t="s">
        <v>174</v>
      </c>
      <c r="C68" s="589"/>
      <c r="D68" s="589"/>
      <c r="E68" s="589"/>
      <c r="F68" s="587"/>
      <c r="G68" s="587"/>
      <c r="H68" s="591" t="s">
        <v>175</v>
      </c>
      <c r="I68" s="596"/>
      <c r="J68" s="596"/>
      <c r="K68" s="596"/>
      <c r="L68" s="587"/>
      <c r="M68" s="587"/>
      <c r="N68" s="589" t="s">
        <v>180</v>
      </c>
      <c r="O68" s="589"/>
      <c r="P68" s="589"/>
      <c r="Q68" s="589"/>
      <c r="R68" s="587"/>
      <c r="S68" s="587"/>
      <c r="T68" s="589" t="s">
        <v>181</v>
      </c>
      <c r="U68" s="589"/>
      <c r="V68" s="589"/>
      <c r="W68" s="589"/>
      <c r="X68" s="587"/>
      <c r="Y68" s="587"/>
      <c r="Z68" s="56"/>
    </row>
    <row r="69" spans="2:27" ht="5.0999999999999996" customHeight="1" x14ac:dyDescent="0.2">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2">
      <c r="B70" s="589" t="s">
        <v>89</v>
      </c>
      <c r="C70" s="589"/>
      <c r="D70" s="589"/>
      <c r="E70" s="589"/>
      <c r="F70" s="587"/>
      <c r="G70" s="587"/>
      <c r="H70" s="592" t="s">
        <v>112</v>
      </c>
      <c r="I70" s="593"/>
      <c r="J70" s="593"/>
      <c r="K70" s="593"/>
      <c r="L70" s="593"/>
      <c r="M70" s="593"/>
      <c r="N70" s="593"/>
      <c r="O70" s="593"/>
      <c r="P70" s="593"/>
      <c r="Q70" s="593"/>
      <c r="R70" s="593"/>
      <c r="S70" s="593"/>
      <c r="T70" s="593"/>
      <c r="U70" s="593"/>
      <c r="V70" s="593"/>
      <c r="W70" s="593"/>
      <c r="X70" s="593"/>
      <c r="Y70" s="594"/>
      <c r="Z70" s="56"/>
    </row>
    <row r="71" spans="2:27" ht="5.0999999999999996" customHeight="1" x14ac:dyDescent="0.2">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2">
      <c r="C72" s="586" t="s">
        <v>145</v>
      </c>
      <c r="D72" s="586"/>
      <c r="E72" s="586"/>
      <c r="F72" s="586"/>
      <c r="G72" s="586"/>
      <c r="H72" s="586"/>
      <c r="I72" s="586"/>
      <c r="J72" s="586"/>
      <c r="K72" s="586"/>
      <c r="L72" s="586"/>
      <c r="M72" s="586"/>
      <c r="N72" s="586"/>
      <c r="O72" s="586"/>
      <c r="P72" s="586"/>
      <c r="Q72" s="586"/>
      <c r="R72" s="586"/>
      <c r="S72" s="586"/>
      <c r="T72" s="586"/>
      <c r="U72" s="586"/>
      <c r="V72" s="586"/>
      <c r="W72" s="586"/>
      <c r="X72" s="586"/>
      <c r="Y72" s="586"/>
      <c r="Z72" s="37"/>
      <c r="AA72" s="49"/>
    </row>
    <row r="73" spans="2:27" ht="18" customHeight="1" x14ac:dyDescent="0.2">
      <c r="B73" s="51" t="s">
        <v>109</v>
      </c>
      <c r="C73" s="575" t="s">
        <v>136</v>
      </c>
      <c r="D73" s="575"/>
      <c r="E73" s="575"/>
      <c r="F73" s="575"/>
      <c r="G73" s="575"/>
      <c r="H73" s="575"/>
      <c r="I73" s="575"/>
      <c r="J73" s="575"/>
      <c r="K73" s="575"/>
      <c r="L73" s="575"/>
      <c r="M73" s="575"/>
      <c r="N73" s="575"/>
      <c r="O73" s="575"/>
      <c r="P73" s="575"/>
      <c r="Q73" s="575"/>
      <c r="R73" s="575"/>
      <c r="S73" s="575"/>
      <c r="T73" s="575"/>
      <c r="U73" s="575"/>
      <c r="V73" s="575"/>
      <c r="W73" s="575"/>
      <c r="X73" s="575"/>
      <c r="Y73" s="575"/>
      <c r="Z73" s="575"/>
    </row>
    <row r="74" spans="2:27" ht="5.0999999999999996" customHeight="1" x14ac:dyDescent="0.2">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2">
      <c r="B75" s="597" t="s">
        <v>100</v>
      </c>
      <c r="C75" s="597"/>
      <c r="D75" s="597"/>
      <c r="E75" s="597"/>
      <c r="F75" s="597"/>
      <c r="G75" s="597"/>
      <c r="H75" s="580" t="s">
        <v>99</v>
      </c>
      <c r="I75" s="580"/>
      <c r="J75" s="580"/>
      <c r="K75" s="587"/>
      <c r="L75" s="587"/>
      <c r="M75" s="580" t="s">
        <v>101</v>
      </c>
      <c r="N75" s="580"/>
      <c r="O75" s="580"/>
      <c r="P75" s="587"/>
      <c r="Q75" s="587"/>
      <c r="R75" s="580" t="s">
        <v>102</v>
      </c>
      <c r="S75" s="580"/>
      <c r="T75" s="580"/>
      <c r="U75" s="587"/>
      <c r="V75" s="587"/>
      <c r="Z75" s="56"/>
    </row>
    <row r="76" spans="2:27" ht="5.0999999999999996" customHeight="1" x14ac:dyDescent="0.2">
      <c r="B76" s="58"/>
      <c r="C76" s="56"/>
      <c r="D76" s="56"/>
      <c r="E76" s="56"/>
      <c r="F76" s="56"/>
      <c r="G76" s="56"/>
      <c r="H76" s="56"/>
      <c r="I76" s="56"/>
      <c r="J76" s="56"/>
      <c r="K76" s="56"/>
      <c r="L76" s="56"/>
      <c r="Q76" s="56"/>
      <c r="R76" s="56"/>
      <c r="S76" s="56"/>
      <c r="T76" s="56"/>
      <c r="U76" s="56"/>
      <c r="V76" s="56"/>
      <c r="W76" s="56"/>
      <c r="X76" s="56"/>
      <c r="Y76" s="56"/>
      <c r="Z76" s="56"/>
    </row>
    <row r="77" spans="2:27" ht="13.2" x14ac:dyDescent="0.2">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2">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2">
      <c r="B79" s="597" t="s">
        <v>103</v>
      </c>
      <c r="C79" s="597"/>
      <c r="D79" s="597"/>
      <c r="E79" s="597"/>
      <c r="F79" s="597"/>
      <c r="G79" s="597"/>
      <c r="H79" s="600" t="s">
        <v>104</v>
      </c>
      <c r="I79" s="600"/>
      <c r="J79" s="587"/>
      <c r="K79" s="587"/>
      <c r="L79" s="600" t="s">
        <v>105</v>
      </c>
      <c r="M79" s="600"/>
      <c r="N79" s="587"/>
      <c r="O79" s="587"/>
      <c r="P79" s="600" t="s">
        <v>106</v>
      </c>
      <c r="Q79" s="600"/>
      <c r="R79" s="587"/>
      <c r="S79" s="587"/>
      <c r="T79" s="600" t="s">
        <v>107</v>
      </c>
      <c r="U79" s="600"/>
      <c r="V79" s="587"/>
      <c r="W79" s="587"/>
      <c r="X79" s="56"/>
      <c r="Y79" s="56"/>
      <c r="Z79" s="56"/>
    </row>
    <row r="80" spans="2:27" ht="39.75" customHeight="1" x14ac:dyDescent="0.2">
      <c r="B80" s="58"/>
      <c r="C80" s="56"/>
      <c r="D80" s="56"/>
      <c r="F80" s="601" t="s">
        <v>206</v>
      </c>
      <c r="G80" s="602"/>
      <c r="H80" s="602"/>
      <c r="I80" s="602"/>
      <c r="J80" s="602"/>
      <c r="K80" s="602"/>
      <c r="L80" s="602"/>
      <c r="M80" s="602"/>
      <c r="N80" s="602"/>
      <c r="O80" s="602"/>
      <c r="P80" s="602"/>
      <c r="Q80" s="602"/>
      <c r="R80" s="602"/>
      <c r="S80" s="602"/>
      <c r="T80" s="602"/>
      <c r="U80" s="602"/>
      <c r="V80" s="602"/>
      <c r="W80" s="602"/>
      <c r="X80" s="602"/>
      <c r="Y80" s="602"/>
      <c r="Z80" s="602"/>
      <c r="AA80" s="602"/>
    </row>
    <row r="81" spans="2:26" ht="20.100000000000001" customHeight="1" x14ac:dyDescent="0.2">
      <c r="B81" s="51" t="s">
        <v>110</v>
      </c>
      <c r="C81" s="48" t="s">
        <v>111</v>
      </c>
      <c r="E81" s="56"/>
      <c r="F81" s="56"/>
      <c r="G81" s="56"/>
    </row>
    <row r="82" spans="2:26" ht="18" customHeight="1" x14ac:dyDescent="0.2">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2">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2">
      <c r="B84" s="589" t="s">
        <v>115</v>
      </c>
      <c r="C84" s="589"/>
      <c r="D84" s="589"/>
      <c r="E84" s="589"/>
      <c r="F84" s="587"/>
      <c r="G84" s="587"/>
      <c r="H84" s="591" t="s">
        <v>157</v>
      </c>
      <c r="I84" s="591"/>
      <c r="J84" s="591"/>
      <c r="K84" s="591"/>
      <c r="L84" s="587"/>
      <c r="M84" s="587"/>
      <c r="N84" s="591" t="s">
        <v>156</v>
      </c>
      <c r="O84" s="591"/>
      <c r="P84" s="591"/>
      <c r="Q84" s="591"/>
      <c r="R84" s="587"/>
      <c r="S84" s="587"/>
      <c r="T84" s="591" t="s">
        <v>158</v>
      </c>
      <c r="U84" s="596"/>
      <c r="V84" s="596"/>
      <c r="W84" s="596"/>
      <c r="X84" s="587"/>
      <c r="Y84" s="587"/>
      <c r="Z84" s="56"/>
    </row>
    <row r="85" spans="2:26" ht="5.0999999999999996" customHeight="1" x14ac:dyDescent="0.2">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2">
      <c r="B86" s="598" t="s">
        <v>155</v>
      </c>
      <c r="C86" s="599"/>
      <c r="D86" s="599"/>
      <c r="E86" s="599"/>
      <c r="F86" s="599"/>
      <c r="G86" s="599"/>
      <c r="H86" s="599"/>
      <c r="I86" s="587"/>
      <c r="J86" s="587"/>
      <c r="K86" s="598" t="s">
        <v>159</v>
      </c>
      <c r="L86" s="599"/>
      <c r="M86" s="599"/>
      <c r="N86" s="599"/>
      <c r="O86" s="599"/>
      <c r="P86" s="599"/>
      <c r="Q86" s="599"/>
      <c r="R86" s="587"/>
      <c r="S86" s="587"/>
      <c r="T86" s="589" t="s">
        <v>116</v>
      </c>
      <c r="U86" s="589"/>
      <c r="V86" s="589"/>
      <c r="W86" s="589"/>
      <c r="X86" s="587"/>
      <c r="Y86" s="587"/>
    </row>
    <row r="87" spans="2:26" ht="13.2" x14ac:dyDescent="0.2">
      <c r="C87" s="586" t="s">
        <v>160</v>
      </c>
      <c r="D87" s="586"/>
      <c r="E87" s="586"/>
      <c r="F87" s="586"/>
      <c r="G87" s="586"/>
      <c r="H87" s="586"/>
      <c r="I87" s="586"/>
      <c r="J87" s="586"/>
      <c r="K87" s="586"/>
      <c r="L87" s="586"/>
      <c r="M87" s="586"/>
      <c r="N87" s="586"/>
      <c r="O87" s="586"/>
      <c r="P87" s="586"/>
      <c r="Q87" s="586"/>
      <c r="R87" s="586"/>
      <c r="S87" s="586"/>
      <c r="T87" s="586"/>
      <c r="U87" s="586"/>
      <c r="V87" s="586"/>
      <c r="W87" s="586"/>
      <c r="X87" s="586"/>
      <c r="Y87" s="586"/>
      <c r="Z87" s="586"/>
    </row>
    <row r="88" spans="2:26" ht="5.0999999999999996" customHeight="1" x14ac:dyDescent="0.2">
      <c r="L88" s="56"/>
      <c r="M88" s="56"/>
      <c r="N88" s="56"/>
      <c r="O88" s="56"/>
      <c r="P88" s="56"/>
      <c r="Q88" s="56"/>
      <c r="R88" s="56"/>
      <c r="S88" s="56"/>
      <c r="T88" s="56"/>
      <c r="U88" s="56"/>
      <c r="V88" s="56"/>
      <c r="W88" s="56"/>
      <c r="X88" s="56"/>
      <c r="Y88" s="56"/>
      <c r="Z88" s="56"/>
    </row>
    <row r="89" spans="2:26" ht="18" customHeight="1" x14ac:dyDescent="0.2">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2">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2">
      <c r="B91" s="589" t="s">
        <v>117</v>
      </c>
      <c r="C91" s="589"/>
      <c r="D91" s="589"/>
      <c r="E91" s="589"/>
      <c r="F91" s="587"/>
      <c r="G91" s="587"/>
      <c r="H91" s="589" t="s">
        <v>118</v>
      </c>
      <c r="I91" s="589"/>
      <c r="J91" s="589"/>
      <c r="K91" s="589"/>
      <c r="L91" s="587"/>
      <c r="M91" s="587"/>
      <c r="N91" s="589" t="s">
        <v>140</v>
      </c>
      <c r="O91" s="589"/>
      <c r="P91" s="589"/>
      <c r="Q91" s="589"/>
      <c r="R91" s="587"/>
      <c r="S91" s="587"/>
      <c r="T91" s="591" t="s">
        <v>141</v>
      </c>
      <c r="U91" s="596"/>
      <c r="V91" s="596"/>
      <c r="W91" s="596"/>
      <c r="X91" s="587"/>
      <c r="Y91" s="587"/>
    </row>
    <row r="92" spans="2:26" ht="5.0999999999999996" customHeight="1" x14ac:dyDescent="0.2">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2">
      <c r="B93" s="589" t="s">
        <v>115</v>
      </c>
      <c r="C93" s="589"/>
      <c r="D93" s="589"/>
      <c r="E93" s="589"/>
      <c r="F93" s="587"/>
      <c r="G93" s="587"/>
      <c r="H93" s="591" t="s">
        <v>157</v>
      </c>
      <c r="I93" s="591"/>
      <c r="J93" s="591"/>
      <c r="K93" s="591"/>
      <c r="L93" s="587"/>
      <c r="M93" s="587"/>
      <c r="N93" s="591" t="s">
        <v>156</v>
      </c>
      <c r="O93" s="591"/>
      <c r="P93" s="591"/>
      <c r="Q93" s="591"/>
      <c r="R93" s="587"/>
      <c r="S93" s="587"/>
      <c r="T93" s="591" t="s">
        <v>158</v>
      </c>
      <c r="U93" s="596"/>
      <c r="V93" s="596"/>
      <c r="W93" s="596"/>
      <c r="X93" s="587"/>
      <c r="Y93" s="587"/>
      <c r="Z93" s="56"/>
    </row>
    <row r="94" spans="2:26" ht="5.0999999999999996" customHeight="1" x14ac:dyDescent="0.2">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2">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2">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2">
      <c r="B97" s="589" t="s">
        <v>119</v>
      </c>
      <c r="C97" s="589"/>
      <c r="D97" s="589"/>
      <c r="E97" s="589"/>
      <c r="F97" s="587"/>
      <c r="G97" s="587"/>
      <c r="H97" s="589" t="s">
        <v>120</v>
      </c>
      <c r="I97" s="589"/>
      <c r="J97" s="589"/>
      <c r="K97" s="589"/>
      <c r="L97" s="587"/>
      <c r="M97" s="587"/>
      <c r="N97" s="589" t="s">
        <v>121</v>
      </c>
      <c r="O97" s="589"/>
      <c r="P97" s="589"/>
      <c r="Q97" s="589"/>
      <c r="R97" s="587"/>
      <c r="S97" s="587"/>
      <c r="T97" s="589" t="s">
        <v>122</v>
      </c>
      <c r="U97" s="589"/>
      <c r="V97" s="589"/>
      <c r="W97" s="589"/>
      <c r="X97" s="587"/>
      <c r="Y97" s="587"/>
    </row>
    <row r="98" spans="2:26" ht="5.0999999999999996" customHeight="1" x14ac:dyDescent="0.2">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2">
      <c r="B99" t="s">
        <v>91</v>
      </c>
    </row>
    <row r="100" spans="2:26" ht="20.100000000000001" customHeight="1" x14ac:dyDescent="0.2">
      <c r="B100" s="603" t="s">
        <v>138</v>
      </c>
      <c r="C100" s="604"/>
      <c r="D100" s="604"/>
      <c r="E100" s="605"/>
      <c r="F100" s="584"/>
      <c r="G100" s="584"/>
      <c r="H100" s="3" t="s">
        <v>90</v>
      </c>
      <c r="I100" s="606" t="s">
        <v>161</v>
      </c>
      <c r="J100" s="607"/>
      <c r="K100" s="607"/>
      <c r="L100" s="584"/>
      <c r="M100" s="584"/>
      <c r="N100" s="3" t="s">
        <v>90</v>
      </c>
      <c r="O100" s="606" t="s">
        <v>162</v>
      </c>
      <c r="P100" s="607"/>
      <c r="Q100" s="607"/>
      <c r="R100" s="584"/>
      <c r="S100" s="584"/>
      <c r="T100" s="3" t="s">
        <v>90</v>
      </c>
      <c r="U100" s="606" t="s">
        <v>163</v>
      </c>
      <c r="V100" s="607"/>
      <c r="W100" s="607"/>
      <c r="X100" s="584"/>
      <c r="Y100" s="584"/>
      <c r="Z100" s="3" t="s">
        <v>90</v>
      </c>
    </row>
    <row r="101" spans="2:26" s="61" customFormat="1" ht="5.0999999999999996" customHeight="1" x14ac:dyDescent="0.2">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2">
      <c r="B102" s="603" t="s">
        <v>139</v>
      </c>
      <c r="C102" s="604"/>
      <c r="D102" s="604"/>
      <c r="E102" s="605"/>
      <c r="F102" s="584"/>
      <c r="G102" s="584"/>
      <c r="H102" s="3" t="s">
        <v>90</v>
      </c>
      <c r="I102" s="606" t="s">
        <v>161</v>
      </c>
      <c r="J102" s="607"/>
      <c r="K102" s="607"/>
      <c r="L102" s="584"/>
      <c r="M102" s="584"/>
      <c r="N102" s="3" t="s">
        <v>90</v>
      </c>
      <c r="O102" s="606" t="s">
        <v>162</v>
      </c>
      <c r="P102" s="607"/>
      <c r="Q102" s="607"/>
      <c r="R102" s="584"/>
      <c r="S102" s="584"/>
      <c r="T102" s="3" t="s">
        <v>90</v>
      </c>
      <c r="U102" s="606" t="s">
        <v>163</v>
      </c>
      <c r="V102" s="607"/>
      <c r="W102" s="607"/>
      <c r="X102" s="584"/>
      <c r="Y102" s="584"/>
      <c r="Z102" s="3" t="s">
        <v>90</v>
      </c>
    </row>
    <row r="103" spans="2:26" s="61" customFormat="1" ht="5.0999999999999996" customHeight="1" x14ac:dyDescent="0.2">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2">
      <c r="B104" s="619" t="s">
        <v>89</v>
      </c>
      <c r="C104" s="620"/>
      <c r="D104" s="620"/>
      <c r="E104" s="621"/>
      <c r="F104" s="584"/>
      <c r="G104" s="584"/>
      <c r="H104" s="3" t="s">
        <v>90</v>
      </c>
      <c r="I104" s="606" t="s">
        <v>161</v>
      </c>
      <c r="J104" s="607"/>
      <c r="K104" s="607"/>
      <c r="L104" s="584"/>
      <c r="M104" s="584"/>
      <c r="N104" s="3" t="s">
        <v>90</v>
      </c>
      <c r="O104" s="606" t="s">
        <v>162</v>
      </c>
      <c r="P104" s="607"/>
      <c r="Q104" s="607"/>
      <c r="R104" s="584"/>
      <c r="S104" s="584"/>
      <c r="T104" s="3" t="s">
        <v>90</v>
      </c>
      <c r="U104" s="606" t="s">
        <v>163</v>
      </c>
      <c r="V104" s="607"/>
      <c r="W104" s="607"/>
      <c r="X104" s="584"/>
      <c r="Y104" s="584"/>
      <c r="Z104" s="3" t="s">
        <v>90</v>
      </c>
    </row>
    <row r="105" spans="2:26" s="61" customFormat="1" ht="5.0999999999999996" customHeight="1" x14ac:dyDescent="0.2">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2">
      <c r="B106" s="611" t="s">
        <v>152</v>
      </c>
      <c r="C106" s="612"/>
      <c r="D106" s="612"/>
      <c r="E106" s="612"/>
      <c r="F106" s="612"/>
      <c r="G106" s="612"/>
      <c r="H106" s="612"/>
      <c r="I106" s="612"/>
      <c r="J106" s="612"/>
      <c r="K106" s="612"/>
      <c r="L106" s="612"/>
      <c r="M106" s="612"/>
      <c r="N106" s="612"/>
      <c r="O106" s="612"/>
      <c r="P106" s="612"/>
      <c r="Q106" s="612"/>
      <c r="R106" s="612"/>
      <c r="S106" s="612"/>
      <c r="T106" s="612"/>
      <c r="U106" s="612"/>
      <c r="V106" s="612"/>
      <c r="W106" s="612"/>
      <c r="X106" s="612"/>
      <c r="Y106" s="613"/>
      <c r="Z106" s="3"/>
    </row>
    <row r="107" spans="2:26" s="61" customFormat="1" ht="5.0999999999999996" customHeight="1" x14ac:dyDescent="0.2">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2">
      <c r="B108" s="614" t="s">
        <v>153</v>
      </c>
      <c r="C108" s="615"/>
      <c r="D108" s="615"/>
      <c r="E108" s="615"/>
      <c r="F108" s="615"/>
      <c r="G108" s="615"/>
      <c r="H108" s="615"/>
      <c r="I108" s="615"/>
      <c r="J108" s="615"/>
      <c r="K108" s="615"/>
      <c r="L108" s="615"/>
      <c r="M108" s="615"/>
      <c r="N108" s="615"/>
      <c r="O108" s="615"/>
      <c r="P108" s="615"/>
      <c r="Q108" s="615"/>
      <c r="R108" s="615"/>
      <c r="S108" s="615"/>
      <c r="T108" s="615"/>
      <c r="U108" s="615"/>
      <c r="V108" s="615"/>
      <c r="W108" s="615"/>
      <c r="X108" s="615"/>
      <c r="Y108" s="615"/>
    </row>
    <row r="109" spans="2:26" ht="5.0999999999999996" customHeight="1" x14ac:dyDescent="0.2">
      <c r="B109" s="45"/>
      <c r="C109" s="45"/>
    </row>
    <row r="110" spans="2:26" ht="20.100000000000001" customHeight="1" x14ac:dyDescent="0.2">
      <c r="B110" t="s">
        <v>123</v>
      </c>
    </row>
    <row r="111" spans="2:26" ht="5.0999999999999996" customHeight="1" x14ac:dyDescent="0.2">
      <c r="C111" s="48"/>
      <c r="E111" s="56"/>
      <c r="F111" s="56"/>
      <c r="G111" s="56"/>
      <c r="H111" s="56"/>
      <c r="I111" s="56"/>
      <c r="J111" s="56"/>
      <c r="K111" s="56"/>
      <c r="N111" s="56"/>
      <c r="O111" s="56"/>
      <c r="P111" s="56"/>
      <c r="Q111" s="56"/>
    </row>
    <row r="112" spans="2:26" ht="20.100000000000001" customHeight="1" x14ac:dyDescent="0.2">
      <c r="B112" s="51" t="s">
        <v>184</v>
      </c>
      <c r="C112" s="48" t="s">
        <v>125</v>
      </c>
    </row>
    <row r="113" spans="2:26" ht="13.2" x14ac:dyDescent="0.2">
      <c r="B113" s="51"/>
      <c r="C113" s="52" t="s">
        <v>150</v>
      </c>
      <c r="E113" s="56"/>
      <c r="F113" s="56"/>
      <c r="G113" s="56"/>
    </row>
    <row r="114" spans="2:26" ht="20.100000000000001" customHeight="1" x14ac:dyDescent="0.2">
      <c r="B114" s="608" t="s">
        <v>126</v>
      </c>
      <c r="C114" s="609"/>
      <c r="D114" s="609"/>
      <c r="E114" s="610"/>
      <c r="F114" s="587"/>
      <c r="G114" s="587"/>
      <c r="H114" s="608" t="s">
        <v>127</v>
      </c>
      <c r="I114" s="609"/>
      <c r="J114" s="609"/>
      <c r="K114" s="610"/>
      <c r="L114" s="616" t="s">
        <v>128</v>
      </c>
      <c r="M114" s="617"/>
      <c r="N114" s="618"/>
      <c r="O114" s="587"/>
      <c r="P114" s="587"/>
      <c r="Q114" s="616" t="s">
        <v>129</v>
      </c>
      <c r="R114" s="617"/>
      <c r="S114" s="618"/>
      <c r="T114" s="587"/>
      <c r="U114" s="587"/>
      <c r="V114" s="56"/>
      <c r="W114" s="56"/>
      <c r="X114" s="56"/>
      <c r="Y114" s="56"/>
    </row>
    <row r="115" spans="2:26" ht="5.0999999999999996" customHeight="1" x14ac:dyDescent="0.2">
      <c r="C115" s="48"/>
      <c r="E115" s="56"/>
      <c r="F115" s="56"/>
      <c r="G115" s="56"/>
      <c r="H115" s="56"/>
      <c r="I115" s="56"/>
      <c r="J115" s="56"/>
      <c r="K115" s="56"/>
      <c r="N115" s="56"/>
      <c r="O115" s="56"/>
      <c r="P115" s="56"/>
      <c r="Q115" s="56"/>
    </row>
    <row r="116" spans="2:26" ht="20.100000000000001" customHeight="1" x14ac:dyDescent="0.2">
      <c r="B116" s="51" t="s">
        <v>185</v>
      </c>
      <c r="C116" s="48" t="s">
        <v>130</v>
      </c>
    </row>
    <row r="117" spans="2:26" ht="13.2" x14ac:dyDescent="0.2">
      <c r="B117" s="51"/>
      <c r="C117" s="52" t="s">
        <v>149</v>
      </c>
      <c r="E117" s="56"/>
      <c r="F117" s="56"/>
      <c r="G117" s="56"/>
    </row>
    <row r="118" spans="2:26" ht="20.100000000000001" customHeight="1" x14ac:dyDescent="0.2">
      <c r="B118" s="608" t="s">
        <v>132</v>
      </c>
      <c r="C118" s="609"/>
      <c r="D118" s="609"/>
      <c r="E118" s="610"/>
      <c r="F118" s="587"/>
      <c r="G118" s="587"/>
      <c r="H118" s="608" t="s">
        <v>133</v>
      </c>
      <c r="I118" s="609"/>
      <c r="J118" s="609"/>
      <c r="K118" s="610"/>
      <c r="L118" s="587"/>
      <c r="M118" s="587"/>
      <c r="N118" s="608" t="s">
        <v>134</v>
      </c>
      <c r="O118" s="609"/>
      <c r="P118" s="609"/>
      <c r="Q118" s="610"/>
      <c r="R118" s="587"/>
      <c r="S118" s="587"/>
      <c r="T118" s="608" t="s">
        <v>135</v>
      </c>
      <c r="U118" s="609"/>
      <c r="V118" s="609"/>
      <c r="W118" s="610"/>
      <c r="X118" s="587"/>
      <c r="Y118" s="587"/>
    </row>
    <row r="119" spans="2:26" ht="20.100000000000001" customHeight="1" x14ac:dyDescent="0.2">
      <c r="B119" s="575" t="s">
        <v>189</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row>
    <row r="120" spans="2:26" ht="5.0999999999999996" customHeight="1" x14ac:dyDescent="0.2"/>
    <row r="121" spans="2:26" ht="20.100000000000001" customHeight="1" x14ac:dyDescent="0.2">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2">
      <c r="B122" s="622" t="s">
        <v>167</v>
      </c>
      <c r="C122" s="623"/>
      <c r="D122" s="623"/>
      <c r="E122" s="623"/>
      <c r="F122" s="623"/>
      <c r="G122" s="629"/>
      <c r="H122" s="629"/>
      <c r="I122" s="629"/>
      <c r="J122" s="629"/>
      <c r="K122" s="622" t="s">
        <v>169</v>
      </c>
      <c r="L122" s="623"/>
      <c r="M122" s="623"/>
      <c r="N122" s="623"/>
      <c r="O122" s="624"/>
      <c r="P122" s="630"/>
      <c r="Q122" s="630"/>
      <c r="R122" s="630"/>
      <c r="S122" s="630"/>
      <c r="T122" s="630"/>
      <c r="U122" s="630"/>
      <c r="V122" s="630"/>
      <c r="W122" s="630"/>
      <c r="X122" s="630"/>
      <c r="Y122" s="630"/>
      <c r="Z122" s="630"/>
    </row>
    <row r="123" spans="2:26" ht="20.100000000000001" customHeight="1" x14ac:dyDescent="0.2">
      <c r="B123" s="56"/>
      <c r="C123" s="586" t="s">
        <v>182</v>
      </c>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row>
    <row r="124" spans="2:26" ht="5.0999999999999996" customHeight="1" x14ac:dyDescent="0.2"/>
    <row r="125" spans="2:26" ht="20.100000000000001" customHeight="1" x14ac:dyDescent="0.2">
      <c r="B125" s="51" t="s">
        <v>143</v>
      </c>
      <c r="C125" s="65" t="s">
        <v>170</v>
      </c>
      <c r="D125" s="56"/>
      <c r="E125" s="56"/>
      <c r="F125" s="56"/>
      <c r="G125" s="56"/>
      <c r="H125" s="56"/>
      <c r="I125" s="56"/>
      <c r="J125" s="56"/>
      <c r="K125" s="56"/>
      <c r="L125" s="56"/>
      <c r="M125" s="56"/>
    </row>
    <row r="126" spans="2:26" ht="20.100000000000001" customHeight="1" x14ac:dyDescent="0.2">
      <c r="B126" s="622" t="s">
        <v>171</v>
      </c>
      <c r="C126" s="623"/>
      <c r="D126" s="623"/>
      <c r="E126" s="623"/>
      <c r="F126" s="623"/>
      <c r="G126" s="623"/>
      <c r="H126" s="624"/>
      <c r="I126" s="625"/>
      <c r="J126" s="625"/>
      <c r="K126" s="625"/>
      <c r="L126" s="625"/>
      <c r="M126" s="622" t="s">
        <v>64</v>
      </c>
      <c r="N126" s="623"/>
      <c r="O126" s="623"/>
      <c r="P126" s="625"/>
      <c r="Q126" s="625"/>
      <c r="R126" s="625"/>
      <c r="S126" s="625"/>
    </row>
    <row r="127" spans="2:26" ht="5.0999999999999996" customHeight="1" x14ac:dyDescent="0.2"/>
    <row r="128" spans="2:26" ht="20.100000000000001" customHeight="1" x14ac:dyDescent="0.2">
      <c r="B128" s="622" t="s">
        <v>188</v>
      </c>
      <c r="C128" s="623"/>
      <c r="D128" s="623"/>
      <c r="E128" s="623"/>
      <c r="F128" s="623"/>
      <c r="G128" s="623"/>
      <c r="H128" s="624"/>
      <c r="I128" s="626"/>
      <c r="J128" s="627"/>
      <c r="K128" s="627"/>
      <c r="L128" s="627"/>
      <c r="M128" s="627"/>
      <c r="N128" s="627"/>
      <c r="O128" s="627"/>
      <c r="P128" s="627"/>
      <c r="Q128" s="627"/>
      <c r="R128" s="627"/>
      <c r="S128" s="627"/>
      <c r="T128" s="627"/>
      <c r="U128" s="627"/>
      <c r="V128" s="627"/>
      <c r="W128" s="627"/>
      <c r="X128" s="627"/>
      <c r="Y128" s="627"/>
      <c r="Z128" s="628"/>
    </row>
    <row r="129" spans="2:26" ht="5.0999999999999996" customHeight="1" x14ac:dyDescent="0.2"/>
    <row r="130" spans="2:26" ht="20.100000000000001" customHeight="1" x14ac:dyDescent="0.2">
      <c r="B130" s="66"/>
      <c r="C130" s="586" t="s">
        <v>183</v>
      </c>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row>
    <row r="131" spans="2:26" ht="5.0999999999999996" customHeight="1" x14ac:dyDescent="0.2"/>
    <row r="132" spans="2:26" ht="20.100000000000001" customHeight="1" x14ac:dyDescent="0.2">
      <c r="B132" s="51" t="s">
        <v>143</v>
      </c>
      <c r="C132" s="65" t="s">
        <v>194</v>
      </c>
      <c r="D132" s="56"/>
      <c r="E132" s="56"/>
      <c r="F132" s="56"/>
      <c r="G132" s="56"/>
      <c r="H132" s="56"/>
      <c r="I132" s="56"/>
      <c r="J132" s="56"/>
      <c r="K132" s="56"/>
      <c r="L132" s="56"/>
      <c r="M132" s="56"/>
    </row>
    <row r="133" spans="2:26" ht="20.100000000000001" customHeight="1" x14ac:dyDescent="0.2">
      <c r="B133" s="622" t="s">
        <v>64</v>
      </c>
      <c r="C133" s="623"/>
      <c r="D133" s="623"/>
      <c r="E133" s="625"/>
      <c r="F133" s="625"/>
      <c r="G133" s="625"/>
      <c r="H133" s="625"/>
    </row>
    <row r="134" spans="2:26" ht="20.100000000000001" customHeight="1" x14ac:dyDescent="0.2">
      <c r="B134" s="66"/>
      <c r="C134" s="586" t="s">
        <v>195</v>
      </c>
      <c r="D134" s="586"/>
      <c r="E134" s="586"/>
      <c r="F134" s="586"/>
      <c r="G134" s="586"/>
      <c r="H134" s="586"/>
      <c r="I134" s="586"/>
      <c r="J134" s="586"/>
      <c r="K134" s="586"/>
      <c r="L134" s="586"/>
      <c r="M134" s="586"/>
      <c r="N134" s="586"/>
      <c r="O134" s="586"/>
      <c r="P134" s="586"/>
      <c r="Q134" s="586"/>
      <c r="R134" s="586"/>
      <c r="S134" s="586"/>
      <c r="T134" s="586"/>
      <c r="U134" s="586"/>
      <c r="V134" s="586"/>
      <c r="W134" s="586"/>
      <c r="X134" s="586"/>
      <c r="Y134" s="586"/>
      <c r="Z134" s="586"/>
    </row>
    <row r="135" spans="2:26" ht="5.0999999999999996" customHeight="1" x14ac:dyDescent="0.2"/>
    <row r="136" spans="2:26" ht="20.100000000000001" customHeight="1" x14ac:dyDescent="0.2">
      <c r="B136" s="51" t="s">
        <v>143</v>
      </c>
      <c r="C136" s="65" t="s">
        <v>196</v>
      </c>
      <c r="D136" s="56"/>
      <c r="E136" s="56"/>
      <c r="F136" s="56"/>
      <c r="G136" s="56"/>
      <c r="H136" s="56"/>
      <c r="I136" s="56"/>
      <c r="J136" s="56"/>
      <c r="K136" s="56"/>
      <c r="L136" s="56"/>
      <c r="M136" s="56"/>
    </row>
    <row r="137" spans="2:26" ht="20.100000000000001" customHeight="1" x14ac:dyDescent="0.2">
      <c r="B137" s="622" t="s">
        <v>64</v>
      </c>
      <c r="C137" s="623"/>
      <c r="D137" s="623"/>
      <c r="E137" s="625"/>
      <c r="F137" s="625"/>
      <c r="G137" s="625"/>
      <c r="H137" s="625"/>
    </row>
    <row r="138" spans="2:26" ht="37.5" customHeight="1" x14ac:dyDescent="0.2">
      <c r="B138" s="66"/>
      <c r="C138" s="586" t="s">
        <v>197</v>
      </c>
      <c r="D138" s="586"/>
      <c r="E138" s="586"/>
      <c r="F138" s="586"/>
      <c r="G138" s="586"/>
      <c r="H138" s="586"/>
      <c r="I138" s="586"/>
      <c r="J138" s="586"/>
      <c r="K138" s="586"/>
      <c r="L138" s="586"/>
      <c r="M138" s="586"/>
      <c r="N138" s="586"/>
      <c r="O138" s="586"/>
      <c r="P138" s="586"/>
      <c r="Q138" s="586"/>
      <c r="R138" s="586"/>
      <c r="S138" s="586"/>
      <c r="T138" s="586"/>
      <c r="U138" s="586"/>
      <c r="V138" s="586"/>
      <c r="W138" s="586"/>
      <c r="X138" s="586"/>
      <c r="Y138" s="586"/>
      <c r="Z138" s="586"/>
    </row>
    <row r="139" spans="2:26" ht="5.0999999999999996" customHeight="1" x14ac:dyDescent="0.2"/>
    <row r="140" spans="2:26" ht="20.100000000000001" customHeight="1" x14ac:dyDescent="0.2">
      <c r="B140" s="51" t="s">
        <v>143</v>
      </c>
      <c r="C140" s="65" t="s">
        <v>198</v>
      </c>
      <c r="D140" s="56"/>
      <c r="E140" s="56"/>
      <c r="F140" s="56"/>
      <c r="G140" s="56"/>
      <c r="H140" s="56"/>
      <c r="I140" s="56"/>
      <c r="J140" s="56"/>
      <c r="K140" s="56"/>
      <c r="L140" s="56"/>
      <c r="M140" s="56"/>
    </row>
    <row r="141" spans="2:26" ht="20.100000000000001" customHeight="1" x14ac:dyDescent="0.2">
      <c r="B141" s="622" t="s">
        <v>64</v>
      </c>
      <c r="C141" s="623"/>
      <c r="D141" s="623"/>
      <c r="E141" s="625"/>
      <c r="F141" s="625"/>
      <c r="G141" s="625"/>
      <c r="H141" s="625"/>
    </row>
    <row r="142" spans="2:26" ht="20.100000000000001" customHeight="1" x14ac:dyDescent="0.2">
      <c r="B142" s="66"/>
      <c r="C142" s="586" t="s">
        <v>199</v>
      </c>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row>
    <row r="143" spans="2:26" ht="5.0999999999999996" customHeight="1" x14ac:dyDescent="0.2"/>
    <row r="144" spans="2:26" ht="20.100000000000001" customHeight="1" x14ac:dyDescent="0.2">
      <c r="B144" s="51" t="s">
        <v>143</v>
      </c>
      <c r="C144" s="50" t="s">
        <v>190</v>
      </c>
      <c r="D144" s="56"/>
      <c r="E144" s="56"/>
      <c r="F144" s="56"/>
      <c r="G144" s="56"/>
      <c r="H144" s="56"/>
      <c r="I144" s="56"/>
      <c r="J144" s="56"/>
      <c r="K144" s="56"/>
      <c r="L144" s="56"/>
      <c r="M144" s="56"/>
    </row>
    <row r="145" spans="2:26" ht="20.100000000000001" customHeight="1" x14ac:dyDescent="0.2">
      <c r="B145" s="622" t="s">
        <v>64</v>
      </c>
      <c r="C145" s="623"/>
      <c r="D145" s="623"/>
      <c r="E145" s="625"/>
      <c r="F145" s="625"/>
      <c r="G145" s="625"/>
      <c r="H145" s="625"/>
    </row>
    <row r="146" spans="2:26" ht="32.25" customHeight="1" x14ac:dyDescent="0.2">
      <c r="B146" s="66"/>
      <c r="C146" s="586" t="s">
        <v>200</v>
      </c>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row>
    <row r="147" spans="2:26" ht="5.0999999999999996" customHeight="1" x14ac:dyDescent="0.2"/>
    <row r="148" spans="2:26" ht="20.100000000000001" customHeight="1" x14ac:dyDescent="0.2">
      <c r="B148" s="51" t="s">
        <v>143</v>
      </c>
      <c r="C148" s="50" t="s">
        <v>201</v>
      </c>
      <c r="D148" s="56"/>
      <c r="E148" s="56"/>
      <c r="F148" s="56"/>
      <c r="G148" s="56"/>
      <c r="H148" s="56"/>
      <c r="I148" s="56"/>
      <c r="J148" s="56"/>
      <c r="K148" s="56"/>
      <c r="L148" s="56"/>
      <c r="M148" s="56"/>
    </row>
    <row r="149" spans="2:26" ht="20.100000000000001" customHeight="1" x14ac:dyDescent="0.2">
      <c r="B149" s="622" t="s">
        <v>64</v>
      </c>
      <c r="C149" s="623"/>
      <c r="D149" s="623"/>
      <c r="E149" s="625"/>
      <c r="F149" s="625"/>
      <c r="G149" s="625"/>
      <c r="H149" s="625"/>
    </row>
    <row r="150" spans="2:26" ht="20.100000000000001" customHeight="1" x14ac:dyDescent="0.2">
      <c r="B150" s="66"/>
      <c r="C150" s="586" t="s">
        <v>202</v>
      </c>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row>
    <row r="151" spans="2:26" ht="5.0999999999999996" customHeight="1" x14ac:dyDescent="0.2"/>
    <row r="152" spans="2:26" ht="20.100000000000001" customHeight="1" x14ac:dyDescent="0.2">
      <c r="B152" s="51" t="s">
        <v>143</v>
      </c>
      <c r="C152" s="50" t="s">
        <v>191</v>
      </c>
      <c r="D152" s="56"/>
      <c r="E152" s="56"/>
      <c r="F152" s="56"/>
      <c r="G152" s="56"/>
      <c r="H152" s="56"/>
      <c r="I152" s="56"/>
      <c r="J152" s="56"/>
      <c r="K152" s="56"/>
      <c r="L152" s="56"/>
      <c r="M152" s="56"/>
    </row>
    <row r="153" spans="2:26" ht="20.100000000000001" customHeight="1" x14ac:dyDescent="0.2">
      <c r="B153" s="622" t="s">
        <v>64</v>
      </c>
      <c r="C153" s="623"/>
      <c r="D153" s="623"/>
      <c r="E153" s="625"/>
      <c r="F153" s="625"/>
      <c r="G153" s="625"/>
      <c r="H153" s="625"/>
    </row>
    <row r="154" spans="2:26" ht="20.100000000000001" customHeight="1" x14ac:dyDescent="0.2">
      <c r="B154" s="66"/>
      <c r="C154" s="586" t="s">
        <v>203</v>
      </c>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row>
    <row r="155" spans="2:26" ht="5.0999999999999996" customHeight="1" x14ac:dyDescent="0.2"/>
    <row r="156" spans="2:26" ht="20.100000000000001" customHeight="1" x14ac:dyDescent="0.2">
      <c r="B156" s="51" t="s">
        <v>143</v>
      </c>
      <c r="C156" s="50" t="s">
        <v>192</v>
      </c>
      <c r="D156" s="56"/>
      <c r="E156" s="56"/>
      <c r="F156" s="56"/>
      <c r="G156" s="56"/>
      <c r="H156" s="56"/>
      <c r="I156" s="56"/>
      <c r="J156" s="56"/>
      <c r="K156" s="56"/>
      <c r="L156" s="56"/>
      <c r="M156" s="56"/>
    </row>
    <row r="157" spans="2:26" ht="20.100000000000001" customHeight="1" x14ac:dyDescent="0.2">
      <c r="B157" s="622" t="s">
        <v>64</v>
      </c>
      <c r="C157" s="623"/>
      <c r="D157" s="623"/>
      <c r="E157" s="625"/>
      <c r="F157" s="625"/>
      <c r="G157" s="625"/>
      <c r="H157" s="625"/>
    </row>
    <row r="158" spans="2:26" ht="20.100000000000001" customHeight="1" x14ac:dyDescent="0.2">
      <c r="B158" s="66"/>
      <c r="C158" s="586" t="s">
        <v>204</v>
      </c>
      <c r="D158" s="586"/>
      <c r="E158" s="586"/>
      <c r="F158" s="586"/>
      <c r="G158" s="586"/>
      <c r="H158" s="586"/>
      <c r="I158" s="586"/>
      <c r="J158" s="586"/>
      <c r="K158" s="586"/>
      <c r="L158" s="586"/>
      <c r="M158" s="586"/>
      <c r="N158" s="586"/>
      <c r="O158" s="586"/>
      <c r="P158" s="586"/>
      <c r="Q158" s="586"/>
      <c r="R158" s="586"/>
      <c r="S158" s="586"/>
      <c r="T158" s="586"/>
      <c r="U158" s="586"/>
      <c r="V158" s="586"/>
      <c r="W158" s="586"/>
      <c r="X158" s="586"/>
      <c r="Y158" s="586"/>
      <c r="Z158" s="586"/>
    </row>
    <row r="159" spans="2:26" ht="5.0999999999999996" customHeight="1" x14ac:dyDescent="0.2"/>
    <row r="160" spans="2:26" ht="20.100000000000001" customHeight="1" x14ac:dyDescent="0.2">
      <c r="B160" s="51" t="s">
        <v>143</v>
      </c>
      <c r="C160" s="50" t="s">
        <v>193</v>
      </c>
      <c r="D160" s="56"/>
      <c r="E160" s="56"/>
      <c r="F160" s="56"/>
      <c r="G160" s="56"/>
      <c r="H160" s="56"/>
      <c r="I160" s="56"/>
      <c r="J160" s="56"/>
      <c r="K160" s="56"/>
      <c r="L160" s="56"/>
      <c r="M160" s="56"/>
    </row>
    <row r="161" spans="2:26" ht="20.100000000000001" customHeight="1" x14ac:dyDescent="0.2">
      <c r="B161" s="622" t="s">
        <v>64</v>
      </c>
      <c r="C161" s="623"/>
      <c r="D161" s="623"/>
      <c r="E161" s="625"/>
      <c r="F161" s="625"/>
      <c r="G161" s="625"/>
      <c r="H161" s="625"/>
    </row>
    <row r="162" spans="2:26" ht="33" customHeight="1" x14ac:dyDescent="0.2">
      <c r="B162" s="66"/>
      <c r="C162" s="586" t="s">
        <v>205</v>
      </c>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row>
    <row r="163" spans="2:26" ht="5.0999999999999996" customHeight="1" x14ac:dyDescent="0.2"/>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タクシー</vt:lpstr>
      <vt:lpstr>集計用</vt:lpstr>
      <vt:lpstr>レンタ</vt:lpstr>
      <vt:lpstr>Sheet1!Print_Area</vt:lpstr>
      <vt:lpstr>タクシー!Print_Area</vt:lpstr>
      <vt:lpstr>レンタ!Print_Area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中嶋 龍吾</cp:lastModifiedBy>
  <cp:lastPrinted>2024-02-01T11:03:07Z</cp:lastPrinted>
  <dcterms:created xsi:type="dcterms:W3CDTF">2017-05-08T03:29:03Z</dcterms:created>
  <dcterms:modified xsi:type="dcterms:W3CDTF">2024-02-02T05:31:34Z</dcterms:modified>
</cp:coreProperties>
</file>