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ht16wf11\共有\東北運輸局\! 13.(共有)観光部\! 3.(共有)国際観光課\01.保存期間1年以上\01.VJC\2018年度\07-2_2019年度訪日プロモーション事業東北ブロック方針説明会\当日資料\"/>
    </mc:Choice>
  </mc:AlternateContent>
  <bookViews>
    <workbookView xWindow="240" yWindow="45" windowWidth="14940" windowHeight="9000" tabRatio="553" activeTab="1"/>
  </bookViews>
  <sheets>
    <sheet name="様式（記載例）" sheetId="14" r:id="rId1"/>
    <sheet name="提案書様式" sheetId="16" r:id="rId2"/>
    <sheet name="様式" sheetId="12" state="hidden" r:id="rId3"/>
    <sheet name="渡辺私案１" sheetId="7" state="hidden" r:id="rId4"/>
  </sheets>
  <definedNames>
    <definedName name="_xlnm.Print_Area" localSheetId="1">提案書様式!$A$1:$AX$55</definedName>
    <definedName name="_xlnm.Print_Area" localSheetId="3">渡辺私案１!$A$1:$AX$110</definedName>
    <definedName name="_xlnm.Print_Area" localSheetId="2">様式!$A$1:$AX$56</definedName>
    <definedName name="_xlnm.Print_Area" localSheetId="0">'様式（記載例）'!$A$1:$AX$55</definedName>
  </definedNames>
  <calcPr calcId="152511"/>
</workbook>
</file>

<file path=xl/calcChain.xml><?xml version="1.0" encoding="utf-8"?>
<calcChain xmlns="http://schemas.openxmlformats.org/spreadsheetml/2006/main">
  <c r="AZ56" i="16" l="1"/>
  <c r="AZ55" i="16"/>
  <c r="AZ54" i="16"/>
  <c r="AZ53" i="16"/>
  <c r="AZ52" i="16"/>
  <c r="AZ51" i="16"/>
  <c r="AZ50" i="16"/>
  <c r="AZ49" i="16"/>
  <c r="AZ48" i="16"/>
  <c r="AZ47" i="16"/>
  <c r="AZ46" i="16"/>
  <c r="AZ45" i="16"/>
  <c r="AN43" i="16"/>
  <c r="Z43" i="16"/>
  <c r="M43" i="16"/>
  <c r="K37" i="16"/>
  <c r="AN43" i="14"/>
  <c r="Z43" i="14"/>
  <c r="M43" i="14"/>
  <c r="AY45" i="16" l="1"/>
  <c r="AQ45" i="16" s="1"/>
  <c r="AY46" i="16"/>
  <c r="N46" i="16" s="1"/>
  <c r="AY47" i="16"/>
  <c r="AC47" i="16" s="1"/>
  <c r="AY48" i="16"/>
  <c r="AC48" i="16" s="1"/>
  <c r="AC45" i="16"/>
  <c r="I45" i="16"/>
  <c r="AJ45" i="16"/>
  <c r="N45" i="16"/>
  <c r="AQ46" i="16"/>
  <c r="V47" i="16" l="1"/>
  <c r="AJ46" i="16"/>
  <c r="AJ48" i="16"/>
  <c r="V45" i="16"/>
  <c r="I46" i="16"/>
  <c r="N48" i="16"/>
  <c r="AQ47" i="16"/>
  <c r="V48" i="16"/>
  <c r="AQ48" i="16"/>
  <c r="AC46" i="16"/>
  <c r="V46" i="16"/>
  <c r="N47" i="16"/>
  <c r="AJ47" i="16"/>
  <c r="I48" i="16"/>
  <c r="I47" i="16"/>
  <c r="A1" i="12" l="1"/>
  <c r="K37" i="14"/>
  <c r="AZ56" i="14"/>
  <c r="AZ55" i="14"/>
  <c r="AZ54" i="14"/>
  <c r="AZ53" i="14"/>
  <c r="AZ52" i="14"/>
  <c r="AZ51" i="14"/>
  <c r="AZ50" i="14"/>
  <c r="AZ49" i="14"/>
  <c r="AZ48" i="14"/>
  <c r="AZ47" i="14"/>
  <c r="AZ46" i="14"/>
  <c r="AZ45" i="14"/>
  <c r="AZ55" i="12"/>
  <c r="AY45" i="14" l="1"/>
  <c r="AY46" i="14"/>
  <c r="AY47" i="14"/>
  <c r="AY48" i="14"/>
  <c r="AZ54" i="12"/>
  <c r="AZ53" i="12"/>
  <c r="AZ52" i="12"/>
  <c r="AZ51" i="12"/>
  <c r="AZ50" i="12"/>
  <c r="AZ49" i="12"/>
  <c r="AZ48" i="12"/>
  <c r="AZ46" i="12"/>
  <c r="AZ47" i="12"/>
  <c r="AZ57" i="12"/>
  <c r="AZ56" i="12"/>
  <c r="AN44" i="12"/>
  <c r="Z44" i="12"/>
  <c r="M44" i="12"/>
  <c r="K37" i="12"/>
  <c r="AJ47" i="14" l="1"/>
  <c r="I47" i="14"/>
  <c r="AQ47" i="14"/>
  <c r="N47" i="14"/>
  <c r="V47" i="14"/>
  <c r="AC47" i="14"/>
  <c r="AJ48" i="14"/>
  <c r="I48" i="14"/>
  <c r="AQ48" i="14"/>
  <c r="N48" i="14"/>
  <c r="AC48" i="14"/>
  <c r="V48" i="14"/>
  <c r="AJ45" i="14"/>
  <c r="I45" i="14"/>
  <c r="AQ45" i="14"/>
  <c r="N45" i="14"/>
  <c r="V45" i="14"/>
  <c r="AC45" i="14"/>
  <c r="AJ46" i="14"/>
  <c r="I46" i="14"/>
  <c r="V46" i="14"/>
  <c r="AQ46" i="14"/>
  <c r="N46" i="14"/>
  <c r="AC46" i="14"/>
  <c r="AY47" i="12"/>
  <c r="AY49" i="12"/>
  <c r="AY48" i="12"/>
  <c r="AY46" i="12"/>
  <c r="AY50" i="12"/>
  <c r="G58" i="7"/>
  <c r="G57" i="7"/>
  <c r="G56" i="7"/>
  <c r="G55" i="7"/>
  <c r="G54" i="7"/>
  <c r="G53" i="7"/>
  <c r="G52" i="7"/>
  <c r="G51" i="7"/>
  <c r="G50" i="7"/>
  <c r="G49" i="7"/>
  <c r="G48" i="7"/>
  <c r="G47" i="7"/>
  <c r="R37" i="7"/>
  <c r="AF45" i="7"/>
  <c r="R45" i="7"/>
  <c r="R41" i="7"/>
  <c r="AF41" i="7"/>
  <c r="K30" i="7"/>
  <c r="AT45" i="7"/>
  <c r="AT41" i="7"/>
  <c r="V50" i="12" l="1"/>
  <c r="AC50" i="12"/>
  <c r="AQ50" i="12"/>
  <c r="N50" i="12"/>
  <c r="AJ50" i="12"/>
  <c r="I50" i="12"/>
  <c r="N49" i="12"/>
  <c r="V49" i="12"/>
  <c r="AC49" i="12"/>
  <c r="AJ49" i="12"/>
  <c r="AQ49" i="12"/>
  <c r="I49" i="12"/>
  <c r="I48" i="12"/>
  <c r="N48" i="12"/>
  <c r="V48" i="12"/>
  <c r="AC48" i="12"/>
  <c r="AJ48" i="12"/>
  <c r="AQ48" i="12"/>
  <c r="I47" i="12"/>
  <c r="N47" i="12"/>
  <c r="V47" i="12"/>
  <c r="AC47" i="12"/>
  <c r="AJ47" i="12"/>
  <c r="AQ47" i="12"/>
  <c r="N46" i="12"/>
  <c r="V46" i="12"/>
  <c r="AC46" i="12"/>
  <c r="AJ46" i="12"/>
  <c r="AQ46" i="12"/>
  <c r="I46" i="12"/>
  <c r="Q46" i="7"/>
  <c r="AS46" i="7"/>
  <c r="AE46" i="7"/>
</calcChain>
</file>

<file path=xl/sharedStrings.xml><?xml version="1.0" encoding="utf-8"?>
<sst xmlns="http://schemas.openxmlformats.org/spreadsheetml/2006/main" count="734" uniqueCount="195">
  <si>
    <t>事業名</t>
    <rPh sb="0" eb="2">
      <t>ジギョウ</t>
    </rPh>
    <rPh sb="2" eb="3">
      <t>メイ</t>
    </rPh>
    <phoneticPr fontId="2"/>
  </si>
  <si>
    <t>事業実施主体</t>
    <rPh sb="0" eb="2">
      <t>ジギョウ</t>
    </rPh>
    <rPh sb="2" eb="4">
      <t>ジッシ</t>
    </rPh>
    <rPh sb="4" eb="6">
      <t>シュタイ</t>
    </rPh>
    <phoneticPr fontId="2"/>
  </si>
  <si>
    <t>連携先負担額</t>
    <rPh sb="0" eb="2">
      <t>レンケイ</t>
    </rPh>
    <rPh sb="2" eb="3">
      <t>サキ</t>
    </rPh>
    <rPh sb="3" eb="6">
      <t>フタンガク</t>
    </rPh>
    <phoneticPr fontId="2"/>
  </si>
  <si>
    <t>国（ＶＪ）負担額</t>
    <rPh sb="0" eb="1">
      <t>クニ</t>
    </rPh>
    <rPh sb="5" eb="8">
      <t>フタンガク</t>
    </rPh>
    <phoneticPr fontId="2"/>
  </si>
  <si>
    <t>千円</t>
    <rPh sb="0" eb="2">
      <t>センエン</t>
    </rPh>
    <phoneticPr fontId="2"/>
  </si>
  <si>
    <t>合計</t>
    <rPh sb="0" eb="2">
      <t>ゴウケイ</t>
    </rPh>
    <phoneticPr fontId="2"/>
  </si>
  <si>
    <t>小計</t>
    <rPh sb="0" eb="2">
      <t>ショウケイ</t>
    </rPh>
    <phoneticPr fontId="2"/>
  </si>
  <si>
    <t>小計</t>
    <rPh sb="0" eb="1">
      <t>ショウ</t>
    </rPh>
    <rPh sb="1" eb="2">
      <t>ケイ</t>
    </rPh>
    <phoneticPr fontId="2"/>
  </si>
  <si>
    <t>所属</t>
    <rPh sb="0" eb="2">
      <t>ショゾク</t>
    </rPh>
    <phoneticPr fontId="2"/>
  </si>
  <si>
    <t>担当者名</t>
    <rPh sb="0" eb="4">
      <t>タントウシャメイ</t>
    </rPh>
    <phoneticPr fontId="2"/>
  </si>
  <si>
    <t>電話</t>
    <rPh sb="0" eb="2">
      <t>デンワ</t>
    </rPh>
    <phoneticPr fontId="2"/>
  </si>
  <si>
    <t>E-mail</t>
    <phoneticPr fontId="2"/>
  </si>
  <si>
    <t>新規</t>
    <rPh sb="0" eb="2">
      <t>シンキ</t>
    </rPh>
    <phoneticPr fontId="2"/>
  </si>
  <si>
    <t>継続</t>
    <rPh sb="0" eb="2">
      <t>ケイゾク</t>
    </rPh>
    <phoneticPr fontId="2"/>
  </si>
  <si>
    <t>合　　計</t>
    <rPh sb="0" eb="1">
      <t>ゴウ</t>
    </rPh>
    <rPh sb="3" eb="4">
      <t>ケイ</t>
    </rPh>
    <phoneticPr fontId="2"/>
  </si>
  <si>
    <t>事業費合計</t>
    <rPh sb="0" eb="2">
      <t>ジギョウ</t>
    </rPh>
    <rPh sb="2" eb="3">
      <t>ヒ</t>
    </rPh>
    <rPh sb="3" eb="5">
      <t>ゴウケイ</t>
    </rPh>
    <phoneticPr fontId="2"/>
  </si>
  <si>
    <t>（前年度の事業名</t>
    <rPh sb="1" eb="4">
      <t>ゼンネンド</t>
    </rPh>
    <rPh sb="5" eb="7">
      <t>ジギョウ</t>
    </rPh>
    <rPh sb="7" eb="8">
      <t>メイ</t>
    </rPh>
    <phoneticPr fontId="2"/>
  </si>
  <si>
    <t>）</t>
    <phoneticPr fontId="2"/>
  </si>
  <si>
    <t>その他</t>
    <rPh sb="2" eb="3">
      <t>タ</t>
    </rPh>
    <phoneticPr fontId="2"/>
  </si>
  <si>
    <t>想定する広域ルート</t>
    <rPh sb="0" eb="2">
      <t>ソウテイ</t>
    </rPh>
    <rPh sb="4" eb="6">
      <t>コウイキ</t>
    </rPh>
    <phoneticPr fontId="2"/>
  </si>
  <si>
    <t>国内関係地域</t>
    <rPh sb="0" eb="2">
      <t>コクナイ</t>
    </rPh>
    <rPh sb="2" eb="4">
      <t>カンケイ</t>
    </rPh>
    <rPh sb="4" eb="6">
      <t>チイキ</t>
    </rPh>
    <phoneticPr fontId="2"/>
  </si>
  <si>
    <t>対象市場</t>
  </si>
  <si>
    <t>ターゲット</t>
  </si>
  <si>
    <t>旅行会社招請</t>
    <rPh sb="0" eb="2">
      <t>リョコウ</t>
    </rPh>
    <rPh sb="2" eb="4">
      <t>ガイシャ</t>
    </rPh>
    <rPh sb="4" eb="6">
      <t>ショウセイ</t>
    </rPh>
    <phoneticPr fontId="2"/>
  </si>
  <si>
    <t>海外現地商談会</t>
    <rPh sb="0" eb="2">
      <t>カイガイ</t>
    </rPh>
    <rPh sb="2" eb="4">
      <t>ゲンチ</t>
    </rPh>
    <rPh sb="4" eb="7">
      <t>ショウダンカイ</t>
    </rPh>
    <phoneticPr fontId="2"/>
  </si>
  <si>
    <t>印刷物・映像等</t>
    <rPh sb="0" eb="3">
      <t>インサツブツ</t>
    </rPh>
    <rPh sb="4" eb="6">
      <t>エイゾウ</t>
    </rPh>
    <rPh sb="6" eb="7">
      <t>トウ</t>
    </rPh>
    <phoneticPr fontId="2"/>
  </si>
  <si>
    <t>旅行博出展</t>
    <rPh sb="0" eb="3">
      <t>リョコウハク</t>
    </rPh>
    <rPh sb="3" eb="5">
      <t>シュッテン</t>
    </rPh>
    <phoneticPr fontId="2"/>
  </si>
  <si>
    <t>共同広告</t>
    <rPh sb="0" eb="2">
      <t>キョウドウ</t>
    </rPh>
    <rPh sb="2" eb="4">
      <t>コウコク</t>
    </rPh>
    <phoneticPr fontId="2"/>
  </si>
  <si>
    <t>純広告</t>
    <rPh sb="0" eb="3">
      <t>ジュンコウコク</t>
    </rPh>
    <phoneticPr fontId="2"/>
  </si>
  <si>
    <t>インターネット広告</t>
    <rPh sb="7" eb="9">
      <t>コウコク</t>
    </rPh>
    <phoneticPr fontId="2"/>
  </si>
  <si>
    <t>メディア招請</t>
    <rPh sb="4" eb="6">
      <t>ショウセイ</t>
    </rPh>
    <phoneticPr fontId="2"/>
  </si>
  <si>
    <t>連携先負担</t>
    <rPh sb="0" eb="2">
      <t>レンケイ</t>
    </rPh>
    <rPh sb="2" eb="3">
      <t>サキ</t>
    </rPh>
    <rPh sb="3" eb="5">
      <t>フタン</t>
    </rPh>
    <phoneticPr fontId="2"/>
  </si>
  <si>
    <t>千円</t>
    <rPh sb="0" eb="1">
      <t>セン</t>
    </rPh>
    <rPh sb="1" eb="2">
      <t>エン</t>
    </rPh>
    <phoneticPr fontId="2"/>
  </si>
  <si>
    <t>千円）</t>
    <rPh sb="0" eb="1">
      <t>セン</t>
    </rPh>
    <rPh sb="1" eb="2">
      <t>エン</t>
    </rPh>
    <phoneticPr fontId="2"/>
  </si>
  <si>
    <t>事業費</t>
  </si>
  <si>
    <t>事業の継続性</t>
  </si>
  <si>
    <t>実施事業</t>
    <rPh sb="0" eb="2">
      <t>ジッシ</t>
    </rPh>
    <rPh sb="2" eb="4">
      <t>ジギョウ</t>
    </rPh>
    <phoneticPr fontId="2"/>
  </si>
  <si>
    <t>（内VJ費</t>
    <rPh sb="1" eb="2">
      <t>ウチ</t>
    </rPh>
    <rPh sb="4" eb="5">
      <t>ヒ</t>
    </rPh>
    <phoneticPr fontId="2"/>
  </si>
  <si>
    <t>　</t>
  </si>
  <si>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</si>
  <si>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</si>
  <si>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</si>
  <si>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</si>
  <si>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</si>
  <si>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</si>
  <si>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</si>
  <si>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</si>
  <si>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</si>
  <si>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</si>
  <si>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</si>
  <si>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</si>
  <si>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●VJ事業</t>
    <rPh sb="3" eb="5">
      <t>ジギョウ</t>
    </rPh>
    <phoneticPr fontId="2"/>
  </si>
  <si>
    <t>○独自事業</t>
    <rPh sb="1" eb="3">
      <t>ドクジ</t>
    </rPh>
    <rPh sb="3" eb="5">
      <t>ジギョウ</t>
    </rPh>
    <phoneticPr fontId="2"/>
  </si>
  <si>
    <t>旅行会社等ｾｰﾙｽｺｰﾙ</t>
    <rPh sb="0" eb="2">
      <t>リョコウ</t>
    </rPh>
    <rPh sb="2" eb="4">
      <t>ガイシャ</t>
    </rPh>
    <rPh sb="4" eb="5">
      <t>トウ</t>
    </rPh>
    <phoneticPr fontId="2"/>
  </si>
  <si>
    <t>旅行博等出展</t>
    <rPh sb="0" eb="3">
      <t>リョコウハク</t>
    </rPh>
    <rPh sb="3" eb="4">
      <t>トウ</t>
    </rPh>
    <rPh sb="4" eb="6">
      <t>シュッテン</t>
    </rPh>
    <phoneticPr fontId="2"/>
  </si>
  <si>
    <t>その他（</t>
    <rPh sb="2" eb="3">
      <t>タ</t>
    </rPh>
    <phoneticPr fontId="2"/>
  </si>
  <si>
    <t>セミナー</t>
    <phoneticPr fontId="2"/>
  </si>
  <si>
    <t>トラベルマート</t>
    <phoneticPr fontId="2"/>
  </si>
  <si>
    <t>事業の目的</t>
    <rPh sb="0" eb="2">
      <t>ジギョウ</t>
    </rPh>
    <rPh sb="3" eb="5">
      <t>モクテキ</t>
    </rPh>
    <phoneticPr fontId="2"/>
  </si>
  <si>
    <t>・必要性</t>
  </si>
  <si>
    <t>誘客を目指す
　　　　シーズン</t>
    <rPh sb="0" eb="2">
      <t>ユウキャク</t>
    </rPh>
    <rPh sb="3" eb="5">
      <t>メザ</t>
    </rPh>
    <phoneticPr fontId="2"/>
  </si>
  <si>
    <t>宣伝する観光地
　　の特徴テーマ</t>
    <rPh sb="0" eb="2">
      <t>センデン</t>
    </rPh>
    <rPh sb="4" eb="7">
      <t>カンコウチ</t>
    </rPh>
    <rPh sb="11" eb="13">
      <t>トクチョウ</t>
    </rPh>
    <phoneticPr fontId="2"/>
  </si>
  <si>
    <t>事業の背景</t>
    <rPh sb="0" eb="2">
      <t>ジギョウ</t>
    </rPh>
    <rPh sb="3" eb="5">
      <t>ハイケイ</t>
    </rPh>
    <phoneticPr fontId="2"/>
  </si>
  <si>
    <t>・趣旨</t>
  </si>
  <si>
    <t>印刷物・映像等</t>
    <rPh sb="0" eb="2">
      <t>インサツ</t>
    </rPh>
    <rPh sb="2" eb="3">
      <t>ブツ</t>
    </rPh>
    <rPh sb="4" eb="6">
      <t>エイゾウ</t>
    </rPh>
    <rPh sb="6" eb="7">
      <t>トウ</t>
    </rPh>
    <phoneticPr fontId="2"/>
  </si>
  <si>
    <t>セールスコール</t>
    <phoneticPr fontId="2"/>
  </si>
  <si>
    <t>定量目標</t>
    <rPh sb="0" eb="2">
      <t>テイリョウ</t>
    </rPh>
    <rPh sb="2" eb="4">
      <t>モクヒョウ</t>
    </rPh>
    <phoneticPr fontId="2"/>
  </si>
  <si>
    <t>及び</t>
    <rPh sb="0" eb="1">
      <t>オヨ</t>
    </rPh>
    <phoneticPr fontId="2"/>
  </si>
  <si>
    <t>事業計画</t>
    <rPh sb="0" eb="2">
      <t>ジギョウ</t>
    </rPh>
    <rPh sb="2" eb="4">
      <t>ケイカク</t>
    </rPh>
    <phoneticPr fontId="2"/>
  </si>
  <si>
    <t>招請会社数</t>
    <rPh sb="0" eb="2">
      <t>ショウセイ</t>
    </rPh>
    <rPh sb="2" eb="4">
      <t>ガイシャ</t>
    </rPh>
    <rPh sb="4" eb="5">
      <t>スウ</t>
    </rPh>
    <phoneticPr fontId="2"/>
  </si>
  <si>
    <t>招請会社数</t>
    <rPh sb="0" eb="2">
      <t>ショウセイ</t>
    </rPh>
    <rPh sb="2" eb="4">
      <t>ガイシャ</t>
    </rPh>
    <rPh sb="4" eb="5">
      <t>カズ</t>
    </rPh>
    <phoneticPr fontId="2"/>
  </si>
  <si>
    <t>日本側参加者数</t>
    <rPh sb="0" eb="3">
      <t>ニホンガワ</t>
    </rPh>
    <rPh sb="3" eb="7">
      <t>サンカシャスウ</t>
    </rPh>
    <phoneticPr fontId="2"/>
  </si>
  <si>
    <t>日本側参加者数</t>
    <rPh sb="0" eb="2">
      <t>ニホン</t>
    </rPh>
    <rPh sb="2" eb="3">
      <t>ガワ</t>
    </rPh>
    <rPh sb="3" eb="7">
      <t>サンカシャスウ</t>
    </rPh>
    <phoneticPr fontId="2"/>
  </si>
  <si>
    <t>総来場者数</t>
    <rPh sb="0" eb="1">
      <t>ソウ</t>
    </rPh>
    <rPh sb="1" eb="4">
      <t>ライジョウシャ</t>
    </rPh>
    <rPh sb="4" eb="5">
      <t>スウ</t>
    </rPh>
    <phoneticPr fontId="2"/>
  </si>
  <si>
    <t>広告種類</t>
    <rPh sb="0" eb="2">
      <t>コウコク</t>
    </rPh>
    <rPh sb="2" eb="4">
      <t>シュルイ</t>
    </rPh>
    <phoneticPr fontId="2"/>
  </si>
  <si>
    <t>招請人数</t>
    <rPh sb="0" eb="2">
      <t>ショウセイ</t>
    </rPh>
    <rPh sb="2" eb="3">
      <t>ニン</t>
    </rPh>
    <rPh sb="3" eb="4">
      <t>スウ</t>
    </rPh>
    <phoneticPr fontId="2"/>
  </si>
  <si>
    <t>実施時期</t>
    <rPh sb="0" eb="2">
      <t>ジッシ</t>
    </rPh>
    <rPh sb="2" eb="4">
      <t>ジキ</t>
    </rPh>
    <phoneticPr fontId="2"/>
  </si>
  <si>
    <t>掲載本数・放送回数</t>
    <rPh sb="0" eb="2">
      <t>ケイサイ</t>
    </rPh>
    <rPh sb="2" eb="4">
      <t>ホンスウ</t>
    </rPh>
    <rPh sb="5" eb="7">
      <t>ホウソウ</t>
    </rPh>
    <rPh sb="7" eb="9">
      <t>カイスウ</t>
    </rPh>
    <phoneticPr fontId="2"/>
  </si>
  <si>
    <t>企画（ﾍﾟｰｼﾞ数、大きさ）</t>
    <rPh sb="0" eb="2">
      <t>キカク</t>
    </rPh>
    <rPh sb="8" eb="9">
      <t>スウ</t>
    </rPh>
    <rPh sb="10" eb="11">
      <t>オオ</t>
    </rPh>
    <phoneticPr fontId="2"/>
  </si>
  <si>
    <t>商談件数</t>
    <rPh sb="0" eb="2">
      <t>ショウダン</t>
    </rPh>
    <rPh sb="2" eb="4">
      <t>ケンスウ</t>
    </rPh>
    <phoneticPr fontId="2"/>
  </si>
  <si>
    <t>ページビュー</t>
    <phoneticPr fontId="2"/>
  </si>
  <si>
    <t>接触媒体数</t>
    <rPh sb="0" eb="2">
      <t>セッショク</t>
    </rPh>
    <rPh sb="2" eb="4">
      <t>バイタイ</t>
    </rPh>
    <rPh sb="4" eb="5">
      <t>スウ</t>
    </rPh>
    <phoneticPr fontId="2"/>
  </si>
  <si>
    <t>海外参加者数</t>
    <rPh sb="0" eb="2">
      <t>カイガイ</t>
    </rPh>
    <rPh sb="2" eb="6">
      <t>サンカシャスウ</t>
    </rPh>
    <phoneticPr fontId="2"/>
  </si>
  <si>
    <t>作成言語</t>
    <rPh sb="0" eb="2">
      <t>サクセイ</t>
    </rPh>
    <rPh sb="2" eb="4">
      <t>ゲンゴ</t>
    </rPh>
    <phoneticPr fontId="2"/>
  </si>
  <si>
    <t>定性目標</t>
    <rPh sb="0" eb="2">
      <t>テイセイ</t>
    </rPh>
    <rPh sb="2" eb="4">
      <t>モクヒョウ</t>
    </rPh>
    <phoneticPr fontId="2"/>
  </si>
  <si>
    <t>ﾕﾆｰｸﾕｰｻﾞｰ数</t>
    <rPh sb="9" eb="10">
      <t>スウ</t>
    </rPh>
    <phoneticPr fontId="2"/>
  </si>
  <si>
    <t>ﾌﾞｰｽ来場者数</t>
    <rPh sb="4" eb="7">
      <t>ライジョウシャ</t>
    </rPh>
    <rPh sb="7" eb="8">
      <t>スウ</t>
    </rPh>
    <phoneticPr fontId="2"/>
  </si>
  <si>
    <t>スケジュール</t>
    <phoneticPr fontId="2"/>
  </si>
  <si>
    <t>実施事業の費用について</t>
    <rPh sb="0" eb="2">
      <t>ジッシ</t>
    </rPh>
    <rPh sb="2" eb="4">
      <t>ジギョウ</t>
    </rPh>
    <rPh sb="5" eb="7">
      <t>ヒヨウ</t>
    </rPh>
    <phoneticPr fontId="2"/>
  </si>
  <si>
    <t>年</t>
    <rPh sb="0" eb="1">
      <t>ネン</t>
    </rPh>
    <phoneticPr fontId="2"/>
  </si>
  <si>
    <t>月</t>
    <rPh sb="0" eb="1">
      <t>ガツ</t>
    </rPh>
    <phoneticPr fontId="2"/>
  </si>
  <si>
    <t>～</t>
    <phoneticPr fontId="2"/>
  </si>
  <si>
    <t>平成２７年度　北陸信越運輸局ＶＪ地方連携事業募集様式</t>
    <phoneticPr fontId="2"/>
  </si>
  <si>
    <t>千円</t>
    <rPh sb="0" eb="2">
      <t>セネン</t>
    </rPh>
    <phoneticPr fontId="2"/>
  </si>
  <si>
    <t>選定理由</t>
    <rPh sb="0" eb="2">
      <t>センテイ</t>
    </rPh>
    <rPh sb="2" eb="4">
      <t>リユウ</t>
    </rPh>
    <phoneticPr fontId="2"/>
  </si>
  <si>
    <t>提案者</t>
    <rPh sb="0" eb="3">
      <t>テイアンシャ</t>
    </rPh>
    <phoneticPr fontId="2"/>
  </si>
  <si>
    <t>事業概要</t>
    <rPh sb="0" eb="2">
      <t>ジギョウ</t>
    </rPh>
    <rPh sb="2" eb="4">
      <t>ガイヨウ</t>
    </rPh>
    <phoneticPr fontId="2"/>
  </si>
  <si>
    <t>のセルは、入力必須項目であり、入力すると、色が消える。</t>
    <rPh sb="5" eb="7">
      <t>ニュウリョク</t>
    </rPh>
    <rPh sb="7" eb="9">
      <t>ヒッス</t>
    </rPh>
    <rPh sb="9" eb="11">
      <t>コウモク</t>
    </rPh>
    <rPh sb="15" eb="17">
      <t>ニュウリョク</t>
    </rPh>
    <rPh sb="21" eb="22">
      <t>イロ</t>
    </rPh>
    <rPh sb="23" eb="24">
      <t>キ</t>
    </rPh>
    <phoneticPr fontId="2"/>
  </si>
  <si>
    <t>媒体接触者数（人）</t>
    <rPh sb="0" eb="2">
      <t>バイタイ</t>
    </rPh>
    <rPh sb="2" eb="5">
      <t>セッショクシャ</t>
    </rPh>
    <rPh sb="5" eb="6">
      <t>スウ</t>
    </rPh>
    <rPh sb="7" eb="8">
      <t>ニン</t>
    </rPh>
    <phoneticPr fontId="2"/>
  </si>
  <si>
    <t>ﾒﾃﾞｨｱ換算費用（円）</t>
    <rPh sb="5" eb="7">
      <t>カンザン</t>
    </rPh>
    <rPh sb="7" eb="9">
      <t>ヒヨウ</t>
    </rPh>
    <rPh sb="10" eb="11">
      <t>エン</t>
    </rPh>
    <phoneticPr fontId="2"/>
  </si>
  <si>
    <t>送客数（人）</t>
    <rPh sb="0" eb="1">
      <t>ソウ</t>
    </rPh>
    <rPh sb="1" eb="2">
      <t>モクソウ</t>
    </rPh>
    <rPh sb="4" eb="5">
      <t>ニン</t>
    </rPh>
    <phoneticPr fontId="2"/>
  </si>
  <si>
    <t>造成ﾂｱｰ本数（本）</t>
    <rPh sb="0" eb="2">
      <t>ゾウセイ</t>
    </rPh>
    <rPh sb="5" eb="7">
      <t>ホンスウ</t>
    </rPh>
    <rPh sb="8" eb="9">
      <t>ホン</t>
    </rPh>
    <phoneticPr fontId="2"/>
  </si>
  <si>
    <t>掲載本数・放送回数（回）</t>
    <rPh sb="0" eb="2">
      <t>ケイサイ</t>
    </rPh>
    <rPh sb="2" eb="4">
      <t>ホンスウ</t>
    </rPh>
    <rPh sb="5" eb="7">
      <t>ホウソウ</t>
    </rPh>
    <rPh sb="7" eb="9">
      <t>カイスウ</t>
    </rPh>
    <rPh sb="10" eb="11">
      <t>カイ</t>
    </rPh>
    <phoneticPr fontId="2"/>
  </si>
  <si>
    <t>作成/配布部数（部）</t>
    <rPh sb="0" eb="2">
      <t>サクセイ</t>
    </rPh>
    <rPh sb="3" eb="5">
      <t>ハイフ</t>
    </rPh>
    <rPh sb="5" eb="7">
      <t>ブスウ</t>
    </rPh>
    <rPh sb="8" eb="9">
      <t>ブ</t>
    </rPh>
    <phoneticPr fontId="2"/>
  </si>
  <si>
    <t>事  業  概  要</t>
    <rPh sb="0" eb="1">
      <t>コト</t>
    </rPh>
    <rPh sb="3" eb="4">
      <t>ギョウ</t>
    </rPh>
    <rPh sb="6" eb="7">
      <t>オオムネ</t>
    </rPh>
    <rPh sb="9" eb="10">
      <t>ヨウ</t>
    </rPh>
    <phoneticPr fontId="2"/>
  </si>
  <si>
    <t>●独自事業</t>
    <rPh sb="1" eb="3">
      <t>ドクジ</t>
    </rPh>
    <rPh sb="3" eb="5">
      <t>ジギョウ</t>
    </rPh>
    <phoneticPr fontId="2"/>
  </si>
  <si>
    <t>ターゲット（年齢、性別）</t>
    <rPh sb="6" eb="8">
      <t>ネンレイ</t>
    </rPh>
    <rPh sb="9" eb="11">
      <t>セイベツ</t>
    </rPh>
    <phoneticPr fontId="2"/>
  </si>
  <si>
    <t>事業</t>
    <rPh sb="0" eb="2">
      <t>ジギョウ</t>
    </rPh>
    <phoneticPr fontId="2"/>
  </si>
  <si>
    <t>○</t>
  </si>
  <si>
    <t>○○県・○○県</t>
    <rPh sb="2" eb="3">
      <t>ケン</t>
    </rPh>
    <rPh sb="6" eb="7">
      <t>ケン</t>
    </rPh>
    <phoneticPr fontId="2"/>
  </si>
  <si>
    <t>○○県商工労働観光部○○課</t>
    <rPh sb="2" eb="3">
      <t>ケン</t>
    </rPh>
    <rPh sb="3" eb="5">
      <t>ショウコウ</t>
    </rPh>
    <rPh sb="5" eb="7">
      <t>ロウドウ</t>
    </rPh>
    <rPh sb="7" eb="9">
      <t>カンコウ</t>
    </rPh>
    <rPh sb="9" eb="10">
      <t>ブ</t>
    </rPh>
    <rPh sb="12" eb="13">
      <t>カ</t>
    </rPh>
    <phoneticPr fontId="2"/>
  </si>
  <si>
    <t>022-791-7510</t>
    <phoneticPr fontId="2"/>
  </si>
  <si>
    <t>事業実施主体（連携先）</t>
    <rPh sb="0" eb="2">
      <t>ジギョウ</t>
    </rPh>
    <rPh sb="2" eb="4">
      <t>ジッシ</t>
    </rPh>
    <rPh sb="4" eb="6">
      <t>シュタイ</t>
    </rPh>
    <rPh sb="7" eb="9">
      <t>レンケイ</t>
    </rPh>
    <rPh sb="9" eb="10">
      <t>サキ</t>
    </rPh>
    <phoneticPr fontId="2"/>
  </si>
  <si>
    <t>事業のテーマ</t>
    <rPh sb="0" eb="2">
      <t>ジギョウ</t>
    </rPh>
    <phoneticPr fontId="2"/>
  </si>
  <si>
    <t>・目的</t>
    <rPh sb="1" eb="3">
      <t>モクテキ</t>
    </rPh>
    <phoneticPr fontId="2"/>
  </si>
  <si>
    <t xml:space="preserve">事業内容
</t>
    <rPh sb="0" eb="2">
      <t>ジギョウ</t>
    </rPh>
    <rPh sb="2" eb="4">
      <t>ナイヨウ</t>
    </rPh>
    <phoneticPr fontId="2"/>
  </si>
  <si>
    <t>誘客時期</t>
    <rPh sb="0" eb="2">
      <t>ユウキャク</t>
    </rPh>
    <rPh sb="2" eb="4">
      <t>ジキ</t>
    </rPh>
    <phoneticPr fontId="2"/>
  </si>
  <si>
    <t>（□2年目・□3年目）</t>
    <phoneticPr fontId="2"/>
  </si>
  <si>
    <t>定性目標
（期待される効果）</t>
    <rPh sb="0" eb="2">
      <t>テイセイ</t>
    </rPh>
    <rPh sb="2" eb="4">
      <t>モクヒョウ</t>
    </rPh>
    <rPh sb="6" eb="8">
      <t>キタイ</t>
    </rPh>
    <rPh sb="11" eb="13">
      <t>コウカ</t>
    </rPh>
    <phoneticPr fontId="2"/>
  </si>
  <si>
    <t>想定するルートや場所</t>
    <rPh sb="0" eb="2">
      <t>ソウテイ</t>
    </rPh>
    <rPh sb="8" eb="10">
      <t>バショ</t>
    </rPh>
    <phoneticPr fontId="2"/>
  </si>
  <si>
    <t>○</t>
    <phoneticPr fontId="2"/>
  </si>
  <si>
    <t>○×△観光推進協議会（○○県・○○県・○○連盟）</t>
    <rPh sb="3" eb="5">
      <t>カンコウ</t>
    </rPh>
    <rPh sb="5" eb="7">
      <t>スイシン</t>
    </rPh>
    <rPh sb="7" eb="10">
      <t>キョウギカイ</t>
    </rPh>
    <rPh sb="13" eb="14">
      <t>ケン</t>
    </rPh>
    <rPh sb="17" eb="18">
      <t>ケン</t>
    </rPh>
    <rPh sb="21" eb="23">
      <t>レンメイ</t>
    </rPh>
    <phoneticPr fontId="2"/>
  </si>
  <si>
    <t>事業の位置づけ</t>
    <rPh sb="0" eb="2">
      <t>ジギョウ</t>
    </rPh>
    <rPh sb="3" eb="5">
      <t>イチ</t>
    </rPh>
    <phoneticPr fontId="2"/>
  </si>
  <si>
    <t>（以下の観点で記載）
・当該事業実施により、いつの時期の商品化、誘客を目指すのか。</t>
    <rPh sb="1" eb="3">
      <t>イカ</t>
    </rPh>
    <rPh sb="4" eb="6">
      <t>カンテン</t>
    </rPh>
    <rPh sb="7" eb="9">
      <t>キサイ</t>
    </rPh>
    <rPh sb="12" eb="14">
      <t>トウガイ</t>
    </rPh>
    <rPh sb="14" eb="16">
      <t>ジギョウ</t>
    </rPh>
    <rPh sb="16" eb="18">
      <t>ジッシ</t>
    </rPh>
    <rPh sb="25" eb="27">
      <t>ジキ</t>
    </rPh>
    <rPh sb="28" eb="31">
      <t>ショウヒンカ</t>
    </rPh>
    <rPh sb="32" eb="34">
      <t>ユウキャク</t>
    </rPh>
    <rPh sb="35" eb="37">
      <t>メザ</t>
    </rPh>
    <phoneticPr fontId="2"/>
  </si>
  <si>
    <t>○○空港in～○○県～△△県～□□市～□□空港out</t>
    <phoneticPr fontId="2"/>
  </si>
  <si>
    <t>（以下の観点で記載）
・いつ、どこに（で）、誰を対象に、何を、どの程度実施するのか。その事業実施過程で、何を重点的に取組むか。
・招請人数、出展ブース数、セミナー、商談会の想定参加者規模、広告の媒体、出稿回数、出稿サイズなど。
・事業成果物（例、印刷物：英語○○部、韓国語○○部）
・次年度の計画予定がある場合は、その内容を記載。</t>
    <rPh sb="22" eb="23">
      <t>ダレ</t>
    </rPh>
    <rPh sb="24" eb="26">
      <t>タイショウ</t>
    </rPh>
    <rPh sb="28" eb="29">
      <t>ナニ</t>
    </rPh>
    <rPh sb="33" eb="35">
      <t>テイド</t>
    </rPh>
    <rPh sb="35" eb="37">
      <t>ジッシ</t>
    </rPh>
    <rPh sb="44" eb="46">
      <t>ジギョウ</t>
    </rPh>
    <rPh sb="46" eb="48">
      <t>ジッシ</t>
    </rPh>
    <rPh sb="48" eb="50">
      <t>カテイ</t>
    </rPh>
    <rPh sb="52" eb="53">
      <t>ナニ</t>
    </rPh>
    <rPh sb="54" eb="57">
      <t>ジュウテンテキ</t>
    </rPh>
    <rPh sb="58" eb="59">
      <t>ト</t>
    </rPh>
    <rPh sb="59" eb="60">
      <t>ク</t>
    </rPh>
    <rPh sb="65" eb="67">
      <t>ショウセイ</t>
    </rPh>
    <rPh sb="67" eb="69">
      <t>ニンズウ</t>
    </rPh>
    <rPh sb="70" eb="72">
      <t>シュッテン</t>
    </rPh>
    <rPh sb="75" eb="76">
      <t>スウ</t>
    </rPh>
    <rPh sb="82" eb="85">
      <t>ショウダンカイ</t>
    </rPh>
    <rPh sb="86" eb="88">
      <t>ソウテイ</t>
    </rPh>
    <rPh sb="88" eb="91">
      <t>サンカシャ</t>
    </rPh>
    <rPh sb="91" eb="93">
      <t>キボ</t>
    </rPh>
    <rPh sb="94" eb="96">
      <t>コウコク</t>
    </rPh>
    <rPh sb="97" eb="99">
      <t>バイタイ</t>
    </rPh>
    <rPh sb="100" eb="102">
      <t>シュッコウ</t>
    </rPh>
    <rPh sb="102" eb="104">
      <t>カイスウ</t>
    </rPh>
    <rPh sb="105" eb="107">
      <t>シュッコウ</t>
    </rPh>
    <rPh sb="115" eb="117">
      <t>ジギョウ</t>
    </rPh>
    <rPh sb="117" eb="120">
      <t>セイカブツ</t>
    </rPh>
    <rPh sb="121" eb="122">
      <t>レイ</t>
    </rPh>
    <rPh sb="123" eb="126">
      <t>インサツブツ</t>
    </rPh>
    <rPh sb="127" eb="129">
      <t>エイゴ</t>
    </rPh>
    <rPh sb="131" eb="132">
      <t>ブ</t>
    </rPh>
    <rPh sb="133" eb="135">
      <t>カンコク</t>
    </rPh>
    <rPh sb="135" eb="136">
      <t>ゴ</t>
    </rPh>
    <rPh sb="138" eb="139">
      <t>ブ</t>
    </rPh>
    <rPh sb="148" eb="150">
      <t>ヨテイ</t>
    </rPh>
    <rPh sb="159" eb="161">
      <t>ナイヨウ</t>
    </rPh>
    <phoneticPr fontId="2"/>
  </si>
  <si>
    <t>アウトプット成果指標</t>
    <rPh sb="6" eb="8">
      <t>セイカ</t>
    </rPh>
    <rPh sb="8" eb="10">
      <t>シヒョウ</t>
    </rPh>
    <phoneticPr fontId="2"/>
  </si>
  <si>
    <t>海外現地商談会</t>
  </si>
  <si>
    <t>トラベルマート</t>
  </si>
  <si>
    <t>トラベルマート</t>
    <phoneticPr fontId="2"/>
  </si>
  <si>
    <t>共同広告</t>
  </si>
  <si>
    <t>旅行会社等セールスコール</t>
  </si>
  <si>
    <t>旅行会社等セールスコール</t>
    <rPh sb="0" eb="2">
      <t>リョコウ</t>
    </rPh>
    <rPh sb="2" eb="4">
      <t>ガイシャ</t>
    </rPh>
    <rPh sb="4" eb="5">
      <t>トウ</t>
    </rPh>
    <phoneticPr fontId="2"/>
  </si>
  <si>
    <t>セミナー（海外）</t>
  </si>
  <si>
    <t>セミナー（海外）</t>
    <rPh sb="5" eb="7">
      <t>カイガイ</t>
    </rPh>
    <phoneticPr fontId="2"/>
  </si>
  <si>
    <t>純広告</t>
  </si>
  <si>
    <t>メディア招請</t>
  </si>
  <si>
    <t>海外現地メディア説明会</t>
  </si>
  <si>
    <t>海外現地メディア説明会</t>
    <rPh sb="0" eb="2">
      <t>カイガイ</t>
    </rPh>
    <rPh sb="2" eb="4">
      <t>ゲンチ</t>
    </rPh>
    <rPh sb="8" eb="11">
      <t>セツメイカイ</t>
    </rPh>
    <phoneticPr fontId="2"/>
  </si>
  <si>
    <t>インターネット（SNS）</t>
  </si>
  <si>
    <t>インターネット（SNS）</t>
    <phoneticPr fontId="2"/>
  </si>
  <si>
    <t>インターネット（WEB)</t>
  </si>
  <si>
    <t>インターネット（WEB)</t>
    <phoneticPr fontId="2"/>
  </si>
  <si>
    <t>印刷物・映像等</t>
  </si>
  <si>
    <t>海外旅行等出展</t>
    <rPh sb="0" eb="2">
      <t>カイガイ</t>
    </rPh>
    <rPh sb="2" eb="4">
      <t>リョコウ</t>
    </rPh>
    <rPh sb="4" eb="5">
      <t>トウ</t>
    </rPh>
    <rPh sb="5" eb="7">
      <t>シュッテン</t>
    </rPh>
    <phoneticPr fontId="2"/>
  </si>
  <si>
    <t>旅行会社招請</t>
  </si>
  <si>
    <t>その他（　　　　　　　　　　　　　　　　　）</t>
    <rPh sb="2" eb="3">
      <t>タ</t>
    </rPh>
    <phoneticPr fontId="2"/>
  </si>
  <si>
    <t>個別事業区分</t>
    <rPh sb="0" eb="2">
      <t>コベツ</t>
    </rPh>
    <rPh sb="2" eb="4">
      <t>ジギョウ</t>
    </rPh>
    <rPh sb="4" eb="6">
      <t>クブン</t>
    </rPh>
    <phoneticPr fontId="2"/>
  </si>
  <si>
    <t>アウトカム成果指標</t>
    <rPh sb="5" eb="7">
      <t>セイカ</t>
    </rPh>
    <rPh sb="7" eb="9">
      <t>シヒョウ</t>
    </rPh>
    <phoneticPr fontId="2"/>
  </si>
  <si>
    <t>造成ﾂｱｰ本数</t>
    <rPh sb="0" eb="2">
      <t>ゾウセイ</t>
    </rPh>
    <rPh sb="5" eb="7">
      <t>ホンスウ</t>
    </rPh>
    <phoneticPr fontId="2"/>
  </si>
  <si>
    <t>造成ツアー送客数</t>
    <rPh sb="0" eb="2">
      <t>ゾウセイ</t>
    </rPh>
    <rPh sb="5" eb="8">
      <t>ソウキャクスウ</t>
    </rPh>
    <phoneticPr fontId="2"/>
  </si>
  <si>
    <t>商談件数</t>
    <rPh sb="0" eb="2">
      <t>ショウダン</t>
    </rPh>
    <rPh sb="2" eb="4">
      <t>ケンスウ</t>
    </rPh>
    <phoneticPr fontId="2"/>
  </si>
  <si>
    <t>参加人数</t>
    <rPh sb="0" eb="2">
      <t>サンカ</t>
    </rPh>
    <rPh sb="2" eb="4">
      <t>ニンズウ</t>
    </rPh>
    <phoneticPr fontId="2"/>
  </si>
  <si>
    <t>商談・訪問件数</t>
    <rPh sb="0" eb="2">
      <t>ショウダン</t>
    </rPh>
    <rPh sb="3" eb="5">
      <t>ホウモン</t>
    </rPh>
    <rPh sb="5" eb="7">
      <t>ケンスウ</t>
    </rPh>
    <phoneticPr fontId="2"/>
  </si>
  <si>
    <t>日本側の参加組織・団体等</t>
    <rPh sb="0" eb="2">
      <t>ニホン</t>
    </rPh>
    <rPh sb="2" eb="3">
      <t>ガワ</t>
    </rPh>
    <rPh sb="4" eb="6">
      <t>サンカ</t>
    </rPh>
    <rPh sb="6" eb="8">
      <t>ソシキ</t>
    </rPh>
    <rPh sb="9" eb="11">
      <t>ダンタイ</t>
    </rPh>
    <rPh sb="11" eb="12">
      <t>トウ</t>
    </rPh>
    <phoneticPr fontId="2"/>
  </si>
  <si>
    <t>掲載本数・放送回数</t>
    <rPh sb="0" eb="2">
      <t>ケイサイ</t>
    </rPh>
    <rPh sb="2" eb="4">
      <t>ホンスウ</t>
    </rPh>
    <rPh sb="5" eb="7">
      <t>ホウソウ</t>
    </rPh>
    <rPh sb="7" eb="9">
      <t>カイスウ</t>
    </rPh>
    <phoneticPr fontId="2"/>
  </si>
  <si>
    <t>媒体接触者数</t>
    <rPh sb="0" eb="2">
      <t>バイタイ</t>
    </rPh>
    <rPh sb="2" eb="5">
      <t>セッショクシャ</t>
    </rPh>
    <rPh sb="5" eb="6">
      <t>スウ</t>
    </rPh>
    <phoneticPr fontId="2"/>
  </si>
  <si>
    <t>招請人数</t>
    <rPh sb="0" eb="2">
      <t>ショウセイ</t>
    </rPh>
    <rPh sb="2" eb="4">
      <t>ニンズウ</t>
    </rPh>
    <phoneticPr fontId="2"/>
  </si>
  <si>
    <t>投稿回数</t>
    <rPh sb="0" eb="2">
      <t>トウコウ</t>
    </rPh>
    <rPh sb="2" eb="4">
      <t>カイスウ</t>
    </rPh>
    <phoneticPr fontId="2"/>
  </si>
  <si>
    <t>ブース来場者数（業者・プレス）</t>
    <rPh sb="3" eb="6">
      <t>ライジョウシャ</t>
    </rPh>
    <rPh sb="6" eb="7">
      <t>スウ</t>
    </rPh>
    <rPh sb="8" eb="10">
      <t>ギョウシャ</t>
    </rPh>
    <phoneticPr fontId="2"/>
  </si>
  <si>
    <t>ブース来場者（一般客）</t>
    <rPh sb="3" eb="6">
      <t>ライジョウシャ</t>
    </rPh>
    <rPh sb="7" eb="10">
      <t>イッパンキャク</t>
    </rPh>
    <phoneticPr fontId="2"/>
  </si>
  <si>
    <t>広告掲載ツアー本数</t>
    <rPh sb="0" eb="2">
      <t>コウコク</t>
    </rPh>
    <rPh sb="2" eb="4">
      <t>ケイサイ</t>
    </rPh>
    <rPh sb="7" eb="9">
      <t>ホンスウ</t>
    </rPh>
    <phoneticPr fontId="2"/>
  </si>
  <si>
    <t>広告掲載ツアー送客数</t>
    <phoneticPr fontId="2"/>
  </si>
  <si>
    <t>広告費用換算</t>
    <rPh sb="0" eb="2">
      <t>コウコク</t>
    </rPh>
    <rPh sb="2" eb="4">
      <t>ヒヨウ</t>
    </rPh>
    <rPh sb="4" eb="6">
      <t>カンサン</t>
    </rPh>
    <phoneticPr fontId="2"/>
  </si>
  <si>
    <t>ページビュー総数</t>
    <rPh sb="6" eb="8">
      <t>ソウスウ</t>
    </rPh>
    <phoneticPr fontId="2"/>
  </si>
  <si>
    <t>ユニークユーザー総数</t>
    <rPh sb="8" eb="10">
      <t>ソウスウ</t>
    </rPh>
    <phoneticPr fontId="2"/>
  </si>
  <si>
    <t>フォロワー総数</t>
    <rPh sb="5" eb="7">
      <t>ソウスウ</t>
    </rPh>
    <phoneticPr fontId="2"/>
  </si>
  <si>
    <t>「いいね！」獲得数</t>
    <rPh sb="6" eb="9">
      <t>カクトクスウ</t>
    </rPh>
    <phoneticPr fontId="2"/>
  </si>
  <si>
    <t>作成部数・本数</t>
    <rPh sb="0" eb="2">
      <t>サクセイ</t>
    </rPh>
    <rPh sb="2" eb="4">
      <t>ブスウ</t>
    </rPh>
    <rPh sb="5" eb="7">
      <t>ホンスウ</t>
    </rPh>
    <phoneticPr fontId="2"/>
  </si>
  <si>
    <t>作成言語</t>
    <rPh sb="0" eb="2">
      <t>サクセイ</t>
    </rPh>
    <rPh sb="2" eb="4">
      <t>ゲンゴ</t>
    </rPh>
    <phoneticPr fontId="2"/>
  </si>
  <si>
    <t>海外旅行博等出展</t>
    <rPh sb="0" eb="2">
      <t>カイガイ</t>
    </rPh>
    <rPh sb="4" eb="5">
      <t>ヒロシ</t>
    </rPh>
    <rPh sb="5" eb="6">
      <t>ナド</t>
    </rPh>
    <phoneticPr fontId="2"/>
  </si>
  <si>
    <t>千円</t>
    <rPh sb="0" eb="2">
      <t>センエン</t>
    </rPh>
    <phoneticPr fontId="2"/>
  </si>
  <si>
    <t>招請旅行会社数</t>
    <rPh sb="0" eb="2">
      <t>ショウセイ</t>
    </rPh>
    <rPh sb="2" eb="4">
      <t>リョコウ</t>
    </rPh>
    <rPh sb="4" eb="6">
      <t>ガイシャ</t>
    </rPh>
    <rPh sb="6" eb="7">
      <t>カズ</t>
    </rPh>
    <phoneticPr fontId="2"/>
  </si>
  <si>
    <t>招請人数</t>
    <rPh sb="0" eb="2">
      <t>ショウセイ</t>
    </rPh>
    <rPh sb="2" eb="4">
      <t>ニンズウ</t>
    </rPh>
    <phoneticPr fontId="2"/>
  </si>
  <si>
    <t>○訪日プロモーション事業</t>
    <rPh sb="1" eb="3">
      <t>ホウニチ</t>
    </rPh>
    <rPh sb="10" eb="12">
      <t>ジギョウ</t>
    </rPh>
    <phoneticPr fontId="2"/>
  </si>
  <si>
    <t>訪日プロモーション実施方針との関係</t>
    <rPh sb="0" eb="2">
      <t>ホウニチ</t>
    </rPh>
    <rPh sb="9" eb="11">
      <t>ジッシ</t>
    </rPh>
    <rPh sb="11" eb="13">
      <t>ホウシン</t>
    </rPh>
    <rPh sb="15" eb="17">
      <t>カンケイ</t>
    </rPh>
    <phoneticPr fontId="2"/>
  </si>
  <si>
    <t>国（訪日プロモーション）負担額</t>
    <rPh sb="0" eb="1">
      <t>クニ</t>
    </rPh>
    <rPh sb="2" eb="4">
      <t>ホウニチ</t>
    </rPh>
    <rPh sb="12" eb="15">
      <t>フタンガク</t>
    </rPh>
    <phoneticPr fontId="2"/>
  </si>
  <si>
    <t>オーストラリア</t>
    <phoneticPr fontId="2"/>
  </si>
  <si>
    <t>ウィンタースポーツ愛好者をターゲットとしたオセアニア地域からの誘客促進事業</t>
    <phoneticPr fontId="2"/>
  </si>
  <si>
    <t>オーストラリアのウィンタースポーツ愛好家の需要増による</t>
    <rPh sb="17" eb="20">
      <t>アイコウカ</t>
    </rPh>
    <rPh sb="21" eb="23">
      <t>ジュヨウ</t>
    </rPh>
    <rPh sb="23" eb="24">
      <t>フ</t>
    </rPh>
    <phoneticPr fontId="2"/>
  </si>
  <si>
    <t>30～40代家族層</t>
    <rPh sb="5" eb="6">
      <t>ダイ</t>
    </rPh>
    <rPh sb="6" eb="8">
      <t>カゾク</t>
    </rPh>
    <rPh sb="8" eb="9">
      <t>ソウ</t>
    </rPh>
    <phoneticPr fontId="2"/>
  </si>
  <si>
    <t>5月初旬から１ヶ月程度</t>
    <rPh sb="1" eb="2">
      <t>ツキ</t>
    </rPh>
    <rPh sb="2" eb="4">
      <t>ショジュン</t>
    </rPh>
    <rPh sb="8" eb="9">
      <t>ツキ</t>
    </rPh>
    <rPh sb="9" eb="11">
      <t>テイド</t>
    </rPh>
    <phoneticPr fontId="2"/>
  </si>
  <si>
    <t>1月初旬から5泊6日程度</t>
    <rPh sb="2" eb="4">
      <t>ショジュン</t>
    </rPh>
    <phoneticPr fontId="2"/>
  </si>
  <si>
    <t>映像完成</t>
    <phoneticPr fontId="2"/>
  </si>
  <si>
    <t>他事業との整合性</t>
    <rPh sb="0" eb="3">
      <t>タジギョウ</t>
    </rPh>
    <rPh sb="5" eb="8">
      <t>セイゴウセイ</t>
    </rPh>
    <phoneticPr fontId="2"/>
  </si>
  <si>
    <t xml:space="preserve">（以下の観点で記載）
・他事業（DMO補助金等）との棲み分けや、訪日プロモーション事業でないと実施できない理由を記載。
</t>
    <rPh sb="1" eb="3">
      <t>イカ</t>
    </rPh>
    <rPh sb="4" eb="6">
      <t>カンテン</t>
    </rPh>
    <rPh sb="7" eb="9">
      <t>キサイ</t>
    </rPh>
    <rPh sb="12" eb="15">
      <t>タジギョウ</t>
    </rPh>
    <rPh sb="19" eb="22">
      <t>ホジョキン</t>
    </rPh>
    <rPh sb="22" eb="23">
      <t>トウ</t>
    </rPh>
    <rPh sb="26" eb="27">
      <t>ス</t>
    </rPh>
    <rPh sb="28" eb="29">
      <t>ワ</t>
    </rPh>
    <rPh sb="32" eb="34">
      <t>ホウニチ</t>
    </rPh>
    <rPh sb="41" eb="43">
      <t>ジギョウ</t>
    </rPh>
    <rPh sb="47" eb="49">
      <t>ジッシ</t>
    </rPh>
    <rPh sb="53" eb="55">
      <t>リユウ</t>
    </rPh>
    <rPh sb="56" eb="58">
      <t>キサイ</t>
    </rPh>
    <phoneticPr fontId="2"/>
  </si>
  <si>
    <t>東北の魅力ある観光資源の温泉や日本食等を一体的に発信するため</t>
    <rPh sb="0" eb="2">
      <t>トウホク</t>
    </rPh>
    <rPh sb="3" eb="5">
      <t>ミリョク</t>
    </rPh>
    <rPh sb="7" eb="9">
      <t>カンコウ</t>
    </rPh>
    <rPh sb="9" eb="11">
      <t>シゲン</t>
    </rPh>
    <rPh sb="12" eb="14">
      <t>オンセン</t>
    </rPh>
    <rPh sb="15" eb="18">
      <t>ニホンショク</t>
    </rPh>
    <rPh sb="18" eb="19">
      <t>トウ</t>
    </rPh>
    <rPh sb="20" eb="22">
      <t>イッタイ</t>
    </rPh>
    <rPh sb="22" eb="23">
      <t>テキ</t>
    </rPh>
    <rPh sb="24" eb="26">
      <t>ハッシン</t>
    </rPh>
    <phoneticPr fontId="2"/>
  </si>
  <si>
    <t>事業の方向性</t>
    <rPh sb="0" eb="2">
      <t>ジギョウ</t>
    </rPh>
    <rPh sb="3" eb="6">
      <t>ホウコウセイ</t>
    </rPh>
    <phoneticPr fontId="2"/>
  </si>
  <si>
    <t>（以下の観点で記載）
・訪日プロモーション事業東北ブロック方針のどの内容（項目）に当てはまるかを記載。（オーストラリア、取組方針Ａなど。）</t>
    <rPh sb="1" eb="3">
      <t>イカ</t>
    </rPh>
    <rPh sb="4" eb="6">
      <t>カンテン</t>
    </rPh>
    <rPh sb="7" eb="9">
      <t>キサイ</t>
    </rPh>
    <rPh sb="12" eb="14">
      <t>ホウニチ</t>
    </rPh>
    <rPh sb="21" eb="23">
      <t>ジギョウ</t>
    </rPh>
    <rPh sb="23" eb="25">
      <t>トウホク</t>
    </rPh>
    <rPh sb="29" eb="31">
      <t>ホウシン</t>
    </rPh>
    <rPh sb="34" eb="36">
      <t>ナイヨウ</t>
    </rPh>
    <rPh sb="37" eb="39">
      <t>コウモク</t>
    </rPh>
    <rPh sb="41" eb="42">
      <t>ア</t>
    </rPh>
    <rPh sb="48" eb="50">
      <t>キサイ</t>
    </rPh>
    <rPh sb="60" eb="61">
      <t>ト</t>
    </rPh>
    <rPh sb="61" eb="62">
      <t>ク</t>
    </rPh>
    <rPh sb="62" eb="64">
      <t>ホウシン</t>
    </rPh>
    <phoneticPr fontId="2"/>
  </si>
  <si>
    <t>訪日プロモーション東北ブロック方針との整合性</t>
    <rPh sb="0" eb="2">
      <t>ホウニチ</t>
    </rPh>
    <rPh sb="9" eb="11">
      <t>トウホク</t>
    </rPh>
    <rPh sb="15" eb="17">
      <t>ホウシン</t>
    </rPh>
    <rPh sb="19" eb="22">
      <t>セイゴウセイ</t>
    </rPh>
    <phoneticPr fontId="2"/>
  </si>
  <si>
    <t>事業の背景・目的</t>
    <rPh sb="0" eb="2">
      <t>ジギョウ</t>
    </rPh>
    <rPh sb="3" eb="5">
      <t>ハイケイ</t>
    </rPh>
    <rPh sb="6" eb="8">
      <t>モクテキ</t>
    </rPh>
    <phoneticPr fontId="2"/>
  </si>
  <si>
    <t>2019年度　東北運輸局　訪日プロモーション事業提案書</t>
    <rPh sb="4" eb="6">
      <t>ネンド</t>
    </rPh>
    <rPh sb="7" eb="9">
      <t>トウホク</t>
    </rPh>
    <rPh sb="9" eb="12">
      <t>ウンユキョク</t>
    </rPh>
    <rPh sb="13" eb="15">
      <t>ホウニチ</t>
    </rPh>
    <rPh sb="24" eb="27">
      <t>テイアンショ</t>
    </rPh>
    <phoneticPr fontId="2"/>
  </si>
  <si>
    <t>（以下の観点で記載）
・最長３ヶ年で計画し、目標達成のために、当該事業で何をどこまで実施し、来年度以降の事業で何を達成しようとしているのかを分かりやすく記載すること</t>
    <rPh sb="1" eb="3">
      <t>イカ</t>
    </rPh>
    <rPh sb="4" eb="6">
      <t>カンテン</t>
    </rPh>
    <rPh sb="7" eb="9">
      <t>キサイ</t>
    </rPh>
    <rPh sb="12" eb="14">
      <t>サイチョウ</t>
    </rPh>
    <rPh sb="16" eb="17">
      <t>ネン</t>
    </rPh>
    <rPh sb="18" eb="20">
      <t>ケイカク</t>
    </rPh>
    <rPh sb="22" eb="24">
      <t>モクヒョウ</t>
    </rPh>
    <rPh sb="24" eb="26">
      <t>タッセイ</t>
    </rPh>
    <rPh sb="31" eb="33">
      <t>トウガイ</t>
    </rPh>
    <rPh sb="33" eb="35">
      <t>ジギョウ</t>
    </rPh>
    <rPh sb="36" eb="37">
      <t>ナニ</t>
    </rPh>
    <rPh sb="42" eb="44">
      <t>ジッシ</t>
    </rPh>
    <rPh sb="46" eb="49">
      <t>ライネンド</t>
    </rPh>
    <rPh sb="49" eb="51">
      <t>イコウ</t>
    </rPh>
    <rPh sb="52" eb="54">
      <t>ジギョウ</t>
    </rPh>
    <rPh sb="55" eb="56">
      <t>ナニ</t>
    </rPh>
    <rPh sb="57" eb="59">
      <t>タッセイ</t>
    </rPh>
    <rPh sb="70" eb="71">
      <t>ワ</t>
    </rPh>
    <rPh sb="76" eb="78">
      <t>キサイ</t>
    </rPh>
    <phoneticPr fontId="2"/>
  </si>
  <si>
    <t>（以下の観点で記載）
・提案事業の必要性、有効性を踏まえたテーマ設定
・対象市場のニーズに対して、なぜそのテーマを設定したのかの理由</t>
    <rPh sb="1" eb="3">
      <t>イカ</t>
    </rPh>
    <rPh sb="4" eb="6">
      <t>カンテン</t>
    </rPh>
    <rPh sb="7" eb="9">
      <t>キサイ</t>
    </rPh>
    <rPh sb="12" eb="14">
      <t>テイアン</t>
    </rPh>
    <rPh sb="14" eb="16">
      <t>ジギョウ</t>
    </rPh>
    <rPh sb="17" eb="20">
      <t>ヒツヨウセイ</t>
    </rPh>
    <rPh sb="21" eb="24">
      <t>ユウコウセイ</t>
    </rPh>
    <rPh sb="25" eb="26">
      <t>フ</t>
    </rPh>
    <rPh sb="32" eb="34">
      <t>セッテイ</t>
    </rPh>
    <rPh sb="36" eb="38">
      <t>タイショウ</t>
    </rPh>
    <rPh sb="38" eb="40">
      <t>シジョウ</t>
    </rPh>
    <rPh sb="45" eb="46">
      <t>タイ</t>
    </rPh>
    <rPh sb="57" eb="59">
      <t>セッテイ</t>
    </rPh>
    <rPh sb="64" eb="66">
      <t>リユウ</t>
    </rPh>
    <phoneticPr fontId="2"/>
  </si>
  <si>
    <t xml:space="preserve">（以下の観点で記載）
・新規事業として提案する背景や理由等を明確に記載すること
・過去、類似事業として実施している場合は、過去の取組概要と改善に向けた新たな取組みポイントを具体的に説明すること
</t>
    <rPh sb="1" eb="3">
      <t>イカ</t>
    </rPh>
    <rPh sb="4" eb="6">
      <t>カンテン</t>
    </rPh>
    <rPh sb="7" eb="9">
      <t>キサイ</t>
    </rPh>
    <rPh sb="12" eb="14">
      <t>シンキ</t>
    </rPh>
    <rPh sb="14" eb="16">
      <t>ジギョウ</t>
    </rPh>
    <rPh sb="19" eb="21">
      <t>テイアン</t>
    </rPh>
    <rPh sb="23" eb="25">
      <t>ハイケイ</t>
    </rPh>
    <rPh sb="26" eb="28">
      <t>リユウ</t>
    </rPh>
    <rPh sb="28" eb="29">
      <t>トウ</t>
    </rPh>
    <rPh sb="30" eb="32">
      <t>メイカク</t>
    </rPh>
    <rPh sb="33" eb="35">
      <t>キサイ</t>
    </rPh>
    <rPh sb="41" eb="43">
      <t>カコ</t>
    </rPh>
    <rPh sb="44" eb="46">
      <t>ルイジ</t>
    </rPh>
    <rPh sb="46" eb="48">
      <t>ジギョウ</t>
    </rPh>
    <rPh sb="51" eb="53">
      <t>ジッシ</t>
    </rPh>
    <rPh sb="57" eb="59">
      <t>バアイ</t>
    </rPh>
    <rPh sb="61" eb="63">
      <t>カコ</t>
    </rPh>
    <rPh sb="64" eb="66">
      <t>トリクミ</t>
    </rPh>
    <rPh sb="66" eb="68">
      <t>ガイヨウ</t>
    </rPh>
    <rPh sb="69" eb="71">
      <t>カイゼン</t>
    </rPh>
    <rPh sb="72" eb="73">
      <t>ム</t>
    </rPh>
    <rPh sb="75" eb="76">
      <t>アラ</t>
    </rPh>
    <rPh sb="78" eb="80">
      <t>トリク</t>
    </rPh>
    <rPh sb="86" eb="89">
      <t>グタイテキ</t>
    </rPh>
    <rPh sb="90" eb="92">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</si>
</sst>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rgb="FFFF0000"/>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449">
    <xf numFmtId="0" fontId="0" fillId="0" borderId="0" xfId="0"/>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5" fillId="0" borderId="16" xfId="0" applyFont="1" applyBorder="1"/>
    <xf numFmtId="0" fontId="5" fillId="0" borderId="0" xfId="0" applyFont="1" applyBorder="1"/>
    <xf numFmtId="0" fontId="5" fillId="0" borderId="19" xfId="0" applyFont="1" applyBorder="1"/>
    <xf numFmtId="0" fontId="0" fillId="0" borderId="9" xfId="0" applyFill="1" applyBorder="1"/>
    <xf numFmtId="0" fontId="0" fillId="0" borderId="0" xfId="0" applyAlignment="1">
      <alignment horizontal="centerContinuous"/>
    </xf>
    <xf numFmtId="0" fontId="0" fillId="0" borderId="9"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Alignment="1">
      <alignment vertical="center"/>
    </xf>
    <xf numFmtId="0" fontId="0" fillId="0" borderId="20" xfId="0" applyBorder="1"/>
    <xf numFmtId="0" fontId="0" fillId="0" borderId="7" xfId="0" applyBorder="1"/>
    <xf numFmtId="0" fontId="0" fillId="0" borderId="21" xfId="0" applyBorder="1"/>
    <xf numFmtId="0" fontId="5" fillId="0" borderId="23" xfId="0" applyFont="1" applyBorder="1" applyAlignment="1">
      <alignment vertical="center"/>
    </xf>
    <xf numFmtId="0" fontId="0" fillId="0" borderId="9" xfId="0" applyBorder="1" applyAlignment="1">
      <alignment horizontal="center" vertical="center"/>
    </xf>
    <xf numFmtId="0" fontId="0" fillId="0" borderId="10" xfId="0" applyBorder="1" applyAlignment="1">
      <alignment vertical="center"/>
    </xf>
    <xf numFmtId="0" fontId="5" fillId="0" borderId="10" xfId="0" applyFont="1" applyBorder="1" applyAlignment="1">
      <alignment vertical="center"/>
    </xf>
    <xf numFmtId="0" fontId="0" fillId="0" borderId="0" xfId="0" applyBorder="1" applyAlignment="1">
      <alignment horizontal="right"/>
    </xf>
    <xf numFmtId="0" fontId="0" fillId="0" borderId="13" xfId="0" applyBorder="1" applyAlignment="1"/>
    <xf numFmtId="0" fontId="0" fillId="0" borderId="15" xfId="0" applyBorder="1" applyAlignment="1">
      <alignment vertical="center"/>
    </xf>
    <xf numFmtId="0" fontId="4" fillId="0" borderId="0" xfId="0" applyFont="1" applyBorder="1"/>
    <xf numFmtId="0" fontId="6" fillId="0" borderId="0" xfId="0" applyFont="1" applyBorder="1"/>
    <xf numFmtId="0" fontId="6" fillId="0" borderId="0" xfId="0" applyFont="1" applyBorder="1" applyAlignment="1">
      <alignment vertical="top"/>
    </xf>
    <xf numFmtId="0" fontId="5" fillId="0" borderId="18" xfId="0" applyFont="1" applyBorder="1"/>
    <xf numFmtId="0" fontId="5" fillId="0" borderId="10" xfId="0" applyFont="1" applyBorder="1"/>
    <xf numFmtId="0" fontId="4" fillId="0" borderId="16" xfId="0" applyFont="1" applyBorder="1"/>
    <xf numFmtId="0" fontId="4" fillId="0" borderId="6" xfId="0" applyFont="1" applyBorder="1"/>
    <xf numFmtId="0" fontId="4" fillId="0" borderId="17" xfId="0" applyFont="1" applyBorder="1"/>
    <xf numFmtId="0" fontId="4" fillId="0" borderId="24" xfId="0" applyFont="1" applyBorder="1"/>
    <xf numFmtId="0" fontId="4" fillId="0" borderId="19" xfId="0" applyFont="1" applyBorder="1"/>
    <xf numFmtId="0" fontId="4" fillId="0" borderId="7" xfId="0" applyFont="1" applyBorder="1"/>
    <xf numFmtId="0" fontId="4" fillId="0" borderId="5" xfId="0" applyFont="1" applyBorder="1"/>
    <xf numFmtId="0" fontId="4" fillId="0" borderId="21" xfId="0" applyFont="1" applyBorder="1"/>
    <xf numFmtId="0" fontId="4" fillId="0" borderId="13" xfId="0" applyFont="1" applyBorder="1"/>
    <xf numFmtId="0" fontId="4" fillId="0" borderId="22" xfId="0" applyFont="1" applyBorder="1"/>
    <xf numFmtId="0" fontId="4" fillId="0" borderId="14" xfId="0" applyFont="1" applyBorder="1"/>
    <xf numFmtId="0" fontId="5" fillId="0" borderId="18"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5"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3" xfId="0" applyFont="1" applyBorder="1" applyAlignment="1">
      <alignment vertical="center"/>
    </xf>
    <xf numFmtId="0" fontId="6" fillId="0" borderId="30" xfId="0" applyFont="1" applyBorder="1" applyAlignment="1">
      <alignment vertical="center"/>
    </xf>
    <xf numFmtId="0" fontId="6" fillId="0" borderId="22" xfId="0" applyFont="1" applyBorder="1" applyAlignment="1">
      <alignment vertical="center"/>
    </xf>
    <xf numFmtId="0" fontId="6" fillId="0" borderId="14" xfId="0" applyFont="1" applyBorder="1" applyAlignment="1">
      <alignment vertical="center"/>
    </xf>
    <xf numFmtId="0" fontId="0" fillId="0" borderId="31" xfId="0" applyBorder="1"/>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0" fillId="0" borderId="10" xfId="0" applyBorder="1" applyAlignment="1"/>
    <xf numFmtId="0" fontId="0" fillId="0" borderId="9" xfId="0" applyBorder="1" applyAlignment="1"/>
    <xf numFmtId="0" fontId="0" fillId="0" borderId="11" xfId="0" applyBorder="1" applyAlignment="1"/>
    <xf numFmtId="0" fontId="5" fillId="0" borderId="0" xfId="0" applyFont="1" applyBorder="1" applyAlignment="1">
      <alignment horizontal="center"/>
    </xf>
    <xf numFmtId="0" fontId="0" fillId="0" borderId="0" xfId="0" applyFill="1" applyBorder="1"/>
    <xf numFmtId="0" fontId="0" fillId="0" borderId="0" xfId="0" applyBorder="1" applyAlignment="1"/>
    <xf numFmtId="0" fontId="5" fillId="0" borderId="19" xfId="0" applyFont="1" applyBorder="1" applyAlignment="1">
      <alignment horizontal="center"/>
    </xf>
    <xf numFmtId="0" fontId="5" fillId="0" borderId="17" xfId="0" applyFont="1" applyBorder="1" applyAlignment="1">
      <alignment vertical="center"/>
    </xf>
    <xf numFmtId="0" fontId="5" fillId="0" borderId="18" xfId="0" applyFont="1" applyBorder="1" applyAlignment="1">
      <alignment horizontal="centerContinuous" vertical="center"/>
    </xf>
    <xf numFmtId="0" fontId="0" fillId="0" borderId="0" xfId="0" applyBorder="1" applyAlignment="1">
      <alignment horizontal="centerContinuous" vertical="center"/>
    </xf>
    <xf numFmtId="0" fontId="6" fillId="0" borderId="36" xfId="0" applyFont="1" applyBorder="1" applyAlignment="1">
      <alignment vertical="center"/>
    </xf>
    <xf numFmtId="0" fontId="6" fillId="0" borderId="31" xfId="0" applyFont="1" applyBorder="1" applyAlignment="1">
      <alignment vertical="center"/>
    </xf>
    <xf numFmtId="0" fontId="6" fillId="0" borderId="37" xfId="0" applyFont="1" applyBorder="1" applyAlignment="1">
      <alignment vertical="center"/>
    </xf>
    <xf numFmtId="0" fontId="0" fillId="0" borderId="38" xfId="0" applyBorder="1"/>
    <xf numFmtId="0" fontId="0" fillId="0" borderId="37" xfId="0" applyBorder="1"/>
    <xf numFmtId="0" fontId="5" fillId="0" borderId="13" xfId="0" applyFont="1" applyBorder="1"/>
    <xf numFmtId="0" fontId="0" fillId="0" borderId="10" xfId="0" applyFill="1" applyBorder="1" applyAlignment="1"/>
    <xf numFmtId="38" fontId="4" fillId="0" borderId="16" xfId="1" applyFont="1" applyFill="1" applyBorder="1" applyAlignment="1"/>
    <xf numFmtId="38" fontId="4" fillId="0" borderId="0" xfId="1" applyFont="1" applyFill="1" applyBorder="1" applyAlignment="1"/>
    <xf numFmtId="38" fontId="4" fillId="0" borderId="7" xfId="1" applyFont="1" applyBorder="1" applyAlignment="1"/>
    <xf numFmtId="0" fontId="4" fillId="0" borderId="50" xfId="0" applyFont="1" applyFill="1" applyBorder="1" applyAlignment="1"/>
    <xf numFmtId="0" fontId="4" fillId="0" borderId="0" xfId="0" applyFont="1" applyFill="1" applyBorder="1" applyAlignment="1"/>
    <xf numFmtId="38" fontId="4" fillId="0" borderId="13" xfId="1" applyFont="1" applyBorder="1" applyAlignment="1"/>
    <xf numFmtId="0" fontId="4" fillId="0" borderId="16" xfId="0" applyFont="1" applyFill="1" applyBorder="1" applyAlignment="1"/>
    <xf numFmtId="0" fontId="5" fillId="0" borderId="10" xfId="0" applyFont="1" applyBorder="1" applyAlignment="1">
      <alignment horizontal="center"/>
    </xf>
    <xf numFmtId="0" fontId="4" fillId="0" borderId="1" xfId="0" applyFont="1" applyBorder="1" applyAlignment="1">
      <alignment horizontal="center" vertical="center"/>
    </xf>
    <xf numFmtId="0" fontId="4" fillId="0" borderId="10" xfId="0" applyFont="1" applyBorder="1" applyAlignment="1">
      <alignment horizontal="center"/>
    </xf>
    <xf numFmtId="0" fontId="4" fillId="0" borderId="16" xfId="0" applyFont="1" applyBorder="1" applyAlignment="1">
      <alignment horizontal="center"/>
    </xf>
    <xf numFmtId="0" fontId="4" fillId="0" borderId="40" xfId="0" applyFont="1" applyBorder="1"/>
    <xf numFmtId="0" fontId="4" fillId="0" borderId="25" xfId="0" applyFont="1" applyBorder="1"/>
    <xf numFmtId="0" fontId="4" fillId="0" borderId="4" xfId="0" applyFont="1" applyBorder="1"/>
    <xf numFmtId="0" fontId="4" fillId="0" borderId="30" xfId="0" applyFont="1" applyBorder="1"/>
    <xf numFmtId="0" fontId="5" fillId="0" borderId="3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0" xfId="0" applyFont="1" applyBorder="1"/>
    <xf numFmtId="0" fontId="4" fillId="0" borderId="51" xfId="0" applyFont="1" applyBorder="1"/>
    <xf numFmtId="0" fontId="0" fillId="0" borderId="50" xfId="0" applyBorder="1"/>
    <xf numFmtId="0" fontId="4" fillId="0" borderId="52" xfId="0" applyFont="1" applyBorder="1"/>
    <xf numFmtId="0" fontId="0" fillId="3" borderId="0" xfId="0" applyFill="1"/>
    <xf numFmtId="0" fontId="5" fillId="0" borderId="0" xfId="0" applyFont="1" applyFill="1" applyBorder="1"/>
    <xf numFmtId="0" fontId="5" fillId="0" borderId="0" xfId="0" applyFont="1" applyBorder="1" applyAlignment="1">
      <alignment vertical="center"/>
    </xf>
    <xf numFmtId="0" fontId="5" fillId="0" borderId="0" xfId="0" applyFont="1" applyBorder="1" applyAlignment="1">
      <alignment vertical="top"/>
    </xf>
    <xf numFmtId="0" fontId="5" fillId="0" borderId="13" xfId="0" applyFont="1" applyBorder="1" applyAlignment="1">
      <alignment vertical="top"/>
    </xf>
    <xf numFmtId="0" fontId="4" fillId="0" borderId="1"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0" fillId="0" borderId="0" xfId="0" applyFont="1"/>
    <xf numFmtId="0" fontId="0" fillId="0" borderId="1" xfId="0" applyBorder="1"/>
    <xf numFmtId="0" fontId="4" fillId="0" borderId="1" xfId="0" applyFont="1" applyBorder="1" applyAlignment="1">
      <alignment vertical="center" shrinkToFit="1"/>
    </xf>
    <xf numFmtId="0" fontId="4" fillId="0" borderId="1" xfId="0" applyFont="1" applyFill="1" applyBorder="1" applyAlignment="1">
      <alignment vertical="center" shrinkToFit="1"/>
    </xf>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6" fillId="4" borderId="13" xfId="0" applyFont="1" applyFill="1" applyBorder="1" applyAlignment="1">
      <alignment vertical="center"/>
    </xf>
    <xf numFmtId="0" fontId="5" fillId="0" borderId="19" xfId="0" applyFont="1"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5" fillId="0" borderId="19" xfId="0" applyFont="1" applyBorder="1" applyAlignment="1">
      <alignment horizontal="center" vertical="center"/>
    </xf>
    <xf numFmtId="0" fontId="0" fillId="0" borderId="14" xfId="0" applyBorder="1" applyAlignment="1">
      <alignment vertical="center"/>
    </xf>
    <xf numFmtId="0" fontId="0" fillId="0" borderId="0" xfId="0" applyBorder="1" applyAlignment="1">
      <alignment horizontal="right" vertical="center"/>
    </xf>
    <xf numFmtId="0" fontId="0" fillId="0" borderId="19" xfId="0" applyBorder="1" applyAlignment="1">
      <alignment vertical="center"/>
    </xf>
    <xf numFmtId="0" fontId="0" fillId="0" borderId="16" xfId="0" applyBorder="1" applyAlignment="1" applyProtection="1">
      <alignment vertical="center"/>
      <protection locked="0"/>
    </xf>
    <xf numFmtId="0" fontId="4" fillId="0" borderId="16" xfId="0" applyFont="1" applyBorder="1" applyAlignment="1" applyProtection="1">
      <alignment vertical="center"/>
      <protection locked="0"/>
    </xf>
    <xf numFmtId="0" fontId="6" fillId="4" borderId="16" xfId="0" applyFont="1" applyFill="1" applyBorder="1" applyAlignment="1" applyProtection="1">
      <alignment vertical="center"/>
      <protection locked="0"/>
    </xf>
    <xf numFmtId="0" fontId="4" fillId="0" borderId="6"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6" fillId="4" borderId="0" xfId="0" applyFont="1" applyFill="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17" xfId="0" applyBorder="1" applyAlignment="1">
      <alignment vertical="center"/>
    </xf>
    <xf numFmtId="0" fontId="5" fillId="0" borderId="0" xfId="0" applyFont="1" applyFill="1" applyBorder="1" applyAlignment="1">
      <alignment vertical="center"/>
    </xf>
    <xf numFmtId="0" fontId="0" fillId="0" borderId="13" xfId="0" applyFill="1" applyBorder="1" applyAlignment="1">
      <alignment vertical="center"/>
    </xf>
    <xf numFmtId="0" fontId="5" fillId="0" borderId="22"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top"/>
    </xf>
    <xf numFmtId="0" fontId="0" fillId="0" borderId="26" xfId="0" applyBorder="1" applyAlignment="1" applyProtection="1">
      <alignment vertical="center"/>
      <protection locked="0"/>
    </xf>
    <xf numFmtId="0" fontId="4" fillId="0" borderId="3" xfId="0" applyFont="1" applyBorder="1" applyAlignment="1" applyProtection="1">
      <alignment vertical="center"/>
      <protection locked="0"/>
    </xf>
    <xf numFmtId="0" fontId="6" fillId="4" borderId="3" xfId="0" applyFont="1" applyFill="1" applyBorder="1" applyAlignment="1" applyProtection="1">
      <alignment vertical="center"/>
      <protection locked="0"/>
    </xf>
    <xf numFmtId="0" fontId="4" fillId="0" borderId="28" xfId="0" applyFont="1" applyBorder="1" applyAlignment="1" applyProtection="1">
      <alignment vertical="center"/>
      <protection locked="0"/>
    </xf>
    <xf numFmtId="0" fontId="0" fillId="0" borderId="3" xfId="0"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5" fillId="0" borderId="0"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1" xfId="0" applyBorder="1" applyAlignment="1">
      <alignment vertical="center" shrinkToFi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Border="1" applyAlignment="1">
      <alignment horizontal="left" vertical="center"/>
    </xf>
    <xf numFmtId="0" fontId="6" fillId="0" borderId="19"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5"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0" xfId="0" applyFont="1" applyBorder="1" applyAlignment="1">
      <alignment vertical="center"/>
    </xf>
    <xf numFmtId="0" fontId="2" fillId="0" borderId="28" xfId="0" applyFont="1" applyBorder="1" applyAlignment="1" applyProtection="1">
      <alignment vertical="center"/>
      <protection locked="0"/>
    </xf>
    <xf numFmtId="0" fontId="5" fillId="0" borderId="10"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5" fillId="0" borderId="10"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7" fillId="0" borderId="9" xfId="0" applyFont="1" applyBorder="1" applyAlignment="1">
      <alignment horizontal="left" vertical="top" wrapText="1"/>
    </xf>
    <xf numFmtId="0" fontId="7" fillId="0" borderId="10" xfId="0" applyFont="1" applyBorder="1" applyAlignment="1">
      <alignment horizontal="left" vertical="top"/>
    </xf>
    <xf numFmtId="0" fontId="7" fillId="0" borderId="11" xfId="0" applyFont="1" applyBorder="1" applyAlignment="1">
      <alignment horizontal="left" vertical="top"/>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lignment horizontal="center" vertical="center"/>
    </xf>
    <xf numFmtId="0" fontId="0" fillId="4" borderId="10" xfId="0" applyFill="1" applyBorder="1" applyAlignment="1" applyProtection="1">
      <alignment horizontal="center" vertical="center"/>
      <protection locked="0"/>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39" xfId="0" applyBorder="1" applyAlignment="1">
      <alignment horizontal="center" vertical="center" textRotation="255"/>
    </xf>
    <xf numFmtId="0" fontId="0" fillId="0" borderId="35" xfId="0" applyBorder="1" applyAlignment="1">
      <alignment horizontal="center" vertical="center" textRotation="255"/>
    </xf>
    <xf numFmtId="0" fontId="0" fillId="0" borderId="2" xfId="0" applyBorder="1" applyAlignment="1">
      <alignment horizontal="center" vertical="center" textRotation="255"/>
    </xf>
    <xf numFmtId="0" fontId="5" fillId="0" borderId="10" xfId="0" applyFont="1" applyBorder="1" applyAlignment="1">
      <alignment vertical="center"/>
    </xf>
    <xf numFmtId="0" fontId="5" fillId="0" borderId="11" xfId="0" applyFont="1" applyBorder="1" applyAlignment="1">
      <alignment vertical="center"/>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0" fillId="0" borderId="9"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5" fillId="0" borderId="10" xfId="0" applyFont="1" applyBorder="1" applyAlignment="1">
      <alignment vertical="center" shrinkToFit="1"/>
    </xf>
    <xf numFmtId="0" fontId="5" fillId="0" borderId="11" xfId="0" applyFont="1" applyBorder="1" applyAlignment="1">
      <alignment vertical="center" shrinkToFit="1"/>
    </xf>
    <xf numFmtId="0" fontId="4" fillId="0" borderId="15" xfId="0" applyFont="1" applyBorder="1" applyAlignment="1" applyProtection="1">
      <alignment horizontal="justify" vertical="top" wrapText="1"/>
      <protection locked="0"/>
    </xf>
    <xf numFmtId="0" fontId="4" fillId="0" borderId="16" xfId="0" applyFont="1" applyBorder="1" applyAlignment="1" applyProtection="1">
      <alignment horizontal="justify" vertical="top" wrapText="1"/>
      <protection locked="0"/>
    </xf>
    <xf numFmtId="0" fontId="4" fillId="0" borderId="17" xfId="0" applyFont="1" applyBorder="1" applyAlignment="1" applyProtection="1">
      <alignment horizontal="justify" vertical="top" wrapText="1"/>
      <protection locked="0"/>
    </xf>
    <xf numFmtId="0" fontId="4" fillId="0" borderId="12" xfId="0" applyFont="1" applyBorder="1" applyAlignment="1" applyProtection="1">
      <alignment horizontal="justify" vertical="top" wrapText="1"/>
      <protection locked="0"/>
    </xf>
    <xf numFmtId="0" fontId="4" fillId="0" borderId="13" xfId="0" applyFont="1" applyBorder="1" applyAlignment="1" applyProtection="1">
      <alignment horizontal="justify" vertical="top" wrapText="1"/>
      <protection locked="0"/>
    </xf>
    <xf numFmtId="0" fontId="4" fillId="0" borderId="14" xfId="0" applyFont="1" applyBorder="1" applyAlignment="1" applyProtection="1">
      <alignment horizontal="justify" vertical="top" wrapText="1"/>
      <protection locked="0"/>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9"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4" fillId="0" borderId="9" xfId="0" applyFont="1" applyBorder="1" applyAlignment="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0" fillId="0" borderId="41" xfId="0" applyBorder="1" applyAlignment="1">
      <alignment horizontal="center" vertical="center"/>
    </xf>
    <xf numFmtId="0" fontId="0" fillId="0" borderId="11" xfId="0" applyBorder="1" applyAlignment="1">
      <alignment horizontal="center" vertical="center"/>
    </xf>
    <xf numFmtId="0" fontId="6" fillId="0" borderId="5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38" fontId="3" fillId="0" borderId="13" xfId="0" applyNumberFormat="1" applyFont="1" applyFill="1" applyBorder="1" applyAlignment="1">
      <alignment horizontal="right" vertical="center"/>
    </xf>
    <xf numFmtId="0" fontId="3" fillId="0" borderId="13" xfId="0" applyFont="1" applyFill="1" applyBorder="1" applyAlignment="1">
      <alignment horizontal="right" vertical="center"/>
    </xf>
    <xf numFmtId="38" fontId="1" fillId="0" borderId="13" xfId="1" applyFont="1" applyFill="1" applyBorder="1" applyAlignment="1" applyProtection="1">
      <alignment vertical="center"/>
      <protection locked="0"/>
    </xf>
    <xf numFmtId="0" fontId="0" fillId="0" borderId="23" xfId="0" applyBorder="1" applyAlignment="1">
      <alignment horizontal="center" vertical="center"/>
    </xf>
    <xf numFmtId="0" fontId="5" fillId="0" borderId="2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4" fillId="0" borderId="3" xfId="0" applyFont="1" applyBorder="1" applyAlignment="1" applyProtection="1">
      <alignment horizontal="right" vertical="center"/>
      <protection locked="0"/>
    </xf>
    <xf numFmtId="0" fontId="4" fillId="0" borderId="3" xfId="0" applyFont="1" applyBorder="1" applyAlignment="1" applyProtection="1">
      <alignment horizontal="center" vertical="center"/>
      <protection locked="0"/>
    </xf>
    <xf numFmtId="0" fontId="5" fillId="0" borderId="1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0" borderId="16" xfId="0" applyBorder="1" applyAlignment="1">
      <alignment horizontal="center" vertical="center"/>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4" fillId="0" borderId="34" xfId="0" applyFont="1" applyBorder="1" applyAlignment="1" applyProtection="1">
      <alignment horizontal="right" vertical="center"/>
      <protection locked="0"/>
    </xf>
    <xf numFmtId="0" fontId="4" fillId="0" borderId="34"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4" fillId="0" borderId="8" xfId="0" applyFont="1" applyBorder="1" applyAlignment="1">
      <alignment vertical="center" shrinkToFit="1"/>
    </xf>
    <xf numFmtId="0" fontId="4" fillId="0" borderId="8" xfId="0" applyFont="1" applyFill="1" applyBorder="1" applyAlignment="1" applyProtection="1">
      <alignment horizontal="center" vertical="center"/>
      <protection locked="0"/>
    </xf>
    <xf numFmtId="0" fontId="4" fillId="0" borderId="44" xfId="0" applyFont="1" applyBorder="1" applyAlignment="1">
      <alignment vertical="center" shrinkToFit="1"/>
    </xf>
    <xf numFmtId="0" fontId="6" fillId="0" borderId="29" xfId="0" applyFont="1" applyBorder="1" applyAlignment="1" applyProtection="1">
      <alignment horizontal="left" vertical="center"/>
      <protection locked="0"/>
    </xf>
    <xf numFmtId="38" fontId="4" fillId="0" borderId="31" xfId="0" applyNumberFormat="1" applyFont="1" applyBorder="1" applyAlignment="1">
      <alignment horizontal="right"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38" fontId="4" fillId="0" borderId="9" xfId="0" applyNumberFormat="1" applyFont="1" applyBorder="1" applyAlignment="1">
      <alignment horizontal="center" vertical="center"/>
    </xf>
    <xf numFmtId="38" fontId="4" fillId="0" borderId="10" xfId="0" applyNumberFormat="1" applyFont="1" applyBorder="1" applyAlignment="1">
      <alignment horizontal="center" vertical="center"/>
    </xf>
    <xf numFmtId="38" fontId="4" fillId="0" borderId="11" xfId="0" applyNumberFormat="1" applyFont="1" applyBorder="1" applyAlignment="1">
      <alignment horizontal="center" vertical="center"/>
    </xf>
    <xf numFmtId="0" fontId="4" fillId="0" borderId="45" xfId="0" applyFont="1" applyBorder="1" applyAlignment="1">
      <alignment vertical="center" shrinkToFit="1"/>
    </xf>
    <xf numFmtId="0" fontId="4" fillId="0" borderId="27"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3" xfId="0" applyFont="1" applyBorder="1" applyAlignment="1">
      <alignment vertical="center" shrinkToFit="1"/>
    </xf>
    <xf numFmtId="0" fontId="4" fillId="0" borderId="45"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8" xfId="0" applyFont="1" applyBorder="1" applyAlignment="1">
      <alignment vertical="center" shrinkToFit="1"/>
    </xf>
    <xf numFmtId="0" fontId="4" fillId="0" borderId="49" xfId="0" applyFont="1" applyBorder="1" applyAlignment="1">
      <alignment vertical="center" shrinkToFit="1"/>
    </xf>
    <xf numFmtId="0" fontId="0" fillId="0" borderId="9"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0" xfId="0" applyBorder="1" applyAlignment="1">
      <alignment horizontal="center"/>
    </xf>
    <xf numFmtId="0" fontId="4" fillId="0" borderId="42" xfId="0" applyFont="1" applyBorder="1" applyAlignment="1">
      <alignment vertical="center" shrinkToFit="1"/>
    </xf>
    <xf numFmtId="0" fontId="4" fillId="0" borderId="42"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0" fillId="0" borderId="18" xfId="0" applyBorder="1" applyAlignment="1">
      <alignment horizontal="left" vertical="center" wrapText="1"/>
    </xf>
    <xf numFmtId="0" fontId="0" fillId="0" borderId="0"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15" xfId="0" applyFont="1" applyBorder="1" applyAlignment="1" applyProtection="1">
      <alignment horizontal="justify" vertical="center"/>
      <protection locked="0"/>
    </xf>
    <xf numFmtId="0" fontId="4" fillId="0" borderId="16" xfId="0" applyFont="1" applyBorder="1" applyAlignment="1" applyProtection="1">
      <alignment horizontal="justify" vertical="center"/>
      <protection locked="0"/>
    </xf>
    <xf numFmtId="0" fontId="4" fillId="0" borderId="17" xfId="0" applyFont="1" applyBorder="1" applyAlignment="1" applyProtection="1">
      <alignment horizontal="justify" vertical="center"/>
      <protection locked="0"/>
    </xf>
    <xf numFmtId="0" fontId="4" fillId="0" borderId="12" xfId="0" applyFont="1" applyBorder="1" applyAlignment="1" applyProtection="1">
      <alignment horizontal="justify" vertical="center"/>
      <protection locked="0"/>
    </xf>
    <xf numFmtId="0" fontId="4" fillId="0" borderId="13" xfId="0" applyFont="1" applyBorder="1" applyAlignment="1" applyProtection="1">
      <alignment horizontal="justify" vertical="center"/>
      <protection locked="0"/>
    </xf>
    <xf numFmtId="0" fontId="4" fillId="0" borderId="14" xfId="0" applyFont="1" applyBorder="1" applyAlignment="1" applyProtection="1">
      <alignment horizontal="justify" vertical="center"/>
      <protection locked="0"/>
    </xf>
    <xf numFmtId="0" fontId="4" fillId="0" borderId="46" xfId="0" applyFont="1" applyBorder="1" applyAlignment="1">
      <alignment vertical="center" shrinkToFit="1"/>
    </xf>
    <xf numFmtId="0" fontId="4" fillId="0" borderId="47" xfId="0" applyFont="1" applyBorder="1" applyAlignment="1">
      <alignment vertical="center" shrinkToFit="1"/>
    </xf>
    <xf numFmtId="0" fontId="4" fillId="0" borderId="38" xfId="0" applyFont="1" applyFill="1" applyBorder="1" applyAlignment="1" applyProtection="1">
      <alignment horizontal="center"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32" xfId="0" applyFont="1" applyFill="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0" xfId="0" applyBorder="1" applyAlignment="1">
      <alignment horizontal="justify" vertical="top" wrapText="1"/>
    </xf>
    <xf numFmtId="0" fontId="0" fillId="0" borderId="19" xfId="0" applyBorder="1" applyAlignment="1">
      <alignment horizontal="justify"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2" borderId="10" xfId="0" applyFill="1" applyBorder="1" applyAlignment="1">
      <alignment horizontal="center"/>
    </xf>
    <xf numFmtId="0" fontId="0" fillId="0" borderId="10" xfId="0" applyBorder="1" applyAlignment="1">
      <alignment horizontal="center"/>
    </xf>
    <xf numFmtId="0" fontId="4" fillId="0" borderId="8" xfId="0" applyFont="1" applyFill="1" applyBorder="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8" xfId="0" applyFont="1" applyFill="1" applyBorder="1" applyAlignment="1">
      <alignment vertical="center" wrapText="1"/>
    </xf>
    <xf numFmtId="0" fontId="4" fillId="0" borderId="8" xfId="0" applyFont="1" applyBorder="1" applyAlignment="1">
      <alignment vertical="center" wrapText="1"/>
    </xf>
    <xf numFmtId="0" fontId="4" fillId="0" borderId="42" xfId="0" applyFont="1" applyBorder="1" applyAlignment="1">
      <alignment vertical="center" wrapText="1"/>
    </xf>
    <xf numFmtId="0" fontId="4" fillId="0" borderId="43" xfId="0" applyFont="1" applyFill="1" applyBorder="1" applyAlignment="1">
      <alignment vertical="center" wrapText="1"/>
    </xf>
    <xf numFmtId="0" fontId="4" fillId="0" borderId="8" xfId="0" applyFont="1" applyBorder="1" applyAlignment="1">
      <alignment vertical="top" wrapText="1"/>
    </xf>
    <xf numFmtId="0" fontId="4" fillId="0" borderId="42" xfId="0" applyFont="1" applyFill="1" applyBorder="1" applyAlignment="1">
      <alignment vertical="center" wrapText="1"/>
    </xf>
    <xf numFmtId="0" fontId="4" fillId="0" borderId="42" xfId="0" applyFont="1" applyFill="1" applyBorder="1" applyAlignment="1">
      <alignment vertical="top" wrapText="1"/>
    </xf>
    <xf numFmtId="0" fontId="4" fillId="0" borderId="43" xfId="0" applyFont="1" applyBorder="1" applyAlignment="1">
      <alignment vertical="center" wrapTex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4" fillId="0" borderId="28" xfId="0" applyFont="1" applyBorder="1" applyAlignment="1">
      <alignment vertical="center" wrapText="1"/>
    </xf>
    <xf numFmtId="0" fontId="4" fillId="0" borderId="37" xfId="0" applyFont="1" applyBorder="1" applyAlignment="1">
      <alignment vertical="center" wrapText="1"/>
    </xf>
    <xf numFmtId="0" fontId="4" fillId="0" borderId="43" xfId="0" applyFont="1" applyBorder="1" applyAlignment="1">
      <alignment vertical="top" wrapText="1"/>
    </xf>
    <xf numFmtId="0" fontId="4" fillId="0" borderId="33" xfId="0" applyFont="1" applyBorder="1" applyAlignment="1">
      <alignment vertical="center" wrapText="1"/>
    </xf>
    <xf numFmtId="0" fontId="4" fillId="0" borderId="7" xfId="0" applyFont="1" applyFill="1" applyBorder="1" applyAlignment="1"/>
    <xf numFmtId="0" fontId="4" fillId="0" borderId="16" xfId="0" applyFont="1" applyFill="1" applyBorder="1" applyAlignment="1">
      <alignment horizontal="right"/>
    </xf>
    <xf numFmtId="0" fontId="0" fillId="0" borderId="9" xfId="0" applyBorder="1" applyAlignment="1"/>
    <xf numFmtId="0" fontId="0" fillId="0" borderId="10" xfId="0" applyBorder="1" applyAlignment="1"/>
    <xf numFmtId="0" fontId="0" fillId="0" borderId="11" xfId="0" applyBorder="1" applyAlignment="1"/>
    <xf numFmtId="0" fontId="5" fillId="0" borderId="0" xfId="0" applyFont="1" applyBorder="1" applyAlignment="1">
      <alignment horizontal="center"/>
    </xf>
    <xf numFmtId="0" fontId="0" fillId="0" borderId="41" xfId="0" applyBorder="1" applyAlignment="1">
      <alignment horizontal="center"/>
    </xf>
    <xf numFmtId="0" fontId="0" fillId="0" borderId="23" xfId="0" applyBorder="1" applyAlignment="1">
      <alignment horizontal="center"/>
    </xf>
    <xf numFmtId="0" fontId="4" fillId="0" borderId="0" xfId="0" applyFont="1" applyFill="1" applyBorder="1" applyAlignment="1">
      <alignment horizontal="right"/>
    </xf>
    <xf numFmtId="0" fontId="5" fillId="0" borderId="15"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5" fillId="0" borderId="14" xfId="0" applyFont="1" applyBorder="1" applyAlignment="1">
      <alignment wrapText="1"/>
    </xf>
    <xf numFmtId="0" fontId="0" fillId="0" borderId="9" xfId="0" applyBorder="1" applyAlignment="1">
      <alignment horizontal="center"/>
    </xf>
    <xf numFmtId="38" fontId="4" fillId="0" borderId="13" xfId="0" applyNumberFormat="1" applyFont="1" applyBorder="1" applyAlignment="1">
      <alignment horizontal="right" vertical="center"/>
    </xf>
    <xf numFmtId="0" fontId="4" fillId="0" borderId="13" xfId="0" applyFont="1" applyBorder="1" applyAlignment="1">
      <alignment horizontal="right" vertical="center"/>
    </xf>
    <xf numFmtId="38" fontId="4" fillId="0" borderId="13" xfId="1" applyFont="1" applyBorder="1" applyAlignment="1">
      <alignment horizontal="right"/>
    </xf>
    <xf numFmtId="38" fontId="4" fillId="0" borderId="7" xfId="1" applyFont="1" applyBorder="1" applyAlignment="1">
      <alignment horizontal="right"/>
    </xf>
    <xf numFmtId="0" fontId="4" fillId="0" borderId="16" xfId="0" applyFont="1" applyFill="1" applyBorder="1" applyAlignment="1">
      <alignment horizontal="center"/>
    </xf>
    <xf numFmtId="0" fontId="4" fillId="0" borderId="0" xfId="0" applyFont="1" applyFill="1" applyBorder="1" applyAlignment="1">
      <alignment horizontal="center"/>
    </xf>
    <xf numFmtId="38" fontId="4" fillId="0" borderId="7" xfId="1" applyFont="1" applyFill="1" applyBorder="1" applyAlignment="1"/>
    <xf numFmtId="0" fontId="4" fillId="0" borderId="50" xfId="0" applyFont="1" applyFill="1" applyBorder="1" applyAlignment="1">
      <alignment horizontal="center"/>
    </xf>
    <xf numFmtId="0" fontId="4" fillId="0" borderId="50" xfId="0" applyFont="1" applyFill="1" applyBorder="1" applyAlignment="1">
      <alignment horizontal="right"/>
    </xf>
    <xf numFmtId="38" fontId="4" fillId="0" borderId="10" xfId="0" applyNumberFormat="1"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38" fontId="4" fillId="0" borderId="50" xfId="1" applyFont="1" applyFill="1" applyBorder="1" applyAlignment="1">
      <alignment horizontal="center"/>
    </xf>
    <xf numFmtId="38" fontId="4" fillId="0" borderId="0" xfId="1" applyFont="1" applyFill="1" applyBorder="1" applyAlignment="1">
      <alignment horizontal="center"/>
    </xf>
    <xf numFmtId="0" fontId="4" fillId="0" borderId="13" xfId="0" applyFont="1" applyFill="1" applyBorder="1" applyAlignment="1"/>
    <xf numFmtId="38" fontId="1" fillId="0" borderId="13" xfId="1" applyFont="1" applyFill="1" applyBorder="1" applyAlignment="1"/>
    <xf numFmtId="38" fontId="3" fillId="0" borderId="10" xfId="0" applyNumberFormat="1" applyFont="1" applyFill="1" applyBorder="1" applyAlignment="1">
      <alignment horizontal="right"/>
    </xf>
    <xf numFmtId="0" fontId="3" fillId="0" borderId="10" xfId="0" applyFont="1" applyFill="1" applyBorder="1" applyAlignment="1">
      <alignment horizontal="right"/>
    </xf>
    <xf numFmtId="0" fontId="0" fillId="0" borderId="11" xfId="0" applyBorder="1" applyAlignment="1">
      <alignment horizontal="center"/>
    </xf>
    <xf numFmtId="38" fontId="4" fillId="0" borderId="16" xfId="1" applyFont="1" applyFill="1" applyBorder="1" applyAlignment="1">
      <alignment horizontal="right"/>
    </xf>
    <xf numFmtId="0" fontId="5" fillId="0" borderId="10" xfId="0" applyFont="1" applyBorder="1" applyAlignment="1"/>
    <xf numFmtId="0" fontId="5" fillId="0" borderId="11" xfId="0" applyFont="1" applyBorder="1" applyAlignment="1"/>
    <xf numFmtId="0" fontId="0" fillId="0" borderId="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5" fillId="0" borderId="16" xfId="0" applyFont="1" applyFill="1" applyBorder="1" applyAlignment="1">
      <alignment horizontal="left" vertical="center"/>
    </xf>
    <xf numFmtId="0" fontId="5" fillId="0" borderId="13" xfId="0" applyFont="1" applyFill="1" applyBorder="1" applyAlignment="1">
      <alignment horizontal="left" vertical="center"/>
    </xf>
    <xf numFmtId="0" fontId="0" fillId="0" borderId="15" xfId="0" applyBorder="1" applyAlignment="1">
      <alignment horizontal="left" vertical="center" wrapText="1"/>
    </xf>
    <xf numFmtId="0" fontId="0" fillId="0" borderId="18" xfId="0" applyBorder="1" applyAlignment="1">
      <alignment horizontal="center" vertical="center"/>
    </xf>
    <xf numFmtId="0" fontId="7" fillId="0" borderId="15" xfId="0" applyFont="1" applyBorder="1" applyAlignment="1" applyProtection="1">
      <alignment horizontal="justify" vertical="top" wrapText="1"/>
      <protection locked="0"/>
    </xf>
    <xf numFmtId="0" fontId="7" fillId="0" borderId="16" xfId="0" applyFont="1" applyBorder="1" applyAlignment="1" applyProtection="1">
      <alignment horizontal="justify" vertical="top" wrapText="1"/>
      <protection locked="0"/>
    </xf>
    <xf numFmtId="0" fontId="7" fillId="0" borderId="17" xfId="0" applyFont="1" applyBorder="1" applyAlignment="1" applyProtection="1">
      <alignment horizontal="justify" vertical="top" wrapText="1"/>
      <protection locked="0"/>
    </xf>
    <xf numFmtId="0" fontId="7" fillId="0" borderId="12" xfId="0" applyFont="1" applyBorder="1" applyAlignment="1" applyProtection="1">
      <alignment horizontal="justify" vertical="top" wrapText="1"/>
      <protection locked="0"/>
    </xf>
    <xf numFmtId="0" fontId="7" fillId="0" borderId="13" xfId="0" applyFont="1" applyBorder="1" applyAlignment="1" applyProtection="1">
      <alignment horizontal="justify" vertical="top" wrapText="1"/>
      <protection locked="0"/>
    </xf>
    <xf numFmtId="0" fontId="7" fillId="0" borderId="14" xfId="0" applyFont="1" applyBorder="1" applyAlignment="1" applyProtection="1">
      <alignment horizontal="justify" vertical="top" wrapText="1"/>
      <protection locked="0"/>
    </xf>
    <xf numFmtId="0" fontId="0" fillId="0" borderId="15" xfId="0" applyFont="1" applyBorder="1" applyAlignment="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32" xfId="0" applyBorder="1"/>
    <xf numFmtId="0" fontId="6" fillId="0" borderId="40"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2" fillId="0" borderId="27" xfId="0" applyFont="1" applyBorder="1" applyAlignment="1" applyProtection="1">
      <alignment vertical="center"/>
      <protection locked="0"/>
    </xf>
  </cellXfs>
  <cellStyles count="2">
    <cellStyle name="桁区切り" xfId="1" builtinId="6"/>
    <cellStyle name="標準" xfId="0" builtinId="0"/>
  </cellStyles>
  <dxfs count="41">
    <dxf>
      <fill>
        <patternFill>
          <bgColor theme="8" tint="0.59996337778862885"/>
        </patternFill>
      </fill>
    </dxf>
    <dxf>
      <fill>
        <patternFill>
          <bgColor theme="8" tint="0.59996337778862885"/>
        </patternFill>
      </fill>
    </dxf>
    <dxf>
      <font>
        <color rgb="FFFF000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theme="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theme="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theme="0"/>
      </font>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16</xdr:col>
      <xdr:colOff>38100</xdr:colOff>
      <xdr:row>33</xdr:row>
      <xdr:rowOff>38101</xdr:rowOff>
    </xdr:from>
    <xdr:to>
      <xdr:col>18</xdr:col>
      <xdr:colOff>104775</xdr:colOff>
      <xdr:row>33</xdr:row>
      <xdr:rowOff>133351</xdr:rowOff>
    </xdr:to>
    <xdr:sp macro="" textlink="">
      <xdr:nvSpPr>
        <xdr:cNvPr id="2" name="角丸四角形 1"/>
        <xdr:cNvSpPr/>
      </xdr:nvSpPr>
      <xdr:spPr>
        <a:xfrm>
          <a:off x="2924175" y="7981951"/>
          <a:ext cx="390525" cy="9525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chemeClr val="tx1"/>
              </a:solidFill>
            </a:ln>
            <a:solidFill>
              <a:schemeClr val="tx1"/>
            </a:solidFill>
          </a:endParaRPr>
        </a:p>
      </xdr:txBody>
    </xdr:sp>
    <xdr:clientData/>
  </xdr:twoCellAnchor>
  <xdr:twoCellAnchor>
    <xdr:from>
      <xdr:col>21</xdr:col>
      <xdr:colOff>47625</xdr:colOff>
      <xdr:row>35</xdr:row>
      <xdr:rowOff>47625</xdr:rowOff>
    </xdr:from>
    <xdr:to>
      <xdr:col>23</xdr:col>
      <xdr:colOff>133350</xdr:colOff>
      <xdr:row>35</xdr:row>
      <xdr:rowOff>133350</xdr:rowOff>
    </xdr:to>
    <xdr:sp macro="" textlink="">
      <xdr:nvSpPr>
        <xdr:cNvPr id="3" name="角丸四角形 2"/>
        <xdr:cNvSpPr/>
      </xdr:nvSpPr>
      <xdr:spPr>
        <a:xfrm>
          <a:off x="3743325" y="8353425"/>
          <a:ext cx="409575" cy="8572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chemeClr val="tx1"/>
              </a:solidFill>
            </a:ln>
            <a:solidFill>
              <a:schemeClr val="tx1"/>
            </a:solidFill>
          </a:endParaRPr>
        </a:p>
      </xdr:txBody>
    </xdr:sp>
    <xdr:clientData/>
  </xdr:twoCellAnchor>
  <xdr:twoCellAnchor>
    <xdr:from>
      <xdr:col>40</xdr:col>
      <xdr:colOff>47625</xdr:colOff>
      <xdr:row>34</xdr:row>
      <xdr:rowOff>38101</xdr:rowOff>
    </xdr:from>
    <xdr:to>
      <xdr:col>42</xdr:col>
      <xdr:colOff>133350</xdr:colOff>
      <xdr:row>34</xdr:row>
      <xdr:rowOff>142875</xdr:rowOff>
    </xdr:to>
    <xdr:sp macro="" textlink="">
      <xdr:nvSpPr>
        <xdr:cNvPr id="4" name="角丸四角形 3"/>
        <xdr:cNvSpPr/>
      </xdr:nvSpPr>
      <xdr:spPr>
        <a:xfrm>
          <a:off x="6819900" y="8162926"/>
          <a:ext cx="409575" cy="104774"/>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chemeClr val="tx1"/>
              </a:solidFill>
            </a:ln>
            <a:solidFill>
              <a:schemeClr val="tx1"/>
            </a:solidFill>
          </a:endParaRPr>
        </a:p>
      </xdr:txBody>
    </xdr:sp>
    <xdr:clientData/>
  </xdr:twoCellAnchor>
  <xdr:twoCellAnchor>
    <xdr:from>
      <xdr:col>1</xdr:col>
      <xdr:colOff>114300</xdr:colOff>
      <xdr:row>39</xdr:row>
      <xdr:rowOff>66676</xdr:rowOff>
    </xdr:from>
    <xdr:to>
      <xdr:col>17</xdr:col>
      <xdr:colOff>19050</xdr:colOff>
      <xdr:row>40</xdr:row>
      <xdr:rowOff>142876</xdr:rowOff>
    </xdr:to>
    <xdr:sp macro="" textlink="">
      <xdr:nvSpPr>
        <xdr:cNvPr id="6" name="正方形/長方形 5"/>
        <xdr:cNvSpPr/>
      </xdr:nvSpPr>
      <xdr:spPr>
        <a:xfrm>
          <a:off x="381000" y="8877301"/>
          <a:ext cx="2686050" cy="3238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b="1">
              <a:solidFill>
                <a:schemeClr val="tx1"/>
              </a:solidFill>
            </a:rPr>
            <a:t>積算内訳書を必ず添付して下さい。</a:t>
          </a:r>
          <a:endParaRPr kumimoji="1" lang="en-US" altLang="ja-JP" sz="1100"/>
        </a:p>
      </xdr:txBody>
    </xdr:sp>
    <xdr:clientData/>
  </xdr:twoCellAnchor>
  <xdr:twoCellAnchor>
    <xdr:from>
      <xdr:col>36</xdr:col>
      <xdr:colOff>38101</xdr:colOff>
      <xdr:row>17</xdr:row>
      <xdr:rowOff>0</xdr:rowOff>
    </xdr:from>
    <xdr:to>
      <xdr:col>48</xdr:col>
      <xdr:colOff>95250</xdr:colOff>
      <xdr:row>19</xdr:row>
      <xdr:rowOff>123825</xdr:rowOff>
    </xdr:to>
    <xdr:sp macro="" textlink="">
      <xdr:nvSpPr>
        <xdr:cNvPr id="7" name="正方形/長方形 6"/>
        <xdr:cNvSpPr/>
      </xdr:nvSpPr>
      <xdr:spPr>
        <a:xfrm>
          <a:off x="6162676" y="2600325"/>
          <a:ext cx="2000249" cy="33337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定量目標とリンクしています</a:t>
          </a:r>
          <a:endParaRPr kumimoji="1" lang="en-US" altLang="ja-JP" sz="1100" b="1">
            <a:solidFill>
              <a:sysClr val="windowText" lastClr="000000"/>
            </a:solidFill>
          </a:endParaRPr>
        </a:p>
      </xdr:txBody>
    </xdr:sp>
    <xdr:clientData/>
  </xdr:twoCellAnchor>
  <xdr:twoCellAnchor>
    <xdr:from>
      <xdr:col>43</xdr:col>
      <xdr:colOff>133350</xdr:colOff>
      <xdr:row>0</xdr:row>
      <xdr:rowOff>28575</xdr:rowOff>
    </xdr:from>
    <xdr:to>
      <xdr:col>48</xdr:col>
      <xdr:colOff>104775</xdr:colOff>
      <xdr:row>2</xdr:row>
      <xdr:rowOff>133350</xdr:rowOff>
    </xdr:to>
    <xdr:sp macro="" textlink="">
      <xdr:nvSpPr>
        <xdr:cNvPr id="5" name="正方形/長方形 4"/>
        <xdr:cNvSpPr/>
      </xdr:nvSpPr>
      <xdr:spPr>
        <a:xfrm>
          <a:off x="7391400" y="28575"/>
          <a:ext cx="781050"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資料６</a:t>
          </a:r>
        </a:p>
      </xdr:txBody>
    </xdr:sp>
    <xdr:clientData/>
  </xdr:twoCellAnchor>
  <xdr:twoCellAnchor>
    <xdr:from>
      <xdr:col>30</xdr:col>
      <xdr:colOff>123825</xdr:colOff>
      <xdr:row>46</xdr:row>
      <xdr:rowOff>104775</xdr:rowOff>
    </xdr:from>
    <xdr:to>
      <xdr:col>47</xdr:col>
      <xdr:colOff>57150</xdr:colOff>
      <xdr:row>47</xdr:row>
      <xdr:rowOff>152400</xdr:rowOff>
    </xdr:to>
    <xdr:sp macro="" textlink="">
      <xdr:nvSpPr>
        <xdr:cNvPr id="14" name="正方形/長方形 13"/>
        <xdr:cNvSpPr/>
      </xdr:nvSpPr>
      <xdr:spPr>
        <a:xfrm>
          <a:off x="5276850" y="10553700"/>
          <a:ext cx="2686050" cy="3238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b="1">
              <a:solidFill>
                <a:schemeClr val="tx1"/>
              </a:solidFill>
            </a:rPr>
            <a:t>定量目標（</a:t>
          </a:r>
          <a:r>
            <a:rPr kumimoji="1" lang="en-US" altLang="ja-JP" sz="1100" b="1">
              <a:solidFill>
                <a:schemeClr val="tx1"/>
              </a:solidFill>
            </a:rPr>
            <a:t>KPI</a:t>
          </a:r>
          <a:r>
            <a:rPr kumimoji="1" lang="ja-JP" altLang="en-US" sz="1100" b="1">
              <a:solidFill>
                <a:schemeClr val="tx1"/>
              </a:solidFill>
            </a:rPr>
            <a:t>）を必ず設定して下さい</a:t>
          </a:r>
          <a:endParaRPr kumimoji="1" lang="en-US" altLang="ja-JP"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19</xdr:row>
          <xdr:rowOff>419100</xdr:rowOff>
        </xdr:from>
        <xdr:to>
          <xdr:col>12</xdr:col>
          <xdr:colOff>66675</xdr:colOff>
          <xdr:row>21</xdr:row>
          <xdr:rowOff>114300</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19</xdr:row>
          <xdr:rowOff>419100</xdr:rowOff>
        </xdr:from>
        <xdr:to>
          <xdr:col>19</xdr:col>
          <xdr:colOff>66675</xdr:colOff>
          <xdr:row>21</xdr:row>
          <xdr:rowOff>114300</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28574</xdr:colOff>
      <xdr:row>29</xdr:row>
      <xdr:rowOff>161924</xdr:rowOff>
    </xdr:from>
    <xdr:to>
      <xdr:col>62</xdr:col>
      <xdr:colOff>295274</xdr:colOff>
      <xdr:row>32</xdr:row>
      <xdr:rowOff>9524</xdr:rowOff>
    </xdr:to>
    <xdr:sp macro="" textlink="">
      <xdr:nvSpPr>
        <xdr:cNvPr id="2" name="テキスト ボックス 1"/>
        <xdr:cNvSpPr txBox="1"/>
      </xdr:nvSpPr>
      <xdr:spPr>
        <a:xfrm>
          <a:off x="8505824" y="5029199"/>
          <a:ext cx="32670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←新規／継続いずれかにチェックを入れる。</a:t>
          </a:r>
          <a:endParaRPr kumimoji="1" lang="en-US" altLang="ja-JP" sz="1100"/>
        </a:p>
        <a:p>
          <a:r>
            <a:rPr kumimoji="1" lang="ja-JP" altLang="en-US" sz="1100"/>
            <a:t>（継続の場合は、前年度の事業名を入れて下さい。）</a:t>
          </a:r>
        </a:p>
      </xdr:txBody>
    </xdr:sp>
    <xdr:clientData/>
  </xdr:twoCellAnchor>
  <xdr:twoCellAnchor>
    <xdr:from>
      <xdr:col>51</xdr:col>
      <xdr:colOff>9524</xdr:colOff>
      <xdr:row>13</xdr:row>
      <xdr:rowOff>19050</xdr:rowOff>
    </xdr:from>
    <xdr:to>
      <xdr:col>63</xdr:col>
      <xdr:colOff>676275</xdr:colOff>
      <xdr:row>15</xdr:row>
      <xdr:rowOff>85725</xdr:rowOff>
    </xdr:to>
    <xdr:sp macro="" textlink="">
      <xdr:nvSpPr>
        <xdr:cNvPr id="3" name="テキスト ボックス 2"/>
        <xdr:cNvSpPr txBox="1"/>
      </xdr:nvSpPr>
      <xdr:spPr>
        <a:xfrm>
          <a:off x="8486774" y="1990725"/>
          <a:ext cx="43529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←実施しようとする事業項目の□に●又は○を入力する。（リスト選択）</a:t>
          </a:r>
          <a:endParaRPr kumimoji="1" lang="en-US" altLang="ja-JP" sz="1100"/>
        </a:p>
      </xdr:txBody>
    </xdr:sp>
    <xdr:clientData/>
  </xdr:twoCellAnchor>
  <xdr:twoCellAnchor>
    <xdr:from>
      <xdr:col>51</xdr:col>
      <xdr:colOff>9525</xdr:colOff>
      <xdr:row>22</xdr:row>
      <xdr:rowOff>209549</xdr:rowOff>
    </xdr:from>
    <xdr:to>
      <xdr:col>61</xdr:col>
      <xdr:colOff>361950</xdr:colOff>
      <xdr:row>24</xdr:row>
      <xdr:rowOff>190501</xdr:rowOff>
    </xdr:to>
    <xdr:sp macro="" textlink="">
      <xdr:nvSpPr>
        <xdr:cNvPr id="4" name="テキスト ボックス 3"/>
        <xdr:cNvSpPr txBox="1"/>
      </xdr:nvSpPr>
      <xdr:spPr>
        <a:xfrm>
          <a:off x="8486775" y="3695699"/>
          <a:ext cx="2667000" cy="419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xdr:txBody>
    </xdr:sp>
    <xdr:clientData/>
  </xdr:twoCellAnchor>
  <xdr:twoCellAnchor>
    <xdr:from>
      <xdr:col>51</xdr:col>
      <xdr:colOff>9525</xdr:colOff>
      <xdr:row>20</xdr:row>
      <xdr:rowOff>219074</xdr:rowOff>
    </xdr:from>
    <xdr:to>
      <xdr:col>61</xdr:col>
      <xdr:colOff>361950</xdr:colOff>
      <xdr:row>22</xdr:row>
      <xdr:rowOff>200026</xdr:rowOff>
    </xdr:to>
    <xdr:sp macro="" textlink="">
      <xdr:nvSpPr>
        <xdr:cNvPr id="5" name="テキスト ボックス 4"/>
        <xdr:cNvSpPr txBox="1"/>
      </xdr:nvSpPr>
      <xdr:spPr>
        <a:xfrm>
          <a:off x="8486775" y="3267074"/>
          <a:ext cx="2667000" cy="419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xdr:txBody>
    </xdr:sp>
    <xdr:clientData/>
  </xdr:twoCellAnchor>
  <xdr:twoCellAnchor>
    <xdr:from>
      <xdr:col>51</xdr:col>
      <xdr:colOff>9525</xdr:colOff>
      <xdr:row>18</xdr:row>
      <xdr:rowOff>200025</xdr:rowOff>
    </xdr:from>
    <xdr:to>
      <xdr:col>61</xdr:col>
      <xdr:colOff>361950</xdr:colOff>
      <xdr:row>20</xdr:row>
      <xdr:rowOff>200026</xdr:rowOff>
    </xdr:to>
    <xdr:sp macro="" textlink="">
      <xdr:nvSpPr>
        <xdr:cNvPr id="6" name="テキスト ボックス 5"/>
        <xdr:cNvSpPr txBox="1"/>
      </xdr:nvSpPr>
      <xdr:spPr>
        <a:xfrm>
          <a:off x="8486775" y="2809875"/>
          <a:ext cx="2667000" cy="438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xdr:txBody>
    </xdr:sp>
    <xdr:clientData/>
  </xdr:twoCellAnchor>
  <xdr:twoCellAnchor>
    <xdr:from>
      <xdr:col>51</xdr:col>
      <xdr:colOff>0</xdr:colOff>
      <xdr:row>16</xdr:row>
      <xdr:rowOff>47624</xdr:rowOff>
    </xdr:from>
    <xdr:to>
      <xdr:col>61</xdr:col>
      <xdr:colOff>352425</xdr:colOff>
      <xdr:row>18</xdr:row>
      <xdr:rowOff>190501</xdr:rowOff>
    </xdr:to>
    <xdr:sp macro="" textlink="">
      <xdr:nvSpPr>
        <xdr:cNvPr id="7" name="テキスト ボックス 6"/>
        <xdr:cNvSpPr txBox="1"/>
      </xdr:nvSpPr>
      <xdr:spPr>
        <a:xfrm>
          <a:off x="8477250" y="2381249"/>
          <a:ext cx="2667000" cy="419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xdr:txBody>
    </xdr:sp>
    <xdr:clientData/>
  </xdr:twoCellAnchor>
  <xdr:twoCellAnchor>
    <xdr:from>
      <xdr:col>51</xdr:col>
      <xdr:colOff>38099</xdr:colOff>
      <xdr:row>44</xdr:row>
      <xdr:rowOff>47624</xdr:rowOff>
    </xdr:from>
    <xdr:to>
      <xdr:col>62</xdr:col>
      <xdr:colOff>304799</xdr:colOff>
      <xdr:row>45</xdr:row>
      <xdr:rowOff>161923</xdr:rowOff>
    </xdr:to>
    <xdr:sp macro="" textlink="">
      <xdr:nvSpPr>
        <xdr:cNvPr id="8" name="テキスト ボックス 7"/>
        <xdr:cNvSpPr txBox="1"/>
      </xdr:nvSpPr>
      <xdr:spPr>
        <a:xfrm>
          <a:off x="8515349" y="7467599"/>
          <a:ext cx="3267075"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←９ 事業費と、事業費合計欄の金額は一致すること。</a:t>
          </a:r>
          <a:endParaRPr kumimoji="1" lang="en-US" altLang="ja-JP" sz="1100"/>
        </a:p>
      </xdr:txBody>
    </xdr:sp>
    <xdr:clientData/>
  </xdr:twoCellAnchor>
  <xdr:twoCellAnchor>
    <xdr:from>
      <xdr:col>51</xdr:col>
      <xdr:colOff>47624</xdr:colOff>
      <xdr:row>47</xdr:row>
      <xdr:rowOff>19049</xdr:rowOff>
    </xdr:from>
    <xdr:to>
      <xdr:col>62</xdr:col>
      <xdr:colOff>314324</xdr:colOff>
      <xdr:row>54</xdr:row>
      <xdr:rowOff>95250</xdr:rowOff>
    </xdr:to>
    <xdr:sp macro="" textlink="">
      <xdr:nvSpPr>
        <xdr:cNvPr id="9" name="テキスト ボックス 8"/>
        <xdr:cNvSpPr txBox="1"/>
      </xdr:nvSpPr>
      <xdr:spPr>
        <a:xfrm>
          <a:off x="8524874" y="8077199"/>
          <a:ext cx="3267075" cy="2590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a:p>
          <a:r>
            <a:rPr kumimoji="1" lang="ja-JP" altLang="en-US" sz="1100"/>
            <a:t>３</a:t>
          </a:r>
          <a:r>
            <a:rPr kumimoji="1" lang="ja-JP" altLang="en-US" sz="1100" baseline="0"/>
            <a:t> 実施事業で●を入力したものについては、定量目標を必ず入力すること。</a:t>
          </a:r>
          <a:endParaRPr kumimoji="1" lang="en-US" altLang="ja-JP" sz="1100" baseline="0"/>
        </a:p>
        <a:p>
          <a:endParaRPr kumimoji="1" lang="en-US" altLang="ja-JP" sz="1100" baseline="0"/>
        </a:p>
        <a:p>
          <a:r>
            <a:rPr kumimoji="1" lang="ja-JP" altLang="en-US" sz="1100" baseline="0"/>
            <a:t>定量目標は、事業の種類によって相違するが、横列は、全て入力すること。</a:t>
          </a:r>
          <a:endParaRPr kumimoji="1" lang="en-US" altLang="ja-JP" sz="1100" baseline="0"/>
        </a:p>
        <a:p>
          <a:endParaRPr kumimoji="1" lang="en-US" altLang="ja-JP" sz="1100" baseline="0"/>
        </a:p>
        <a:p>
          <a:r>
            <a:rPr kumimoji="1" lang="ja-JP" altLang="en-US" sz="1100" baseline="0"/>
            <a:t>例「旅行会社招請事業」の場合、</a:t>
          </a:r>
          <a:endParaRPr kumimoji="1" lang="en-US" altLang="ja-JP" sz="1100" baseline="0"/>
        </a:p>
        <a:p>
          <a:r>
            <a:rPr kumimoji="1" lang="ja-JP" altLang="en-US" sz="1100" baseline="0"/>
            <a:t>招請会社、招請人数、造成ツアー、造成ツアー本数、送客数の全てを記載すること</a:t>
          </a:r>
          <a:endParaRPr kumimoji="1" lang="en-US" altLang="ja-JP" sz="1100"/>
        </a:p>
      </xdr:txBody>
    </xdr:sp>
    <xdr:clientData/>
  </xdr:twoCellAnchor>
  <xdr:twoCellAnchor>
    <xdr:from>
      <xdr:col>51</xdr:col>
      <xdr:colOff>19049</xdr:colOff>
      <xdr:row>58</xdr:row>
      <xdr:rowOff>38099</xdr:rowOff>
    </xdr:from>
    <xdr:to>
      <xdr:col>62</xdr:col>
      <xdr:colOff>285749</xdr:colOff>
      <xdr:row>59</xdr:row>
      <xdr:rowOff>76198</xdr:rowOff>
    </xdr:to>
    <xdr:sp macro="" textlink="">
      <xdr:nvSpPr>
        <xdr:cNvPr id="10" name="テキスト ボックス 9"/>
        <xdr:cNvSpPr txBox="1"/>
      </xdr:nvSpPr>
      <xdr:spPr>
        <a:xfrm>
          <a:off x="8496299" y="11553824"/>
          <a:ext cx="3267075"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数値でだせないような定性目標を記載すること。</a:t>
          </a:r>
          <a:endParaRPr kumimoji="1" lang="en-US" altLang="ja-JP" sz="1100"/>
        </a:p>
      </xdr:txBody>
    </xdr:sp>
    <xdr:clientData/>
  </xdr:twoCellAnchor>
  <xdr:twoCellAnchor>
    <xdr:from>
      <xdr:col>51</xdr:col>
      <xdr:colOff>0</xdr:colOff>
      <xdr:row>4</xdr:row>
      <xdr:rowOff>28574</xdr:rowOff>
    </xdr:from>
    <xdr:to>
      <xdr:col>61</xdr:col>
      <xdr:colOff>314325</xdr:colOff>
      <xdr:row>5</xdr:row>
      <xdr:rowOff>28575</xdr:rowOff>
    </xdr:to>
    <xdr:sp macro="" textlink="">
      <xdr:nvSpPr>
        <xdr:cNvPr id="11" name="テキスト ボックス 10"/>
        <xdr:cNvSpPr txBox="1"/>
      </xdr:nvSpPr>
      <xdr:spPr>
        <a:xfrm>
          <a:off x="8477250" y="752474"/>
          <a:ext cx="2628900" cy="247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←対象国内地域を記載すること。</a:t>
          </a:r>
          <a:endParaRPr kumimoji="1" lang="en-US" altLang="ja-JP" sz="1100"/>
        </a:p>
      </xdr:txBody>
    </xdr:sp>
    <xdr:clientData/>
  </xdr:twoCellAnchor>
  <xdr:twoCellAnchor>
    <xdr:from>
      <xdr:col>51</xdr:col>
      <xdr:colOff>0</xdr:colOff>
      <xdr:row>3</xdr:row>
      <xdr:rowOff>9524</xdr:rowOff>
    </xdr:from>
    <xdr:to>
      <xdr:col>62</xdr:col>
      <xdr:colOff>590550</xdr:colOff>
      <xdr:row>4</xdr:row>
      <xdr:rowOff>9525</xdr:rowOff>
    </xdr:to>
    <xdr:sp macro="" textlink="">
      <xdr:nvSpPr>
        <xdr:cNvPr id="12" name="テキスト ボックス 11"/>
        <xdr:cNvSpPr txBox="1"/>
      </xdr:nvSpPr>
      <xdr:spPr>
        <a:xfrm>
          <a:off x="8477250" y="485774"/>
          <a:ext cx="3590925" cy="247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←事業実施主体、自治体名、協議会名等を入力すること。</a:t>
          </a:r>
          <a:endParaRPr kumimoji="1" lang="en-US" altLang="ja-JP" sz="1100"/>
        </a:p>
      </xdr:txBody>
    </xdr:sp>
    <xdr:clientData/>
  </xdr:twoCellAnchor>
  <xdr:twoCellAnchor>
    <xdr:from>
      <xdr:col>51</xdr:col>
      <xdr:colOff>0</xdr:colOff>
      <xdr:row>5</xdr:row>
      <xdr:rowOff>9524</xdr:rowOff>
    </xdr:from>
    <xdr:to>
      <xdr:col>61</xdr:col>
      <xdr:colOff>314325</xdr:colOff>
      <xdr:row>6</xdr:row>
      <xdr:rowOff>85725</xdr:rowOff>
    </xdr:to>
    <xdr:sp macro="" textlink="">
      <xdr:nvSpPr>
        <xdr:cNvPr id="13" name="テキスト ボックス 12"/>
        <xdr:cNvSpPr txBox="1"/>
      </xdr:nvSpPr>
      <xdr:spPr>
        <a:xfrm>
          <a:off x="8477250" y="981074"/>
          <a:ext cx="2628900" cy="247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←実施を目指す時期を記入すること。</a:t>
          </a:r>
          <a:endParaRPr kumimoji="1" lang="en-US" altLang="ja-JP" sz="1100"/>
        </a:p>
        <a:p>
          <a:endParaRPr kumimoji="1" lang="en-US" altLang="ja-JP" sz="1100"/>
        </a:p>
      </xdr:txBody>
    </xdr:sp>
    <xdr:clientData/>
  </xdr:twoCellAnchor>
  <xdr:twoCellAnchor>
    <xdr:from>
      <xdr:col>51</xdr:col>
      <xdr:colOff>0</xdr:colOff>
      <xdr:row>6</xdr:row>
      <xdr:rowOff>95249</xdr:rowOff>
    </xdr:from>
    <xdr:to>
      <xdr:col>62</xdr:col>
      <xdr:colOff>76201</xdr:colOff>
      <xdr:row>7</xdr:row>
      <xdr:rowOff>152399</xdr:rowOff>
    </xdr:to>
    <xdr:sp macro="" textlink="">
      <xdr:nvSpPr>
        <xdr:cNvPr id="14" name="テキスト ボックス 13"/>
        <xdr:cNvSpPr txBox="1"/>
      </xdr:nvSpPr>
      <xdr:spPr>
        <a:xfrm>
          <a:off x="8477250" y="1238249"/>
          <a:ext cx="307657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←対象市場（重点市場）について入力すること。</a:t>
          </a:r>
          <a:endParaRPr kumimoji="1" lang="en-US" altLang="ja-JP" sz="1100"/>
        </a:p>
        <a:p>
          <a:endParaRPr kumimoji="1" lang="en-US" altLang="ja-JP" sz="1100"/>
        </a:p>
      </xdr:txBody>
    </xdr:sp>
    <xdr:clientData/>
  </xdr:twoCellAnchor>
  <xdr:twoCellAnchor>
    <xdr:from>
      <xdr:col>51</xdr:col>
      <xdr:colOff>9525</xdr:colOff>
      <xdr:row>7</xdr:row>
      <xdr:rowOff>161924</xdr:rowOff>
    </xdr:from>
    <xdr:to>
      <xdr:col>62</xdr:col>
      <xdr:colOff>85726</xdr:colOff>
      <xdr:row>13</xdr:row>
      <xdr:rowOff>19049</xdr:rowOff>
    </xdr:to>
    <xdr:sp macro="" textlink="">
      <xdr:nvSpPr>
        <xdr:cNvPr id="15" name="テキスト ボックス 14"/>
        <xdr:cNvSpPr txBox="1"/>
      </xdr:nvSpPr>
      <xdr:spPr>
        <a:xfrm>
          <a:off x="8486775" y="1485899"/>
          <a:ext cx="3076576"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←誘客するターゲット（</a:t>
          </a:r>
          <a:r>
            <a:rPr kumimoji="1" lang="en-US" altLang="ja-JP" sz="1100"/>
            <a:t>FIT</a:t>
          </a:r>
          <a:r>
            <a:rPr kumimoji="1" lang="ja-JP" altLang="en-US" sz="1100"/>
            <a:t>・団体、性別、年代等）及び選定に至った理由をきさいすること。</a:t>
          </a:r>
          <a:endParaRPr kumimoji="1" lang="en-US" altLang="ja-JP" sz="1100"/>
        </a:p>
        <a:p>
          <a:endParaRPr kumimoji="1" lang="en-US" altLang="ja-JP" sz="1100"/>
        </a:p>
      </xdr:txBody>
    </xdr:sp>
    <xdr:clientData/>
  </xdr:twoCellAnchor>
  <xdr:twoCellAnchor>
    <xdr:from>
      <xdr:col>51</xdr:col>
      <xdr:colOff>28574</xdr:colOff>
      <xdr:row>26</xdr:row>
      <xdr:rowOff>19050</xdr:rowOff>
    </xdr:from>
    <xdr:to>
      <xdr:col>64</xdr:col>
      <xdr:colOff>9525</xdr:colOff>
      <xdr:row>29</xdr:row>
      <xdr:rowOff>161925</xdr:rowOff>
    </xdr:to>
    <xdr:sp macro="" textlink="">
      <xdr:nvSpPr>
        <xdr:cNvPr id="16" name="テキスト ボックス 15"/>
        <xdr:cNvSpPr txBox="1"/>
      </xdr:nvSpPr>
      <xdr:spPr>
        <a:xfrm>
          <a:off x="8505824" y="4343400"/>
          <a:ext cx="4352926"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←事業の実施月に●をいれること。</a:t>
          </a:r>
          <a:endParaRPr kumimoji="1" lang="en-US" altLang="ja-JP" sz="1100"/>
        </a:p>
        <a:p>
          <a:r>
            <a:rPr kumimoji="1" lang="ja-JP" altLang="en-US" sz="1100"/>
            <a:t>複数事業実施の場合は判別できるよう入力されたい。</a:t>
          </a:r>
          <a:endParaRPr kumimoji="1" lang="en-US" altLang="ja-JP" sz="1100"/>
        </a:p>
        <a:p>
          <a:r>
            <a:rPr kumimoji="1" lang="ja-JP" altLang="en-US" sz="1100"/>
            <a:t>（●旅行会社招請　　●旅行博出展　　○セールスコール）</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9</xdr:col>
          <xdr:colOff>152400</xdr:colOff>
          <xdr:row>29</xdr:row>
          <xdr:rowOff>76200</xdr:rowOff>
        </xdr:from>
        <xdr:to>
          <xdr:col>12</xdr:col>
          <xdr:colOff>85725</xdr:colOff>
          <xdr:row>31</xdr:row>
          <xdr:rowOff>123825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29</xdr:row>
          <xdr:rowOff>76200</xdr:rowOff>
        </xdr:from>
        <xdr:to>
          <xdr:col>19</xdr:col>
          <xdr:colOff>66675</xdr:colOff>
          <xdr:row>31</xdr:row>
          <xdr:rowOff>123825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80"/>
  <sheetViews>
    <sheetView view="pageBreakPreview" zoomScaleNormal="100" zoomScaleSheetLayoutView="100" workbookViewId="0">
      <selection activeCell="I24" sqref="I24:AW25"/>
    </sheetView>
  </sheetViews>
  <sheetFormatPr defaultRowHeight="13.5"/>
  <cols>
    <col min="1" max="1" width="3.5" customWidth="1"/>
    <col min="2" max="2" width="2.875" customWidth="1"/>
    <col min="3" max="6" width="2.375" customWidth="1"/>
    <col min="7" max="7" width="3.625" customWidth="1"/>
    <col min="8" max="8" width="2.375" customWidth="1"/>
    <col min="9" max="9" width="1.125" customWidth="1"/>
    <col min="10" max="49" width="2.125" customWidth="1"/>
    <col min="50" max="50" width="2.375" hidden="1" customWidth="1"/>
    <col min="51" max="51" width="3.5" hidden="1" customWidth="1"/>
    <col min="52" max="63" width="9" hidden="1" customWidth="1"/>
    <col min="64" max="64" width="0" hidden="1" customWidth="1"/>
  </cols>
  <sheetData>
    <row r="1" spans="1:55">
      <c r="A1" s="17" t="s">
        <v>191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row>
    <row r="2" spans="1:55" ht="4.5" customHeight="1"/>
    <row r="3" spans="1:55" ht="19.5" customHeight="1">
      <c r="A3" s="204" t="s">
        <v>0</v>
      </c>
      <c r="B3" s="205"/>
      <c r="C3" s="205"/>
      <c r="D3" s="205"/>
      <c r="E3" s="205"/>
      <c r="F3" s="205"/>
      <c r="G3" s="205"/>
      <c r="H3" s="206"/>
      <c r="I3" s="207" t="s">
        <v>178</v>
      </c>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9"/>
      <c r="BC3" s="133"/>
    </row>
    <row r="4" spans="1:55" ht="19.5" customHeight="1">
      <c r="A4" s="204" t="s">
        <v>112</v>
      </c>
      <c r="B4" s="205"/>
      <c r="C4" s="205"/>
      <c r="D4" s="205"/>
      <c r="E4" s="205"/>
      <c r="F4" s="205"/>
      <c r="G4" s="205"/>
      <c r="H4" s="206"/>
      <c r="I4" s="207" t="s">
        <v>121</v>
      </c>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9"/>
      <c r="BC4" s="133"/>
    </row>
    <row r="5" spans="1:55" ht="19.5" customHeight="1">
      <c r="A5" s="204" t="s">
        <v>20</v>
      </c>
      <c r="B5" s="205"/>
      <c r="C5" s="205"/>
      <c r="D5" s="205"/>
      <c r="E5" s="205"/>
      <c r="F5" s="205"/>
      <c r="G5" s="205"/>
      <c r="H5" s="206"/>
      <c r="I5" s="207" t="s">
        <v>109</v>
      </c>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9"/>
      <c r="BC5" s="133"/>
    </row>
    <row r="6" spans="1:55" ht="19.5" customHeight="1">
      <c r="A6" s="204" t="s">
        <v>76</v>
      </c>
      <c r="B6" s="205"/>
      <c r="C6" s="205"/>
      <c r="D6" s="205"/>
      <c r="E6" s="205"/>
      <c r="F6" s="205"/>
      <c r="G6" s="205"/>
      <c r="H6" s="206"/>
      <c r="I6" s="180"/>
      <c r="J6" s="181"/>
      <c r="K6" s="211">
        <v>2019</v>
      </c>
      <c r="L6" s="211"/>
      <c r="M6" s="211"/>
      <c r="N6" s="211"/>
      <c r="O6" s="210" t="s">
        <v>89</v>
      </c>
      <c r="P6" s="210"/>
      <c r="Q6" s="211">
        <v>5</v>
      </c>
      <c r="R6" s="211"/>
      <c r="S6" s="181" t="s">
        <v>90</v>
      </c>
      <c r="T6" s="210" t="s">
        <v>91</v>
      </c>
      <c r="U6" s="210"/>
      <c r="V6" s="211">
        <v>2020</v>
      </c>
      <c r="W6" s="211"/>
      <c r="X6" s="211"/>
      <c r="Y6" s="211"/>
      <c r="Z6" s="210" t="s">
        <v>89</v>
      </c>
      <c r="AA6" s="210"/>
      <c r="AB6" s="211">
        <v>1</v>
      </c>
      <c r="AC6" s="211"/>
      <c r="AD6" s="181" t="s">
        <v>90</v>
      </c>
      <c r="AE6" s="181"/>
      <c r="AF6" s="212"/>
      <c r="AG6" s="212"/>
      <c r="AH6" s="212"/>
      <c r="AI6" s="212"/>
      <c r="AJ6" s="212"/>
      <c r="AK6" s="212"/>
      <c r="AL6" s="212"/>
      <c r="AM6" s="212"/>
      <c r="AN6" s="212"/>
      <c r="AO6" s="212"/>
      <c r="AP6" s="212"/>
      <c r="AQ6" s="212"/>
      <c r="AR6" s="212"/>
      <c r="AS6" s="212"/>
      <c r="AT6" s="212"/>
      <c r="AU6" s="212"/>
      <c r="AV6" s="212"/>
      <c r="AW6" s="213"/>
      <c r="BC6" s="133"/>
    </row>
    <row r="7" spans="1:55" ht="19.5" customHeight="1">
      <c r="A7" s="214" t="s">
        <v>104</v>
      </c>
      <c r="B7" s="32">
        <v>1</v>
      </c>
      <c r="C7" s="217" t="s">
        <v>21</v>
      </c>
      <c r="D7" s="217"/>
      <c r="E7" s="217"/>
      <c r="F7" s="217"/>
      <c r="G7" s="217"/>
      <c r="H7" s="218"/>
      <c r="I7" s="219" t="s">
        <v>177</v>
      </c>
      <c r="J7" s="220"/>
      <c r="K7" s="220"/>
      <c r="L7" s="220"/>
      <c r="M7" s="220"/>
      <c r="N7" s="220"/>
      <c r="O7" s="220"/>
      <c r="P7" s="220"/>
      <c r="Q7" s="220"/>
      <c r="R7" s="220"/>
      <c r="S7" s="220"/>
      <c r="T7" s="220"/>
      <c r="U7" s="220"/>
      <c r="V7" s="220"/>
      <c r="W7" s="220"/>
      <c r="X7" s="220"/>
      <c r="Y7" s="221"/>
      <c r="Z7" s="222" t="s">
        <v>94</v>
      </c>
      <c r="AA7" s="222"/>
      <c r="AB7" s="222"/>
      <c r="AC7" s="222"/>
      <c r="AD7" s="222"/>
      <c r="AE7" s="223" t="s">
        <v>179</v>
      </c>
      <c r="AF7" s="224"/>
      <c r="AG7" s="224"/>
      <c r="AH7" s="224"/>
      <c r="AI7" s="224"/>
      <c r="AJ7" s="224"/>
      <c r="AK7" s="224"/>
      <c r="AL7" s="224"/>
      <c r="AM7" s="224"/>
      <c r="AN7" s="224"/>
      <c r="AO7" s="224"/>
      <c r="AP7" s="224"/>
      <c r="AQ7" s="224"/>
      <c r="AR7" s="224"/>
      <c r="AS7" s="224"/>
      <c r="AT7" s="224"/>
      <c r="AU7" s="224"/>
      <c r="AV7" s="224"/>
      <c r="AW7" s="225"/>
      <c r="BC7" s="133"/>
    </row>
    <row r="8" spans="1:55" ht="19.5" customHeight="1">
      <c r="A8" s="215"/>
      <c r="B8" s="192">
        <v>2</v>
      </c>
      <c r="C8" s="226" t="s">
        <v>106</v>
      </c>
      <c r="D8" s="226"/>
      <c r="E8" s="226"/>
      <c r="F8" s="226"/>
      <c r="G8" s="226"/>
      <c r="H8" s="227"/>
      <c r="I8" s="219" t="s">
        <v>180</v>
      </c>
      <c r="J8" s="220"/>
      <c r="K8" s="220"/>
      <c r="L8" s="220"/>
      <c r="M8" s="220"/>
      <c r="N8" s="220"/>
      <c r="O8" s="220"/>
      <c r="P8" s="220"/>
      <c r="Q8" s="220"/>
      <c r="R8" s="220"/>
      <c r="S8" s="220"/>
      <c r="T8" s="220"/>
      <c r="U8" s="220"/>
      <c r="V8" s="220"/>
      <c r="W8" s="220"/>
      <c r="X8" s="220"/>
      <c r="Y8" s="221"/>
      <c r="Z8" s="243" t="s">
        <v>94</v>
      </c>
      <c r="AA8" s="244"/>
      <c r="AB8" s="244"/>
      <c r="AC8" s="244"/>
      <c r="AD8" s="245"/>
      <c r="AE8" s="246" t="s">
        <v>186</v>
      </c>
      <c r="AF8" s="247"/>
      <c r="AG8" s="247"/>
      <c r="AH8" s="247"/>
      <c r="AI8" s="247"/>
      <c r="AJ8" s="247"/>
      <c r="AK8" s="247"/>
      <c r="AL8" s="247"/>
      <c r="AM8" s="247"/>
      <c r="AN8" s="247"/>
      <c r="AO8" s="247"/>
      <c r="AP8" s="247"/>
      <c r="AQ8" s="247"/>
      <c r="AR8" s="247"/>
      <c r="AS8" s="247"/>
      <c r="AT8" s="247"/>
      <c r="AU8" s="247"/>
      <c r="AV8" s="247"/>
      <c r="AW8" s="248"/>
      <c r="BC8" s="133"/>
    </row>
    <row r="9" spans="1:55" ht="4.5" customHeight="1">
      <c r="A9" s="215"/>
      <c r="B9" s="431"/>
      <c r="C9" s="23"/>
      <c r="D9" s="23"/>
      <c r="E9" s="23"/>
      <c r="F9" s="23"/>
      <c r="G9" s="23"/>
      <c r="H9" s="142"/>
      <c r="I9" s="5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36"/>
      <c r="BC9" s="133"/>
    </row>
    <row r="10" spans="1:55" ht="11.25" customHeight="1">
      <c r="A10" s="215"/>
      <c r="B10" s="435">
        <v>3</v>
      </c>
      <c r="C10" s="23"/>
      <c r="D10" s="23"/>
      <c r="E10" s="23"/>
      <c r="F10" s="23"/>
      <c r="G10" s="23"/>
      <c r="H10" s="142"/>
      <c r="I10" s="54"/>
      <c r="J10" s="117" t="s">
        <v>38</v>
      </c>
      <c r="K10" s="114" t="s">
        <v>145</v>
      </c>
      <c r="L10" s="114"/>
      <c r="M10" s="114"/>
      <c r="N10" s="114"/>
      <c r="O10" s="114"/>
      <c r="P10" s="114"/>
      <c r="Q10" s="114"/>
      <c r="R10" s="114"/>
      <c r="S10" s="114"/>
      <c r="T10" s="114"/>
      <c r="U10" s="114"/>
      <c r="V10" s="114"/>
      <c r="W10" s="114"/>
      <c r="X10" s="117" t="s">
        <v>38</v>
      </c>
      <c r="Y10" s="114" t="s">
        <v>127</v>
      </c>
      <c r="Z10" s="114"/>
      <c r="AA10" s="114"/>
      <c r="AB10" s="114"/>
      <c r="AC10" s="114"/>
      <c r="AD10" s="23"/>
      <c r="AE10" s="23"/>
      <c r="AF10" s="114"/>
      <c r="AG10" s="114"/>
      <c r="AH10" s="114"/>
      <c r="AI10" s="114"/>
      <c r="AJ10" s="114"/>
      <c r="AK10" s="114"/>
      <c r="AL10" s="117" t="s">
        <v>38</v>
      </c>
      <c r="AM10" s="114" t="s">
        <v>128</v>
      </c>
      <c r="AN10" s="114"/>
      <c r="AO10" s="114"/>
      <c r="AP10" s="114"/>
      <c r="AQ10" s="114"/>
      <c r="AR10" s="114"/>
      <c r="AS10" s="114"/>
      <c r="AT10" s="114"/>
      <c r="AU10" s="114"/>
      <c r="AV10" s="114"/>
      <c r="AW10" s="136"/>
      <c r="BC10" s="133"/>
    </row>
    <row r="11" spans="1:55" ht="4.5" customHeight="1">
      <c r="A11" s="215"/>
      <c r="B11" s="435"/>
      <c r="C11" s="23"/>
      <c r="D11" s="23"/>
      <c r="E11" s="23"/>
      <c r="F11" s="23"/>
      <c r="G11" s="23"/>
      <c r="H11" s="142"/>
      <c r="I11" s="54"/>
      <c r="J11" s="178"/>
      <c r="K11" s="114"/>
      <c r="L11" s="114"/>
      <c r="M11" s="114"/>
      <c r="N11" s="114"/>
      <c r="O11" s="114"/>
      <c r="P11" s="114"/>
      <c r="Q11" s="114"/>
      <c r="R11" s="114"/>
      <c r="S11" s="114"/>
      <c r="T11" s="114"/>
      <c r="U11" s="114"/>
      <c r="V11" s="114"/>
      <c r="W11" s="114"/>
      <c r="X11" s="137"/>
      <c r="Y11" s="114"/>
      <c r="Z11" s="114"/>
      <c r="AA11" s="114"/>
      <c r="AB11" s="114"/>
      <c r="AC11" s="114"/>
      <c r="AD11" s="23"/>
      <c r="AE11" s="23"/>
      <c r="AF11" s="114"/>
      <c r="AG11" s="114"/>
      <c r="AH11" s="114"/>
      <c r="AI11" s="114"/>
      <c r="AJ11" s="114"/>
      <c r="AK11" s="114"/>
      <c r="AL11" s="137"/>
      <c r="AM11" s="114"/>
      <c r="AN11" s="114"/>
      <c r="AO11" s="114"/>
      <c r="AP11" s="114"/>
      <c r="AQ11" s="114"/>
      <c r="AR11" s="114"/>
      <c r="AS11" s="114"/>
      <c r="AT11" s="114"/>
      <c r="AU11" s="114"/>
      <c r="AV11" s="114"/>
      <c r="AW11" s="136"/>
      <c r="BC11" s="133"/>
    </row>
    <row r="12" spans="1:55" ht="12" customHeight="1">
      <c r="A12" s="215"/>
      <c r="B12" s="435"/>
      <c r="C12" s="114" t="s">
        <v>36</v>
      </c>
      <c r="D12" s="23"/>
      <c r="E12" s="23"/>
      <c r="F12" s="23"/>
      <c r="G12" s="23"/>
      <c r="H12" s="142"/>
      <c r="I12" s="54"/>
      <c r="J12" s="117" t="s">
        <v>108</v>
      </c>
      <c r="K12" s="114" t="s">
        <v>131</v>
      </c>
      <c r="L12" s="114"/>
      <c r="M12" s="114"/>
      <c r="N12" s="114"/>
      <c r="O12" s="114"/>
      <c r="P12" s="114"/>
      <c r="Q12" s="114"/>
      <c r="R12" s="114"/>
      <c r="S12" s="114"/>
      <c r="T12" s="114"/>
      <c r="U12" s="114"/>
      <c r="V12" s="114"/>
      <c r="W12" s="114"/>
      <c r="X12" s="117" t="s">
        <v>38</v>
      </c>
      <c r="Y12" s="114" t="s">
        <v>133</v>
      </c>
      <c r="Z12" s="114"/>
      <c r="AA12" s="114"/>
      <c r="AB12" s="114"/>
      <c r="AC12" s="114"/>
      <c r="AD12" s="23"/>
      <c r="AE12" s="23"/>
      <c r="AF12" s="114"/>
      <c r="AG12" s="114"/>
      <c r="AH12" s="114"/>
      <c r="AI12" s="114"/>
      <c r="AJ12" s="114"/>
      <c r="AK12" s="114"/>
      <c r="AL12" s="117"/>
      <c r="AM12" s="114" t="s">
        <v>130</v>
      </c>
      <c r="AN12" s="114"/>
      <c r="AO12" s="114"/>
      <c r="AP12" s="114"/>
      <c r="AQ12" s="114"/>
      <c r="AR12" s="114"/>
      <c r="AS12" s="114"/>
      <c r="AT12" s="114"/>
      <c r="AU12" s="114"/>
      <c r="AV12" s="114"/>
      <c r="AW12" s="136"/>
      <c r="BC12" s="133"/>
    </row>
    <row r="13" spans="1:55" ht="4.5" customHeight="1">
      <c r="A13" s="215"/>
      <c r="B13" s="435"/>
      <c r="C13" s="23"/>
      <c r="D13" s="23"/>
      <c r="E13" s="23"/>
      <c r="F13" s="23"/>
      <c r="G13" s="23"/>
      <c r="H13" s="142"/>
      <c r="I13" s="54"/>
      <c r="J13" s="178"/>
      <c r="K13" s="114"/>
      <c r="L13" s="114"/>
      <c r="M13" s="114"/>
      <c r="N13" s="114"/>
      <c r="O13" s="114"/>
      <c r="P13" s="114"/>
      <c r="Q13" s="114"/>
      <c r="R13" s="114"/>
      <c r="S13" s="114"/>
      <c r="T13" s="114"/>
      <c r="U13" s="114"/>
      <c r="V13" s="114"/>
      <c r="W13" s="114"/>
      <c r="X13" s="137"/>
      <c r="Y13" s="114"/>
      <c r="Z13" s="114"/>
      <c r="AA13" s="114"/>
      <c r="AB13" s="114"/>
      <c r="AC13" s="114"/>
      <c r="AD13" s="23"/>
      <c r="AE13" s="23"/>
      <c r="AF13" s="114"/>
      <c r="AG13" s="114"/>
      <c r="AH13" s="114"/>
      <c r="AI13" s="114"/>
      <c r="AJ13" s="114"/>
      <c r="AK13" s="114"/>
      <c r="AL13" s="137"/>
      <c r="AM13" s="114"/>
      <c r="AN13" s="114"/>
      <c r="AO13" s="114"/>
      <c r="AP13" s="114"/>
      <c r="AQ13" s="114"/>
      <c r="AR13" s="114"/>
      <c r="AS13" s="114"/>
      <c r="AT13" s="114"/>
      <c r="AU13" s="114"/>
      <c r="AV13" s="114"/>
      <c r="AW13" s="136"/>
      <c r="BC13" s="133"/>
    </row>
    <row r="14" spans="1:55" ht="12" customHeight="1">
      <c r="A14" s="215"/>
      <c r="B14" s="435"/>
      <c r="C14" s="188" t="s">
        <v>174</v>
      </c>
      <c r="D14" s="23"/>
      <c r="E14" s="23"/>
      <c r="F14" s="23"/>
      <c r="G14" s="23"/>
      <c r="H14" s="142"/>
      <c r="I14" s="54"/>
      <c r="J14" s="117" t="s">
        <v>38</v>
      </c>
      <c r="K14" s="114" t="s">
        <v>135</v>
      </c>
      <c r="L14" s="114"/>
      <c r="M14" s="114"/>
      <c r="N14" s="114"/>
      <c r="O14" s="114"/>
      <c r="P14" s="114"/>
      <c r="Q14" s="114"/>
      <c r="R14" s="114"/>
      <c r="S14" s="114"/>
      <c r="T14" s="114"/>
      <c r="U14" s="114"/>
      <c r="V14" s="114"/>
      <c r="W14" s="114"/>
      <c r="X14" s="117" t="s">
        <v>108</v>
      </c>
      <c r="Y14" s="114" t="s">
        <v>136</v>
      </c>
      <c r="Z14" s="114"/>
      <c r="AA14" s="114"/>
      <c r="AB14" s="114"/>
      <c r="AC14" s="114"/>
      <c r="AD14" s="23"/>
      <c r="AE14" s="23"/>
      <c r="AF14" s="114"/>
      <c r="AG14" s="114"/>
      <c r="AH14" s="114"/>
      <c r="AI14" s="114"/>
      <c r="AJ14" s="114"/>
      <c r="AK14" s="114"/>
      <c r="AL14" s="117"/>
      <c r="AM14" s="114" t="s">
        <v>137</v>
      </c>
      <c r="AN14" s="114"/>
      <c r="AO14" s="114"/>
      <c r="AP14" s="114"/>
      <c r="AQ14" s="114"/>
      <c r="AR14" s="114"/>
      <c r="AS14" s="114"/>
      <c r="AT14" s="114"/>
      <c r="AU14" s="114"/>
      <c r="AV14" s="114"/>
      <c r="AW14" s="136"/>
      <c r="BC14" s="134"/>
    </row>
    <row r="15" spans="1:55" ht="4.5" customHeight="1">
      <c r="A15" s="215"/>
      <c r="B15" s="435"/>
      <c r="C15" s="23"/>
      <c r="D15" s="23"/>
      <c r="E15" s="23"/>
      <c r="F15" s="23"/>
      <c r="G15" s="23"/>
      <c r="H15" s="142"/>
      <c r="I15" s="54"/>
      <c r="J15" s="178"/>
      <c r="K15" s="114"/>
      <c r="L15" s="114"/>
      <c r="M15" s="114"/>
      <c r="N15" s="114"/>
      <c r="O15" s="114"/>
      <c r="P15" s="114"/>
      <c r="Q15" s="114"/>
      <c r="R15" s="114"/>
      <c r="S15" s="114"/>
      <c r="T15" s="114"/>
      <c r="U15" s="114"/>
      <c r="V15" s="114"/>
      <c r="W15" s="114"/>
      <c r="X15" s="137"/>
      <c r="Y15" s="114"/>
      <c r="Z15" s="114"/>
      <c r="AA15" s="114"/>
      <c r="AB15" s="114"/>
      <c r="AC15" s="114"/>
      <c r="AD15" s="23"/>
      <c r="AE15" s="23"/>
      <c r="AF15" s="114"/>
      <c r="AG15" s="114"/>
      <c r="AH15" s="114"/>
      <c r="AI15" s="114"/>
      <c r="AJ15" s="114"/>
      <c r="AK15" s="114"/>
      <c r="AL15" s="138"/>
      <c r="AM15" s="114"/>
      <c r="AN15" s="114"/>
      <c r="AO15" s="114"/>
      <c r="AP15" s="114"/>
      <c r="AQ15" s="114"/>
      <c r="AR15" s="114"/>
      <c r="AS15" s="114"/>
      <c r="AT15" s="114"/>
      <c r="AU15" s="114"/>
      <c r="AV15" s="114"/>
      <c r="AW15" s="136"/>
      <c r="BC15" s="134"/>
    </row>
    <row r="16" spans="1:55" ht="12" customHeight="1">
      <c r="A16" s="215"/>
      <c r="B16" s="435"/>
      <c r="C16" s="56" t="s">
        <v>105</v>
      </c>
      <c r="D16" s="23"/>
      <c r="E16" s="23"/>
      <c r="F16" s="23"/>
      <c r="G16" s="23"/>
      <c r="H16" s="142"/>
      <c r="I16" s="54"/>
      <c r="J16" s="117" t="s">
        <v>38</v>
      </c>
      <c r="K16" s="114" t="s">
        <v>141</v>
      </c>
      <c r="L16" s="114"/>
      <c r="M16" s="114"/>
      <c r="N16" s="114"/>
      <c r="O16" s="114"/>
      <c r="P16" s="114"/>
      <c r="Q16" s="114"/>
      <c r="R16" s="114"/>
      <c r="S16" s="114"/>
      <c r="T16" s="114"/>
      <c r="U16" s="114"/>
      <c r="V16" s="114"/>
      <c r="W16" s="114"/>
      <c r="X16" s="117" t="s">
        <v>38</v>
      </c>
      <c r="Y16" s="114" t="s">
        <v>139</v>
      </c>
      <c r="Z16" s="114"/>
      <c r="AA16" s="114"/>
      <c r="AB16" s="114"/>
      <c r="AC16" s="114"/>
      <c r="AD16" s="23"/>
      <c r="AE16" s="23"/>
      <c r="AF16" s="114"/>
      <c r="AG16" s="114"/>
      <c r="AH16" s="114"/>
      <c r="AI16" s="114"/>
      <c r="AJ16" s="114"/>
      <c r="AK16" s="114"/>
      <c r="AL16" s="117" t="s">
        <v>108</v>
      </c>
      <c r="AM16" s="182" t="s">
        <v>143</v>
      </c>
      <c r="AN16" s="114"/>
      <c r="AO16" s="114"/>
      <c r="AP16" s="114"/>
      <c r="AQ16" s="114"/>
      <c r="AR16" s="114"/>
      <c r="AS16" s="114"/>
      <c r="AT16" s="114"/>
      <c r="AU16" s="179"/>
      <c r="AV16" s="179"/>
      <c r="AW16" s="139"/>
    </row>
    <row r="17" spans="1:50" ht="4.5" customHeight="1">
      <c r="A17" s="215"/>
      <c r="B17" s="435"/>
      <c r="C17" s="56"/>
      <c r="D17" s="23"/>
      <c r="E17" s="23"/>
      <c r="F17" s="23"/>
      <c r="G17" s="23"/>
      <c r="H17" s="142"/>
      <c r="I17" s="54"/>
      <c r="J17" s="175"/>
      <c r="K17" s="114"/>
      <c r="L17" s="114"/>
      <c r="M17" s="114"/>
      <c r="N17" s="114"/>
      <c r="O17" s="114"/>
      <c r="P17" s="114"/>
      <c r="Q17" s="114"/>
      <c r="R17" s="114"/>
      <c r="S17" s="114"/>
      <c r="T17" s="114"/>
      <c r="U17" s="114"/>
      <c r="V17" s="114"/>
      <c r="W17" s="114"/>
      <c r="X17" s="175"/>
      <c r="Y17" s="114"/>
      <c r="Z17" s="114"/>
      <c r="AA17" s="114"/>
      <c r="AB17" s="114"/>
      <c r="AC17" s="114"/>
      <c r="AD17" s="23"/>
      <c r="AE17" s="23"/>
      <c r="AF17" s="114"/>
      <c r="AG17" s="114"/>
      <c r="AH17" s="114"/>
      <c r="AI17" s="114"/>
      <c r="AJ17" s="114"/>
      <c r="AK17" s="114"/>
      <c r="AL17" s="176"/>
      <c r="AM17" s="114"/>
      <c r="AN17" s="114"/>
      <c r="AO17" s="114"/>
      <c r="AP17" s="114"/>
      <c r="AQ17" s="114"/>
      <c r="AR17" s="179"/>
      <c r="AS17" s="179"/>
      <c r="AT17" s="179"/>
      <c r="AU17" s="179"/>
      <c r="AV17" s="179"/>
      <c r="AW17" s="139"/>
    </row>
    <row r="18" spans="1:50" ht="12" customHeight="1">
      <c r="A18" s="215"/>
      <c r="B18" s="435"/>
      <c r="C18" s="56"/>
      <c r="D18" s="23"/>
      <c r="E18" s="23"/>
      <c r="F18" s="23"/>
      <c r="G18" s="23"/>
      <c r="H18" s="142"/>
      <c r="I18" s="54"/>
      <c r="J18" s="117" t="s">
        <v>108</v>
      </c>
      <c r="K18" s="114" t="s">
        <v>170</v>
      </c>
      <c r="L18" s="114"/>
      <c r="M18" s="114"/>
      <c r="N18" s="114"/>
      <c r="O18" s="114"/>
      <c r="P18" s="114"/>
      <c r="Q18" s="114"/>
      <c r="R18" s="114"/>
      <c r="S18" s="114"/>
      <c r="T18" s="114"/>
      <c r="U18" s="114"/>
      <c r="V18" s="114"/>
      <c r="W18" s="114"/>
      <c r="X18" s="117"/>
      <c r="Y18" s="114" t="s">
        <v>146</v>
      </c>
      <c r="Z18" s="114"/>
      <c r="AA18" s="114"/>
      <c r="AB18" s="114"/>
      <c r="AC18" s="114"/>
      <c r="AD18" s="23"/>
      <c r="AE18" s="23"/>
      <c r="AF18" s="114"/>
      <c r="AG18" s="114"/>
      <c r="AH18" s="114"/>
      <c r="AI18" s="114"/>
      <c r="AJ18" s="114"/>
      <c r="AK18" s="114"/>
      <c r="AL18" s="176"/>
      <c r="AM18" s="114"/>
      <c r="AN18" s="114"/>
      <c r="AO18" s="114"/>
      <c r="AP18" s="114"/>
      <c r="AQ18" s="114"/>
      <c r="AR18" s="179"/>
      <c r="AS18" s="179"/>
      <c r="AT18" s="179"/>
      <c r="AU18" s="179"/>
      <c r="AV18" s="179"/>
      <c r="AW18" s="139"/>
    </row>
    <row r="19" spans="1:50" ht="4.5" customHeight="1">
      <c r="A19" s="215"/>
      <c r="B19" s="198"/>
      <c r="C19" s="22"/>
      <c r="D19" s="22"/>
      <c r="E19" s="22"/>
      <c r="F19" s="22"/>
      <c r="G19" s="22"/>
      <c r="H19" s="140"/>
      <c r="I19" s="19"/>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140"/>
    </row>
    <row r="20" spans="1:50" ht="42" customHeight="1">
      <c r="A20" s="215"/>
      <c r="B20" s="191">
        <v>4</v>
      </c>
      <c r="C20" s="238" t="s">
        <v>189</v>
      </c>
      <c r="D20" s="238"/>
      <c r="E20" s="238"/>
      <c r="F20" s="238"/>
      <c r="G20" s="238"/>
      <c r="H20" s="239"/>
      <c r="I20" s="249" t="s">
        <v>188</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1"/>
    </row>
    <row r="21" spans="1:50" ht="36" customHeight="1">
      <c r="A21" s="215"/>
      <c r="B21" s="191">
        <v>5</v>
      </c>
      <c r="C21" s="199" t="s">
        <v>190</v>
      </c>
      <c r="D21" s="199"/>
      <c r="E21" s="199"/>
      <c r="F21" s="199"/>
      <c r="G21" s="199"/>
      <c r="H21" s="200"/>
      <c r="I21" s="436" t="s">
        <v>194</v>
      </c>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8"/>
    </row>
    <row r="22" spans="1:50" ht="36" customHeight="1">
      <c r="A22" s="215"/>
      <c r="B22" s="192"/>
      <c r="C22" s="25"/>
      <c r="D22" s="25"/>
      <c r="E22" s="25"/>
      <c r="F22" s="25"/>
      <c r="G22" s="22"/>
      <c r="H22" s="140"/>
      <c r="I22" s="439"/>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1"/>
    </row>
    <row r="23" spans="1:50" ht="44.25" customHeight="1">
      <c r="A23" s="215"/>
      <c r="B23" s="32">
        <v>6</v>
      </c>
      <c r="C23" s="185" t="s">
        <v>187</v>
      </c>
      <c r="D23" s="185"/>
      <c r="E23" s="185"/>
      <c r="F23" s="185"/>
      <c r="G23" s="186"/>
      <c r="H23" s="187"/>
      <c r="I23" s="201" t="s">
        <v>192</v>
      </c>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3"/>
    </row>
    <row r="24" spans="1:50" ht="29.25" customHeight="1">
      <c r="A24" s="215"/>
      <c r="B24" s="197">
        <v>7</v>
      </c>
      <c r="C24" s="432" t="s">
        <v>113</v>
      </c>
      <c r="D24" s="432"/>
      <c r="E24" s="432"/>
      <c r="F24" s="432"/>
      <c r="G24" s="432"/>
      <c r="H24" s="142"/>
      <c r="I24" s="436" t="s">
        <v>193</v>
      </c>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8"/>
    </row>
    <row r="25" spans="1:50" ht="29.25" customHeight="1">
      <c r="A25" s="215"/>
      <c r="B25" s="198"/>
      <c r="C25" s="433"/>
      <c r="D25" s="433"/>
      <c r="E25" s="433"/>
      <c r="F25" s="433"/>
      <c r="G25" s="433"/>
      <c r="H25" s="142"/>
      <c r="I25" s="439"/>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1"/>
    </row>
    <row r="26" spans="1:50" ht="33.75" customHeight="1">
      <c r="A26" s="215"/>
      <c r="B26" s="197">
        <v>8</v>
      </c>
      <c r="C26" s="234" t="s">
        <v>115</v>
      </c>
      <c r="D26" s="234"/>
      <c r="E26" s="234"/>
      <c r="F26" s="234"/>
      <c r="G26" s="234"/>
      <c r="H26" s="235"/>
      <c r="I26" s="228" t="s">
        <v>125</v>
      </c>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30"/>
    </row>
    <row r="27" spans="1:50" ht="28.5" customHeight="1">
      <c r="A27" s="215"/>
      <c r="B27" s="198"/>
      <c r="C27" s="236"/>
      <c r="D27" s="236"/>
      <c r="E27" s="236"/>
      <c r="F27" s="236"/>
      <c r="G27" s="236"/>
      <c r="H27" s="237"/>
      <c r="I27" s="231"/>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3"/>
    </row>
    <row r="28" spans="1:50" ht="23.25" customHeight="1">
      <c r="A28" s="215"/>
      <c r="B28" s="431">
        <v>9</v>
      </c>
      <c r="C28" s="238" t="s">
        <v>119</v>
      </c>
      <c r="D28" s="238"/>
      <c r="E28" s="238"/>
      <c r="F28" s="238"/>
      <c r="G28" s="238"/>
      <c r="H28" s="239"/>
      <c r="I28" s="240" t="s">
        <v>124</v>
      </c>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2"/>
    </row>
    <row r="29" spans="1:50" ht="28.5" customHeight="1">
      <c r="A29" s="215"/>
      <c r="B29" s="442">
        <v>10</v>
      </c>
      <c r="C29" s="443" t="s">
        <v>184</v>
      </c>
      <c r="D29" s="443"/>
      <c r="E29" s="443"/>
      <c r="F29" s="443"/>
      <c r="G29" s="443"/>
      <c r="H29" s="444"/>
      <c r="I29" s="201" t="s">
        <v>185</v>
      </c>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3"/>
    </row>
    <row r="30" spans="1:50" ht="18" customHeight="1">
      <c r="A30" s="215"/>
      <c r="B30" s="197">
        <v>11</v>
      </c>
      <c r="C30" s="234" t="s">
        <v>116</v>
      </c>
      <c r="D30" s="234"/>
      <c r="E30" s="234"/>
      <c r="F30" s="234"/>
      <c r="G30" s="234"/>
      <c r="H30" s="235"/>
      <c r="I30" s="228" t="s">
        <v>123</v>
      </c>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30"/>
    </row>
    <row r="31" spans="1:50" ht="18" customHeight="1">
      <c r="A31" s="215"/>
      <c r="B31" s="198"/>
      <c r="C31" s="236"/>
      <c r="D31" s="236"/>
      <c r="E31" s="236"/>
      <c r="F31" s="236"/>
      <c r="G31" s="236"/>
      <c r="H31" s="237"/>
      <c r="I31" s="231"/>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3"/>
      <c r="AX31" s="11"/>
    </row>
    <row r="32" spans="1:50" ht="14.25" customHeight="1">
      <c r="A32" s="215"/>
      <c r="B32" s="37">
        <v>12</v>
      </c>
      <c r="C32" s="24" t="s">
        <v>87</v>
      </c>
      <c r="D32" s="21"/>
      <c r="E32" s="21"/>
      <c r="F32" s="21"/>
      <c r="G32" s="21"/>
      <c r="H32" s="155"/>
      <c r="I32" s="243" t="s">
        <v>107</v>
      </c>
      <c r="J32" s="244"/>
      <c r="K32" s="244"/>
      <c r="L32" s="244"/>
      <c r="M32" s="244"/>
      <c r="N32" s="252" t="s">
        <v>39</v>
      </c>
      <c r="O32" s="210"/>
      <c r="P32" s="266"/>
      <c r="Q32" s="252" t="s">
        <v>40</v>
      </c>
      <c r="R32" s="210"/>
      <c r="S32" s="266"/>
      <c r="T32" s="252" t="s">
        <v>41</v>
      </c>
      <c r="U32" s="210"/>
      <c r="V32" s="266"/>
      <c r="W32" s="252" t="s">
        <v>42</v>
      </c>
      <c r="X32" s="210"/>
      <c r="Y32" s="266"/>
      <c r="Z32" s="252" t="s">
        <v>43</v>
      </c>
      <c r="AA32" s="210"/>
      <c r="AB32" s="266"/>
      <c r="AC32" s="252" t="s">
        <v>44</v>
      </c>
      <c r="AD32" s="210"/>
      <c r="AE32" s="266"/>
      <c r="AF32" s="252" t="s">
        <v>45</v>
      </c>
      <c r="AG32" s="210"/>
      <c r="AH32" s="266"/>
      <c r="AI32" s="252" t="s">
        <v>46</v>
      </c>
      <c r="AJ32" s="210"/>
      <c r="AK32" s="266"/>
      <c r="AL32" s="252" t="s">
        <v>47</v>
      </c>
      <c r="AM32" s="210"/>
      <c r="AN32" s="266"/>
      <c r="AO32" s="252" t="s">
        <v>48</v>
      </c>
      <c r="AP32" s="210"/>
      <c r="AQ32" s="266"/>
      <c r="AR32" s="252" t="s">
        <v>49</v>
      </c>
      <c r="AS32" s="210"/>
      <c r="AT32" s="266"/>
      <c r="AU32" s="252" t="s">
        <v>50</v>
      </c>
      <c r="AV32" s="210"/>
      <c r="AW32" s="253"/>
      <c r="AX32" s="11"/>
    </row>
    <row r="33" spans="1:56" ht="14.25" customHeight="1">
      <c r="A33" s="215"/>
      <c r="B33" s="20"/>
      <c r="C33" s="188" t="s">
        <v>174</v>
      </c>
      <c r="D33" s="23"/>
      <c r="E33" s="23"/>
      <c r="F33" s="23"/>
      <c r="G33" s="23"/>
      <c r="H33" s="142"/>
      <c r="I33" s="254" t="s">
        <v>128</v>
      </c>
      <c r="J33" s="255"/>
      <c r="K33" s="255"/>
      <c r="L33" s="255"/>
      <c r="M33" s="256"/>
      <c r="N33" s="120"/>
      <c r="O33" s="118"/>
      <c r="R33" s="119" t="s">
        <v>120</v>
      </c>
      <c r="S33" s="120"/>
      <c r="T33" s="118"/>
      <c r="U33" s="118"/>
      <c r="V33" s="118"/>
      <c r="W33" s="120"/>
      <c r="X33" s="118"/>
      <c r="Y33" s="119"/>
      <c r="Z33" s="118"/>
      <c r="AA33" s="118"/>
      <c r="AB33" s="119"/>
      <c r="AC33" s="118"/>
      <c r="AD33" s="118"/>
      <c r="AE33" s="118"/>
      <c r="AF33" s="120"/>
      <c r="AG33" s="118"/>
      <c r="AH33" s="119"/>
      <c r="AI33" s="118"/>
      <c r="AJ33" s="118"/>
      <c r="AK33" s="118"/>
      <c r="AL33" s="120"/>
      <c r="AM33" s="118"/>
      <c r="AN33" s="119"/>
      <c r="AO33" s="118"/>
      <c r="AP33" s="118"/>
      <c r="AQ33" s="118"/>
      <c r="AR33" s="120"/>
      <c r="AS33" s="118"/>
      <c r="AT33" s="119"/>
      <c r="AU33" s="120"/>
      <c r="AV33" s="118"/>
      <c r="AW33" s="183"/>
      <c r="AX33" s="11"/>
    </row>
    <row r="34" spans="1:56" ht="14.25" customHeight="1">
      <c r="A34" s="215"/>
      <c r="B34" s="20"/>
      <c r="C34" s="56"/>
      <c r="D34" s="23"/>
      <c r="E34" s="23"/>
      <c r="F34" s="23"/>
      <c r="G34" s="23"/>
      <c r="H34" s="142"/>
      <c r="I34" s="257" t="s">
        <v>131</v>
      </c>
      <c r="J34" s="258"/>
      <c r="K34" s="258"/>
      <c r="L34" s="258"/>
      <c r="M34" s="259"/>
      <c r="N34" s="123"/>
      <c r="O34" s="121"/>
      <c r="P34" s="122"/>
      <c r="Q34" s="123"/>
      <c r="T34" s="121" t="s">
        <v>181</v>
      </c>
      <c r="U34" s="121"/>
      <c r="V34" s="121"/>
      <c r="W34" s="123"/>
      <c r="X34" s="121"/>
      <c r="Y34" s="122"/>
      <c r="Z34" s="121"/>
      <c r="AA34" s="121"/>
      <c r="AB34" s="122"/>
      <c r="AC34" s="121"/>
      <c r="AD34" s="121"/>
      <c r="AE34" s="121"/>
      <c r="AF34" s="123"/>
      <c r="AG34" s="121"/>
      <c r="AH34" s="122"/>
      <c r="AI34" s="121"/>
      <c r="AJ34" s="121"/>
      <c r="AK34" s="121"/>
      <c r="AL34" s="123"/>
      <c r="AM34" s="121"/>
      <c r="AN34" s="122"/>
      <c r="AO34" s="121"/>
      <c r="AP34" s="121"/>
      <c r="AQ34" s="121"/>
      <c r="AR34" s="123"/>
      <c r="AS34" s="121"/>
      <c r="AT34" s="122"/>
      <c r="AU34" s="123"/>
      <c r="AV34" s="121"/>
      <c r="AW34" s="124"/>
      <c r="AX34" s="11"/>
    </row>
    <row r="35" spans="1:56" ht="14.25" customHeight="1">
      <c r="A35" s="215"/>
      <c r="B35" s="20"/>
      <c r="C35" s="56" t="s">
        <v>105</v>
      </c>
      <c r="D35" s="23"/>
      <c r="E35" s="23"/>
      <c r="F35" s="23"/>
      <c r="G35" s="23"/>
      <c r="H35" s="142"/>
      <c r="I35" s="257" t="s">
        <v>136</v>
      </c>
      <c r="J35" s="258"/>
      <c r="K35" s="258"/>
      <c r="L35" s="258"/>
      <c r="M35" s="259"/>
      <c r="N35" s="123"/>
      <c r="O35" s="121"/>
      <c r="P35" s="122"/>
      <c r="Q35" s="123"/>
      <c r="R35" s="121"/>
      <c r="S35" s="122"/>
      <c r="T35" s="121"/>
      <c r="U35" s="121"/>
      <c r="V35" s="121"/>
      <c r="W35" s="123"/>
      <c r="X35" s="121"/>
      <c r="Y35" s="122"/>
      <c r="Z35" s="121"/>
      <c r="AA35" s="121"/>
      <c r="AB35" s="122"/>
      <c r="AC35" s="121"/>
      <c r="AD35" s="121"/>
      <c r="AE35" s="121"/>
      <c r="AF35" s="123"/>
      <c r="AG35" s="121"/>
      <c r="AH35" s="122"/>
      <c r="AI35" s="121"/>
      <c r="AJ35" s="121"/>
      <c r="AK35" s="121"/>
      <c r="AL35" s="123"/>
      <c r="AM35" s="121"/>
      <c r="AN35" s="122"/>
      <c r="AO35" s="121"/>
      <c r="AP35" s="121"/>
      <c r="AQ35" s="121"/>
      <c r="AR35" s="189" t="s">
        <v>182</v>
      </c>
      <c r="AS35" s="121"/>
      <c r="AU35" s="123"/>
      <c r="AV35" s="121"/>
      <c r="AW35" s="124"/>
      <c r="AX35" s="11"/>
    </row>
    <row r="36" spans="1:56" ht="14.25" customHeight="1">
      <c r="A36" s="215"/>
      <c r="B36" s="19"/>
      <c r="C36" s="22"/>
      <c r="D36" s="22"/>
      <c r="E36" s="22"/>
      <c r="F36" s="22"/>
      <c r="G36" s="22"/>
      <c r="H36" s="140"/>
      <c r="I36" s="260" t="s">
        <v>143</v>
      </c>
      <c r="J36" s="261"/>
      <c r="K36" s="261"/>
      <c r="L36" s="261"/>
      <c r="M36" s="262"/>
      <c r="N36" s="127"/>
      <c r="O36" s="126"/>
      <c r="P36" s="125"/>
      <c r="Q36" s="127"/>
      <c r="R36" s="126"/>
      <c r="S36" s="125"/>
      <c r="T36" s="126"/>
      <c r="U36" s="126"/>
      <c r="V36" s="126"/>
      <c r="W36" s="126"/>
      <c r="X36" s="126"/>
      <c r="Y36" s="125" t="s">
        <v>183</v>
      </c>
      <c r="Z36" s="126"/>
      <c r="AA36" s="126"/>
      <c r="AB36" s="125"/>
      <c r="AC36" s="126"/>
      <c r="AD36" s="126"/>
      <c r="AE36" s="126"/>
      <c r="AF36" s="127"/>
      <c r="AG36" s="126"/>
      <c r="AH36" s="125"/>
      <c r="AI36" s="126"/>
      <c r="AJ36" s="126"/>
      <c r="AK36" s="87"/>
      <c r="AL36" s="127"/>
      <c r="AM36" s="126"/>
      <c r="AN36" s="125"/>
      <c r="AO36" s="126"/>
      <c r="AP36" s="126"/>
      <c r="AQ36" s="126"/>
      <c r="AR36" s="127"/>
      <c r="AS36" s="126"/>
      <c r="AT36" s="125"/>
      <c r="AU36" s="127"/>
      <c r="AV36" s="126"/>
      <c r="AW36" s="128"/>
      <c r="AX36" s="11"/>
    </row>
    <row r="37" spans="1:56" ht="14.25" customHeight="1">
      <c r="A37" s="216"/>
      <c r="B37" s="19">
        <v>13</v>
      </c>
      <c r="C37" s="25" t="s">
        <v>34</v>
      </c>
      <c r="D37" s="22"/>
      <c r="E37" s="22"/>
      <c r="F37" s="22"/>
      <c r="G37" s="22"/>
      <c r="H37" s="140"/>
      <c r="I37" s="20"/>
      <c r="J37" s="157"/>
      <c r="K37" s="263">
        <f>Z37+AO37</f>
        <v>0</v>
      </c>
      <c r="L37" s="264"/>
      <c r="M37" s="264"/>
      <c r="N37" s="264"/>
      <c r="O37" s="264"/>
      <c r="P37" s="264"/>
      <c r="Q37" s="22" t="s">
        <v>4</v>
      </c>
      <c r="R37" s="22"/>
      <c r="S37" s="23"/>
      <c r="T37" s="22"/>
      <c r="U37" s="23"/>
      <c r="V37" s="23"/>
      <c r="W37" s="23"/>
      <c r="X37" s="141" t="s">
        <v>37</v>
      </c>
      <c r="Y37" s="141"/>
      <c r="Z37" s="265"/>
      <c r="AA37" s="265"/>
      <c r="AB37" s="265"/>
      <c r="AC37" s="265"/>
      <c r="AD37" s="23" t="s">
        <v>32</v>
      </c>
      <c r="AE37" s="23"/>
      <c r="AF37" s="23"/>
      <c r="AG37" s="23"/>
      <c r="AH37" s="23"/>
      <c r="AI37" s="23"/>
      <c r="AJ37" s="23"/>
      <c r="AK37" s="23"/>
      <c r="AL37" s="23"/>
      <c r="AM37" s="141" t="s">
        <v>31</v>
      </c>
      <c r="AN37" s="141"/>
      <c r="AO37" s="265"/>
      <c r="AP37" s="265"/>
      <c r="AQ37" s="265"/>
      <c r="AR37" s="265"/>
      <c r="AS37" s="23" t="s">
        <v>33</v>
      </c>
      <c r="AT37" s="142"/>
      <c r="AU37" s="23"/>
      <c r="AV37" s="23"/>
      <c r="AW37" s="140"/>
      <c r="AX37" s="11"/>
      <c r="AY37" s="1"/>
    </row>
    <row r="38" spans="1:56" ht="20.25" customHeight="1">
      <c r="A38" s="204" t="s">
        <v>88</v>
      </c>
      <c r="B38" s="205"/>
      <c r="C38" s="205"/>
      <c r="D38" s="205"/>
      <c r="E38" s="205"/>
      <c r="F38" s="205"/>
      <c r="G38" s="205"/>
      <c r="H38" s="206"/>
      <c r="I38" s="32"/>
      <c r="J38" s="210" t="s">
        <v>15</v>
      </c>
      <c r="K38" s="210"/>
      <c r="L38" s="210"/>
      <c r="M38" s="210"/>
      <c r="N38" s="210"/>
      <c r="O38" s="210"/>
      <c r="P38" s="210"/>
      <c r="Q38" s="210"/>
      <c r="R38" s="275"/>
      <c r="S38" s="275"/>
      <c r="T38" s="210"/>
      <c r="U38" s="266"/>
      <c r="V38" s="252" t="s">
        <v>176</v>
      </c>
      <c r="W38" s="210"/>
      <c r="X38" s="210"/>
      <c r="Y38" s="210"/>
      <c r="Z38" s="210"/>
      <c r="AA38" s="210"/>
      <c r="AB38" s="210"/>
      <c r="AC38" s="210"/>
      <c r="AD38" s="210"/>
      <c r="AE38" s="210"/>
      <c r="AF38" s="210"/>
      <c r="AG38" s="210"/>
      <c r="AH38" s="210"/>
      <c r="AI38" s="210"/>
      <c r="AJ38" s="252" t="s">
        <v>2</v>
      </c>
      <c r="AK38" s="210"/>
      <c r="AL38" s="210"/>
      <c r="AM38" s="210"/>
      <c r="AN38" s="210"/>
      <c r="AO38" s="210"/>
      <c r="AP38" s="210"/>
      <c r="AQ38" s="210"/>
      <c r="AR38" s="210"/>
      <c r="AS38" s="210"/>
      <c r="AT38" s="210"/>
      <c r="AU38" s="210"/>
      <c r="AV38" s="210"/>
      <c r="AW38" s="253"/>
      <c r="AX38" s="11"/>
    </row>
    <row r="39" spans="1:56" ht="20.100000000000001" customHeight="1">
      <c r="A39" s="276"/>
      <c r="B39" s="277"/>
      <c r="C39" s="277"/>
      <c r="D39" s="277"/>
      <c r="E39" s="277"/>
      <c r="F39" s="277"/>
      <c r="G39" s="277"/>
      <c r="H39" s="278"/>
      <c r="I39" s="143"/>
      <c r="J39" s="279"/>
      <c r="K39" s="279"/>
      <c r="L39" s="279"/>
      <c r="M39" s="279"/>
      <c r="N39" s="279"/>
      <c r="O39" s="279"/>
      <c r="P39" s="279"/>
      <c r="Q39" s="279"/>
      <c r="R39" s="279"/>
      <c r="S39" s="279"/>
      <c r="T39" s="145" t="s">
        <v>4</v>
      </c>
      <c r="U39" s="146"/>
      <c r="V39" s="144"/>
      <c r="W39" s="280"/>
      <c r="X39" s="280"/>
      <c r="Y39" s="280"/>
      <c r="Z39" s="280"/>
      <c r="AA39" s="280"/>
      <c r="AB39" s="280"/>
      <c r="AC39" s="280"/>
      <c r="AD39" s="280"/>
      <c r="AE39" s="280"/>
      <c r="AF39" s="280"/>
      <c r="AG39" s="280"/>
      <c r="AH39" s="147" t="s">
        <v>4</v>
      </c>
      <c r="AI39" s="144"/>
      <c r="AJ39" s="148"/>
      <c r="AK39" s="280"/>
      <c r="AL39" s="280"/>
      <c r="AM39" s="280"/>
      <c r="AN39" s="280"/>
      <c r="AO39" s="280"/>
      <c r="AP39" s="280"/>
      <c r="AQ39" s="280"/>
      <c r="AR39" s="280"/>
      <c r="AS39" s="280"/>
      <c r="AT39" s="280"/>
      <c r="AU39" s="280"/>
      <c r="AV39" s="147" t="s">
        <v>4</v>
      </c>
      <c r="AW39" s="149"/>
      <c r="AX39" s="11"/>
    </row>
    <row r="40" spans="1:56" ht="20.100000000000001" customHeight="1">
      <c r="A40" s="267"/>
      <c r="B40" s="268"/>
      <c r="C40" s="268"/>
      <c r="D40" s="268"/>
      <c r="E40" s="268"/>
      <c r="F40" s="268"/>
      <c r="G40" s="268"/>
      <c r="H40" s="269"/>
      <c r="I40" s="167"/>
      <c r="J40" s="270"/>
      <c r="K40" s="270"/>
      <c r="L40" s="270"/>
      <c r="M40" s="270"/>
      <c r="N40" s="270"/>
      <c r="O40" s="270"/>
      <c r="P40" s="270"/>
      <c r="Q40" s="270"/>
      <c r="R40" s="270"/>
      <c r="S40" s="270"/>
      <c r="T40" s="169" t="s">
        <v>4</v>
      </c>
      <c r="U40" s="170"/>
      <c r="V40" s="168"/>
      <c r="W40" s="271"/>
      <c r="X40" s="271"/>
      <c r="Y40" s="271"/>
      <c r="Z40" s="271"/>
      <c r="AA40" s="271"/>
      <c r="AB40" s="271"/>
      <c r="AC40" s="271"/>
      <c r="AD40" s="271"/>
      <c r="AE40" s="271"/>
      <c r="AF40" s="271"/>
      <c r="AG40" s="271"/>
      <c r="AH40" s="121" t="s">
        <v>4</v>
      </c>
      <c r="AI40" s="170"/>
      <c r="AJ40" s="172"/>
      <c r="AK40" s="271"/>
      <c r="AL40" s="271"/>
      <c r="AM40" s="271"/>
      <c r="AN40" s="271"/>
      <c r="AO40" s="271"/>
      <c r="AP40" s="271"/>
      <c r="AQ40" s="271"/>
      <c r="AR40" s="271"/>
      <c r="AS40" s="271"/>
      <c r="AT40" s="271"/>
      <c r="AU40" s="271"/>
      <c r="AV40" s="121" t="s">
        <v>4</v>
      </c>
      <c r="AW40" s="173"/>
      <c r="AX40" s="11"/>
    </row>
    <row r="41" spans="1:56" ht="20.100000000000001" customHeight="1">
      <c r="A41" s="272"/>
      <c r="B41" s="273"/>
      <c r="C41" s="273"/>
      <c r="D41" s="273"/>
      <c r="E41" s="273"/>
      <c r="F41" s="273"/>
      <c r="G41" s="273"/>
      <c r="H41" s="274"/>
      <c r="I41" s="154"/>
      <c r="J41" s="270"/>
      <c r="K41" s="270"/>
      <c r="L41" s="270"/>
      <c r="M41" s="270"/>
      <c r="N41" s="270"/>
      <c r="O41" s="270"/>
      <c r="P41" s="270"/>
      <c r="Q41" s="270"/>
      <c r="R41" s="270"/>
      <c r="S41" s="270"/>
      <c r="T41" s="151" t="s">
        <v>4</v>
      </c>
      <c r="U41" s="152"/>
      <c r="V41" s="150"/>
      <c r="W41" s="271"/>
      <c r="X41" s="271"/>
      <c r="Y41" s="271"/>
      <c r="Z41" s="271"/>
      <c r="AA41" s="271"/>
      <c r="AB41" s="271"/>
      <c r="AC41" s="271"/>
      <c r="AD41" s="271"/>
      <c r="AE41" s="271"/>
      <c r="AF41" s="271"/>
      <c r="AG41" s="271"/>
      <c r="AH41" s="118" t="s">
        <v>4</v>
      </c>
      <c r="AI41" s="152"/>
      <c r="AJ41" s="153"/>
      <c r="AK41" s="271"/>
      <c r="AL41" s="271"/>
      <c r="AM41" s="271"/>
      <c r="AN41" s="271"/>
      <c r="AO41" s="271"/>
      <c r="AP41" s="271"/>
      <c r="AQ41" s="271"/>
      <c r="AR41" s="271"/>
      <c r="AS41" s="271"/>
      <c r="AT41" s="271"/>
      <c r="AU41" s="271"/>
      <c r="AV41" s="118" t="s">
        <v>4</v>
      </c>
      <c r="AW41" s="184"/>
      <c r="AX41" s="11"/>
    </row>
    <row r="42" spans="1:56" ht="20.100000000000001" customHeight="1">
      <c r="A42" s="267"/>
      <c r="B42" s="268"/>
      <c r="C42" s="268"/>
      <c r="D42" s="268"/>
      <c r="E42" s="268"/>
      <c r="F42" s="268"/>
      <c r="G42" s="268"/>
      <c r="H42" s="269"/>
      <c r="I42" s="171"/>
      <c r="J42" s="270"/>
      <c r="K42" s="270"/>
      <c r="L42" s="270"/>
      <c r="M42" s="270"/>
      <c r="N42" s="270"/>
      <c r="O42" s="270"/>
      <c r="P42" s="270"/>
      <c r="Q42" s="270"/>
      <c r="R42" s="270"/>
      <c r="S42" s="270"/>
      <c r="T42" s="169" t="s">
        <v>4</v>
      </c>
      <c r="U42" s="170"/>
      <c r="V42" s="168"/>
      <c r="W42" s="271"/>
      <c r="X42" s="271"/>
      <c r="Y42" s="271"/>
      <c r="Z42" s="271"/>
      <c r="AA42" s="271"/>
      <c r="AB42" s="271"/>
      <c r="AC42" s="271"/>
      <c r="AD42" s="271"/>
      <c r="AE42" s="271"/>
      <c r="AF42" s="271"/>
      <c r="AG42" s="271"/>
      <c r="AH42" s="121" t="s">
        <v>4</v>
      </c>
      <c r="AI42" s="168"/>
      <c r="AJ42" s="172"/>
      <c r="AK42" s="271"/>
      <c r="AL42" s="271"/>
      <c r="AM42" s="271"/>
      <c r="AN42" s="271"/>
      <c r="AO42" s="271"/>
      <c r="AP42" s="271"/>
      <c r="AQ42" s="271"/>
      <c r="AR42" s="271"/>
      <c r="AS42" s="271"/>
      <c r="AT42" s="271"/>
      <c r="AU42" s="271"/>
      <c r="AV42" s="121" t="s">
        <v>4</v>
      </c>
      <c r="AW42" s="173"/>
      <c r="AX42" s="11"/>
    </row>
    <row r="43" spans="1:56" s="27" customFormat="1" ht="20.100000000000001" customHeight="1">
      <c r="A43" s="19"/>
      <c r="B43" s="22" t="s">
        <v>14</v>
      </c>
      <c r="C43" s="22"/>
      <c r="D43" s="22"/>
      <c r="E43" s="22"/>
      <c r="F43" s="22"/>
      <c r="G43" s="22"/>
      <c r="H43" s="140"/>
      <c r="I43" s="22"/>
      <c r="J43" s="25"/>
      <c r="K43" s="25" t="s">
        <v>5</v>
      </c>
      <c r="L43" s="25"/>
      <c r="M43" s="290">
        <f>J39+J40+J41+J42</f>
        <v>0</v>
      </c>
      <c r="N43" s="290"/>
      <c r="O43" s="290"/>
      <c r="P43" s="290"/>
      <c r="Q43" s="290"/>
      <c r="R43" s="290"/>
      <c r="S43" s="290"/>
      <c r="T43" s="135" t="s">
        <v>4</v>
      </c>
      <c r="U43" s="158"/>
      <c r="V43" s="25"/>
      <c r="W43" s="25"/>
      <c r="X43" s="25" t="s">
        <v>5</v>
      </c>
      <c r="Y43" s="25"/>
      <c r="Z43" s="290">
        <f>W39+W40+W41+W4</f>
        <v>0</v>
      </c>
      <c r="AA43" s="290"/>
      <c r="AB43" s="290"/>
      <c r="AC43" s="290"/>
      <c r="AD43" s="290"/>
      <c r="AE43" s="290"/>
      <c r="AF43" s="290"/>
      <c r="AG43" s="290"/>
      <c r="AH43" s="65" t="s">
        <v>4</v>
      </c>
      <c r="AI43" s="25"/>
      <c r="AJ43" s="105"/>
      <c r="AK43" s="25"/>
      <c r="AL43" s="25" t="s">
        <v>5</v>
      </c>
      <c r="AM43" s="25"/>
      <c r="AN43" s="290">
        <f>W39+W40+W41+W42</f>
        <v>0</v>
      </c>
      <c r="AO43" s="290"/>
      <c r="AP43" s="290"/>
      <c r="AQ43" s="290"/>
      <c r="AR43" s="290"/>
      <c r="AS43" s="290"/>
      <c r="AT43" s="290"/>
      <c r="AU43" s="290"/>
      <c r="AV43" s="65" t="s">
        <v>93</v>
      </c>
      <c r="AW43" s="26"/>
    </row>
    <row r="44" spans="1:56" s="27" customFormat="1" ht="20.100000000000001" customHeight="1">
      <c r="A44" s="20"/>
      <c r="B44" s="23"/>
      <c r="C44" s="23"/>
      <c r="D44" s="23"/>
      <c r="E44" s="23"/>
      <c r="F44" s="23"/>
      <c r="G44" s="23"/>
      <c r="H44" s="142"/>
      <c r="I44" s="291" t="s">
        <v>147</v>
      </c>
      <c r="J44" s="292"/>
      <c r="K44" s="292"/>
      <c r="L44" s="292"/>
      <c r="M44" s="293"/>
      <c r="N44" s="294" t="s">
        <v>126</v>
      </c>
      <c r="O44" s="295"/>
      <c r="P44" s="295"/>
      <c r="Q44" s="295"/>
      <c r="R44" s="295"/>
      <c r="S44" s="295"/>
      <c r="T44" s="295"/>
      <c r="U44" s="295"/>
      <c r="V44" s="295"/>
      <c r="W44" s="295"/>
      <c r="X44" s="295"/>
      <c r="Y44" s="295"/>
      <c r="Z44" s="295"/>
      <c r="AA44" s="295"/>
      <c r="AB44" s="295"/>
      <c r="AC44" s="294" t="s">
        <v>148</v>
      </c>
      <c r="AD44" s="295"/>
      <c r="AE44" s="295"/>
      <c r="AF44" s="295"/>
      <c r="AG44" s="295"/>
      <c r="AH44" s="295"/>
      <c r="AI44" s="295"/>
      <c r="AJ44" s="295"/>
      <c r="AK44" s="295"/>
      <c r="AL44" s="295"/>
      <c r="AM44" s="295"/>
      <c r="AN44" s="295"/>
      <c r="AO44" s="295"/>
      <c r="AP44" s="295"/>
      <c r="AQ44" s="295"/>
      <c r="AR44" s="295"/>
      <c r="AS44" s="295"/>
      <c r="AT44" s="295"/>
      <c r="AU44" s="295"/>
      <c r="AV44" s="295"/>
      <c r="AW44" s="296"/>
    </row>
    <row r="45" spans="1:56" ht="21.95" customHeight="1">
      <c r="A45" s="327" t="s">
        <v>66</v>
      </c>
      <c r="B45" s="328"/>
      <c r="C45" s="328"/>
      <c r="D45" s="328"/>
      <c r="E45" s="328"/>
      <c r="F45" s="328"/>
      <c r="G45" s="328"/>
      <c r="H45" s="329"/>
      <c r="I45" s="303" t="str">
        <f>IF(ISERROR(VLOOKUP(AY45,$AZ$68:$BF$80,2)),"",VLOOKUP(AY45,$AZ$68:$BF$80,2))</f>
        <v>旅行会社等セールスコール</v>
      </c>
      <c r="J45" s="300"/>
      <c r="K45" s="300"/>
      <c r="L45" s="300"/>
      <c r="M45" s="304"/>
      <c r="N45" s="303" t="str">
        <f t="shared" ref="N45:N48" si="0">IF(ISERROR(VLOOKUP(AY45,$AZ$68:$BF$80,3)),"",VLOOKUP(AY45,$AZ$68:$BF$80,3))</f>
        <v>商談・訪問件数</v>
      </c>
      <c r="O45" s="300"/>
      <c r="P45" s="300"/>
      <c r="Q45" s="300"/>
      <c r="R45" s="300"/>
      <c r="S45" s="299"/>
      <c r="T45" s="299"/>
      <c r="U45" s="299"/>
      <c r="V45" s="300">
        <f t="shared" ref="V45:V48" si="1">IF(ISERROR(VLOOKUP(AY45,$AZ$68:$BF$80,4)),"",VLOOKUP(AY45,$AZ$68:$BF$80,4))</f>
        <v>0</v>
      </c>
      <c r="W45" s="300"/>
      <c r="X45" s="300"/>
      <c r="Y45" s="300"/>
      <c r="Z45" s="299"/>
      <c r="AA45" s="299"/>
      <c r="AB45" s="331"/>
      <c r="AC45" s="303" t="str">
        <f t="shared" ref="AC45:AC48" si="2">IF(ISERROR(VLOOKUP(AY45,$AZ$68:$BF$80,5)),"",VLOOKUP(AY45,$AZ$68:$BF$80,5))</f>
        <v>造成ﾂｱｰ本数</v>
      </c>
      <c r="AD45" s="300"/>
      <c r="AE45" s="300"/>
      <c r="AF45" s="300"/>
      <c r="AG45" s="299"/>
      <c r="AH45" s="299"/>
      <c r="AI45" s="299"/>
      <c r="AJ45" s="300" t="str">
        <f t="shared" ref="AJ45:AJ48" si="3">IF(ISERROR(VLOOKUP(AY45,$AZ$68:$BF$80,6)),"",VLOOKUP(AY45,$AZ$68:$BF$80,6))</f>
        <v>造成ツアー送客数</v>
      </c>
      <c r="AK45" s="300"/>
      <c r="AL45" s="300"/>
      <c r="AM45" s="300"/>
      <c r="AN45" s="299"/>
      <c r="AO45" s="299"/>
      <c r="AP45" s="299"/>
      <c r="AQ45" s="300">
        <f t="shared" ref="AQ45:AQ48" si="4">IF(ISERROR(VLOOKUP(AY45,$AZ$68:$BF$80,7)),"",VLOOKUP(AY45,$AZ$68:$BF$80,7))</f>
        <v>0</v>
      </c>
      <c r="AR45" s="300"/>
      <c r="AS45" s="300"/>
      <c r="AT45" s="300"/>
      <c r="AU45" s="299"/>
      <c r="AV45" s="299"/>
      <c r="AW45" s="302"/>
      <c r="AY45" s="129">
        <f>IF(ISERROR(SMALL($AZ$45:$AZ$56,1)),"",SMALL(AZ45:AZ56,1))</f>
        <v>4</v>
      </c>
      <c r="AZ45" t="str">
        <f>IF(ISERROR(IF($J$10="○",1)),"",IF($J$10="○",1,""))</f>
        <v/>
      </c>
      <c r="BC45" s="1">
        <v>1</v>
      </c>
      <c r="BD45" s="133" t="s">
        <v>23</v>
      </c>
    </row>
    <row r="46" spans="1:56" ht="21.95" customHeight="1">
      <c r="A46" s="330"/>
      <c r="B46" s="313"/>
      <c r="C46" s="313"/>
      <c r="D46" s="313"/>
      <c r="E46" s="313"/>
      <c r="F46" s="313"/>
      <c r="G46" s="313"/>
      <c r="H46" s="314"/>
      <c r="I46" s="288" t="str">
        <f>IF(ISERROR(VLOOKUP(AY46,$AZ$68:$BF$80,2)),"",VLOOKUP(AY46,$AZ$68:$BF$80,2))</f>
        <v>メディア招請</v>
      </c>
      <c r="J46" s="286"/>
      <c r="K46" s="286"/>
      <c r="L46" s="286"/>
      <c r="M46" s="297"/>
      <c r="N46" s="288" t="str">
        <f t="shared" si="0"/>
        <v>招請人数</v>
      </c>
      <c r="O46" s="286"/>
      <c r="P46" s="286"/>
      <c r="Q46" s="286"/>
      <c r="R46" s="286"/>
      <c r="S46" s="287"/>
      <c r="T46" s="287"/>
      <c r="U46" s="287"/>
      <c r="V46" s="286">
        <f t="shared" si="1"/>
        <v>0</v>
      </c>
      <c r="W46" s="286"/>
      <c r="X46" s="286"/>
      <c r="Y46" s="286"/>
      <c r="Z46" s="287"/>
      <c r="AA46" s="287"/>
      <c r="AB46" s="298"/>
      <c r="AC46" s="288" t="str">
        <f t="shared" si="2"/>
        <v>掲載本数・放送回数</v>
      </c>
      <c r="AD46" s="286"/>
      <c r="AE46" s="286"/>
      <c r="AF46" s="286"/>
      <c r="AG46" s="287"/>
      <c r="AH46" s="287"/>
      <c r="AI46" s="287"/>
      <c r="AJ46" s="286" t="str">
        <f t="shared" si="3"/>
        <v>媒体接触者数</v>
      </c>
      <c r="AK46" s="286"/>
      <c r="AL46" s="286"/>
      <c r="AM46" s="286"/>
      <c r="AN46" s="287"/>
      <c r="AO46" s="287"/>
      <c r="AP46" s="287"/>
      <c r="AQ46" s="286" t="str">
        <f t="shared" si="4"/>
        <v>広告費用換算</v>
      </c>
      <c r="AR46" s="286"/>
      <c r="AS46" s="286"/>
      <c r="AT46" s="286"/>
      <c r="AU46" s="287"/>
      <c r="AV46" s="287"/>
      <c r="AW46" s="301"/>
      <c r="AY46" s="129">
        <f>IF(ISERROR(SMALL($AZ$45:$AZ$56,2)),"",SMALL(AZ45:AZ56,2))</f>
        <v>8</v>
      </c>
      <c r="AZ46" t="str">
        <f>IF(ISERROR(IF($X$10="○",2)),"",IF($X$10="○",2,""))</f>
        <v/>
      </c>
      <c r="BC46" s="1">
        <v>2</v>
      </c>
      <c r="BD46" s="133" t="s">
        <v>24</v>
      </c>
    </row>
    <row r="47" spans="1:56" ht="21.95" customHeight="1">
      <c r="A47" s="330"/>
      <c r="B47" s="313"/>
      <c r="C47" s="313"/>
      <c r="D47" s="313"/>
      <c r="E47" s="313"/>
      <c r="F47" s="313"/>
      <c r="G47" s="313"/>
      <c r="H47" s="314"/>
      <c r="I47" s="288" t="str">
        <f>IF(ISERROR(VLOOKUP(AY47,$AZ$68:$BF$80,2)),"",VLOOKUP(AY47,$AZ$68:$BF$80,2))</f>
        <v>印刷物・映像等</v>
      </c>
      <c r="J47" s="286"/>
      <c r="K47" s="286"/>
      <c r="L47" s="286"/>
      <c r="M47" s="297"/>
      <c r="N47" s="288" t="str">
        <f t="shared" si="0"/>
        <v>作成部数・本数</v>
      </c>
      <c r="O47" s="286"/>
      <c r="P47" s="286"/>
      <c r="Q47" s="286"/>
      <c r="R47" s="286"/>
      <c r="S47" s="287"/>
      <c r="T47" s="287"/>
      <c r="U47" s="287"/>
      <c r="V47" s="286" t="str">
        <f t="shared" si="1"/>
        <v>作成言語</v>
      </c>
      <c r="W47" s="286"/>
      <c r="X47" s="286"/>
      <c r="Y47" s="286"/>
      <c r="Z47" s="287"/>
      <c r="AA47" s="287"/>
      <c r="AB47" s="298"/>
      <c r="AC47" s="288">
        <f t="shared" si="2"/>
        <v>0</v>
      </c>
      <c r="AD47" s="286"/>
      <c r="AE47" s="286"/>
      <c r="AF47" s="286"/>
      <c r="AG47" s="287"/>
      <c r="AH47" s="287"/>
      <c r="AI47" s="287"/>
      <c r="AJ47" s="286">
        <f t="shared" si="3"/>
        <v>0</v>
      </c>
      <c r="AK47" s="286"/>
      <c r="AL47" s="286"/>
      <c r="AM47" s="286"/>
      <c r="AN47" s="287"/>
      <c r="AO47" s="287"/>
      <c r="AP47" s="287"/>
      <c r="AQ47" s="286">
        <f t="shared" si="4"/>
        <v>0</v>
      </c>
      <c r="AR47" s="286"/>
      <c r="AS47" s="286"/>
      <c r="AT47" s="286"/>
      <c r="AU47" s="287"/>
      <c r="AV47" s="287"/>
      <c r="AW47" s="301"/>
      <c r="AY47" s="129">
        <f>IF(ISERROR(SMALL($AZ$45:$AZ$56,3)),"",SMALL(AZ45:AZ56,3))</f>
        <v>12</v>
      </c>
      <c r="AZ47" t="str">
        <f>IF(ISERROR(IF($AL$10="○",3)),"",IF($AL$10="○",3,""))</f>
        <v/>
      </c>
      <c r="BC47" s="1">
        <v>3</v>
      </c>
      <c r="BD47" s="133" t="s">
        <v>57</v>
      </c>
    </row>
    <row r="48" spans="1:56" ht="21.95" customHeight="1">
      <c r="A48" s="330"/>
      <c r="B48" s="313"/>
      <c r="C48" s="313"/>
      <c r="D48" s="313"/>
      <c r="E48" s="313"/>
      <c r="F48" s="313"/>
      <c r="G48" s="313"/>
      <c r="H48" s="314"/>
      <c r="I48" s="288" t="str">
        <f>IF(ISERROR(VLOOKUP(AY48,$AZ$68:$BF$80,2)),"",VLOOKUP(AY48,$AZ$68:$BF$80,2))</f>
        <v>海外旅行等出展</v>
      </c>
      <c r="J48" s="286"/>
      <c r="K48" s="286"/>
      <c r="L48" s="286"/>
      <c r="M48" s="297"/>
      <c r="N48" s="288" t="str">
        <f t="shared" si="0"/>
        <v>ブース来場者数（業者・プレス）</v>
      </c>
      <c r="O48" s="286"/>
      <c r="P48" s="286"/>
      <c r="Q48" s="286"/>
      <c r="R48" s="286"/>
      <c r="S48" s="287"/>
      <c r="T48" s="287"/>
      <c r="U48" s="287"/>
      <c r="V48" s="286" t="str">
        <f t="shared" si="1"/>
        <v>ブース来場者（一般客）</v>
      </c>
      <c r="W48" s="286"/>
      <c r="X48" s="286"/>
      <c r="Y48" s="286"/>
      <c r="Z48" s="287"/>
      <c r="AA48" s="287"/>
      <c r="AB48" s="298"/>
      <c r="AC48" s="288">
        <f t="shared" si="2"/>
        <v>0</v>
      </c>
      <c r="AD48" s="286"/>
      <c r="AE48" s="286"/>
      <c r="AF48" s="286"/>
      <c r="AG48" s="287"/>
      <c r="AH48" s="287"/>
      <c r="AI48" s="287"/>
      <c r="AJ48" s="286">
        <f t="shared" si="3"/>
        <v>0</v>
      </c>
      <c r="AK48" s="286"/>
      <c r="AL48" s="286"/>
      <c r="AM48" s="286"/>
      <c r="AN48" s="287"/>
      <c r="AO48" s="287"/>
      <c r="AP48" s="287"/>
      <c r="AQ48" s="286">
        <f t="shared" si="4"/>
        <v>0</v>
      </c>
      <c r="AR48" s="286"/>
      <c r="AS48" s="286"/>
      <c r="AT48" s="286"/>
      <c r="AU48" s="287"/>
      <c r="AV48" s="287"/>
      <c r="AW48" s="301"/>
      <c r="AY48" s="129">
        <f>IF(ISERROR(SMALL($AZ$45:$AZ$56,4)),"",SMALL(AZ45:AZ56,4))</f>
        <v>13</v>
      </c>
      <c r="AZ48">
        <f>IF(ISERROR(IF($J$12="○",4)),"",IF($J$12="○",4,""))</f>
        <v>4</v>
      </c>
      <c r="BC48" s="1">
        <v>4</v>
      </c>
      <c r="BD48" s="133" t="s">
        <v>132</v>
      </c>
    </row>
    <row r="49" spans="1:56" ht="21" customHeight="1">
      <c r="A49" s="434" t="s">
        <v>118</v>
      </c>
      <c r="B49" s="328"/>
      <c r="C49" s="328"/>
      <c r="D49" s="328"/>
      <c r="E49" s="328"/>
      <c r="F49" s="328"/>
      <c r="G49" s="328"/>
      <c r="H49" s="329"/>
      <c r="I49" s="318"/>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20"/>
      <c r="AZ49" t="str">
        <f>IF(ISERROR(IF($AL$12="○",6)),"",IF($AL$12="○",6,""))</f>
        <v/>
      </c>
      <c r="BC49" s="1">
        <v>6</v>
      </c>
      <c r="BD49" s="133" t="s">
        <v>27</v>
      </c>
    </row>
    <row r="50" spans="1:56" ht="21" customHeight="1">
      <c r="A50" s="315"/>
      <c r="B50" s="316"/>
      <c r="C50" s="316"/>
      <c r="D50" s="316"/>
      <c r="E50" s="316"/>
      <c r="F50" s="316"/>
      <c r="G50" s="316"/>
      <c r="H50" s="317"/>
      <c r="I50" s="321"/>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3"/>
      <c r="AZ50" t="str">
        <f>IF(ISERROR(IF($J$14="○",7)),"",IF($J$14="○",7,""))</f>
        <v/>
      </c>
      <c r="BC50" s="1">
        <v>7</v>
      </c>
      <c r="BD50" s="133" t="s">
        <v>28</v>
      </c>
    </row>
    <row r="51" spans="1:56">
      <c r="A51" s="9"/>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9"/>
      <c r="AZ51">
        <f>IF(ISERROR(IF($X$14="○",8)),"",IF($X$14="○",8,""))</f>
        <v>8</v>
      </c>
      <c r="BC51" s="1">
        <v>8</v>
      </c>
      <c r="BD51" s="133" t="s">
        <v>30</v>
      </c>
    </row>
    <row r="52" spans="1:56">
      <c r="A52" s="6" t="s">
        <v>95</v>
      </c>
      <c r="B52" s="6"/>
      <c r="C52" s="6"/>
      <c r="D52" s="6"/>
      <c r="E52" s="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6"/>
      <c r="AZ52" t="str">
        <f>IF(ISERROR(IF($AL$14="○",9)),"",IF($AL$14="○",9,""))</f>
        <v/>
      </c>
      <c r="BC52" s="1">
        <v>9</v>
      </c>
      <c r="BD52" s="133" t="s">
        <v>138</v>
      </c>
    </row>
    <row r="53" spans="1:56" ht="17.25" customHeight="1">
      <c r="A53" s="16" t="s">
        <v>8</v>
      </c>
      <c r="B53" s="3"/>
      <c r="C53" s="3"/>
      <c r="D53" s="3"/>
      <c r="E53" s="4"/>
      <c r="F53" s="305" t="s">
        <v>110</v>
      </c>
      <c r="G53" s="306"/>
      <c r="H53" s="306"/>
      <c r="I53" s="306"/>
      <c r="J53" s="306"/>
      <c r="K53" s="306"/>
      <c r="L53" s="306"/>
      <c r="M53" s="306"/>
      <c r="N53" s="306"/>
      <c r="O53" s="306"/>
      <c r="P53" s="306"/>
      <c r="Q53" s="306"/>
      <c r="R53" s="306"/>
      <c r="S53" s="306"/>
      <c r="T53" s="306"/>
      <c r="U53" s="306"/>
      <c r="V53" s="307"/>
      <c r="W53" s="16" t="s">
        <v>9</v>
      </c>
      <c r="X53" s="3"/>
      <c r="Y53" s="3"/>
      <c r="Z53" s="3"/>
      <c r="AA53" s="3"/>
      <c r="AB53" s="3"/>
      <c r="AC53" s="4"/>
      <c r="AD53" s="305"/>
      <c r="AE53" s="306"/>
      <c r="AF53" s="306"/>
      <c r="AG53" s="306"/>
      <c r="AH53" s="306"/>
      <c r="AI53" s="306"/>
      <c r="AJ53" s="306"/>
      <c r="AK53" s="306"/>
      <c r="AL53" s="306"/>
      <c r="AM53" s="306"/>
      <c r="AN53" s="306"/>
      <c r="AO53" s="306"/>
      <c r="AP53" s="306"/>
      <c r="AQ53" s="306"/>
      <c r="AR53" s="306"/>
      <c r="AS53" s="306"/>
      <c r="AT53" s="306"/>
      <c r="AU53" s="306"/>
      <c r="AV53" s="306"/>
      <c r="AW53" s="307"/>
      <c r="AX53" s="1"/>
      <c r="AY53" s="1"/>
      <c r="AZ53" t="str">
        <f>IF(ISERROR(IF($J$16="○",10)),"",IF($J$16="○",10,""))</f>
        <v/>
      </c>
      <c r="BC53" s="1">
        <v>10</v>
      </c>
      <c r="BD53" s="133" t="s">
        <v>142</v>
      </c>
    </row>
    <row r="54" spans="1:56" ht="17.25" customHeight="1">
      <c r="A54" s="16" t="s">
        <v>10</v>
      </c>
      <c r="B54" s="3"/>
      <c r="C54" s="3"/>
      <c r="D54" s="3"/>
      <c r="E54" s="4"/>
      <c r="F54" s="305" t="s">
        <v>111</v>
      </c>
      <c r="G54" s="306"/>
      <c r="H54" s="306"/>
      <c r="I54" s="306"/>
      <c r="J54" s="306"/>
      <c r="K54" s="306"/>
      <c r="L54" s="306"/>
      <c r="M54" s="306"/>
      <c r="N54" s="306"/>
      <c r="O54" s="306"/>
      <c r="P54" s="306"/>
      <c r="Q54" s="306"/>
      <c r="R54" s="306"/>
      <c r="S54" s="306"/>
      <c r="T54" s="306"/>
      <c r="U54" s="306"/>
      <c r="V54" s="307"/>
      <c r="W54" s="16" t="s">
        <v>11</v>
      </c>
      <c r="X54" s="3"/>
      <c r="Y54" s="3"/>
      <c r="Z54" s="3"/>
      <c r="AA54" s="3"/>
      <c r="AB54" s="3"/>
      <c r="AC54" s="4"/>
      <c r="AD54" s="305"/>
      <c r="AE54" s="306"/>
      <c r="AF54" s="306"/>
      <c r="AG54" s="306"/>
      <c r="AH54" s="306"/>
      <c r="AI54" s="306"/>
      <c r="AJ54" s="306"/>
      <c r="AK54" s="306"/>
      <c r="AL54" s="306"/>
      <c r="AM54" s="306"/>
      <c r="AN54" s="306"/>
      <c r="AO54" s="306"/>
      <c r="AP54" s="306"/>
      <c r="AQ54" s="306"/>
      <c r="AR54" s="306"/>
      <c r="AS54" s="306"/>
      <c r="AT54" s="306"/>
      <c r="AU54" s="306"/>
      <c r="AV54" s="306"/>
      <c r="AW54" s="307"/>
      <c r="AX54" s="1"/>
      <c r="AY54" s="1"/>
      <c r="AZ54" t="str">
        <f>IF(ISERROR(IF($X$16="○",11)),"",IF($X$16="○",11,""))</f>
        <v/>
      </c>
      <c r="BC54" s="1">
        <v>11</v>
      </c>
      <c r="BD54" s="133" t="s">
        <v>140</v>
      </c>
    </row>
    <row r="55" spans="1:56" ht="15" customHeight="1">
      <c r="A55" s="77"/>
      <c r="B55" s="1"/>
      <c r="C55" s="1"/>
      <c r="D55" s="1"/>
      <c r="E55" s="1"/>
      <c r="F55" s="1"/>
      <c r="G55" s="1"/>
      <c r="H55" s="1"/>
      <c r="I55" s="1"/>
      <c r="J55" s="1"/>
      <c r="K55" s="1"/>
      <c r="L55" s="1"/>
      <c r="M55" s="1"/>
      <c r="N55" s="1"/>
      <c r="O55" s="1"/>
      <c r="P55" s="1"/>
      <c r="Q55" s="1"/>
      <c r="R55" s="1"/>
      <c r="S55" s="1"/>
      <c r="T55" s="1"/>
      <c r="U55" s="1"/>
      <c r="V55" s="1"/>
      <c r="W55" s="7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f>IF(ISERROR(IF($AL$16="○",12)),"",IF($AL$16="○",12,""))</f>
        <v>12</v>
      </c>
      <c r="BC55" s="1">
        <v>12</v>
      </c>
      <c r="BD55" s="134" t="s">
        <v>64</v>
      </c>
    </row>
    <row r="56" spans="1:56">
      <c r="AZ56">
        <f>IF(ISERROR(IF($J$18="○",13)),"",IF($J$18="○",13,""))</f>
        <v>13</v>
      </c>
      <c r="BC56" s="1">
        <v>13</v>
      </c>
      <c r="BD56" s="134" t="s">
        <v>144</v>
      </c>
    </row>
    <row r="67" spans="52:58">
      <c r="BB67" s="308" t="s">
        <v>126</v>
      </c>
      <c r="BC67" s="308"/>
    </row>
    <row r="68" spans="52:58" ht="13.5" customHeight="1">
      <c r="AZ68" s="130">
        <v>1</v>
      </c>
      <c r="BA68" s="131" t="s">
        <v>23</v>
      </c>
      <c r="BB68" s="131" t="s">
        <v>172</v>
      </c>
      <c r="BC68" s="131" t="s">
        <v>173</v>
      </c>
      <c r="BD68" s="131" t="s">
        <v>149</v>
      </c>
      <c r="BE68" s="132" t="s">
        <v>150</v>
      </c>
      <c r="BF68" s="132"/>
    </row>
    <row r="69" spans="52:58" ht="13.5" customHeight="1">
      <c r="AZ69" s="130">
        <v>2</v>
      </c>
      <c r="BA69" s="131" t="s">
        <v>24</v>
      </c>
      <c r="BB69" s="131" t="s">
        <v>79</v>
      </c>
      <c r="BC69" s="131" t="s">
        <v>152</v>
      </c>
      <c r="BD69" s="131" t="s">
        <v>149</v>
      </c>
      <c r="BE69" s="132" t="s">
        <v>150</v>
      </c>
      <c r="BF69" s="132"/>
    </row>
    <row r="70" spans="52:58" ht="13.5" customHeight="1">
      <c r="AZ70" s="130">
        <v>3</v>
      </c>
      <c r="BA70" s="131" t="s">
        <v>57</v>
      </c>
      <c r="BB70" s="131" t="s">
        <v>79</v>
      </c>
      <c r="BC70" s="131" t="s">
        <v>152</v>
      </c>
      <c r="BD70" s="131" t="s">
        <v>149</v>
      </c>
      <c r="BE70" s="132" t="s">
        <v>150</v>
      </c>
      <c r="BF70" s="132"/>
    </row>
    <row r="71" spans="52:58" ht="13.5" customHeight="1">
      <c r="AZ71" s="130">
        <v>4</v>
      </c>
      <c r="BA71" s="131" t="s">
        <v>132</v>
      </c>
      <c r="BB71" s="131" t="s">
        <v>153</v>
      </c>
      <c r="BC71" s="131"/>
      <c r="BD71" s="131" t="s">
        <v>149</v>
      </c>
      <c r="BE71" s="132" t="s">
        <v>150</v>
      </c>
      <c r="BF71" s="132"/>
    </row>
    <row r="72" spans="52:58" ht="13.5" customHeight="1">
      <c r="AZ72" s="130">
        <v>5</v>
      </c>
      <c r="BA72" s="131" t="s">
        <v>134</v>
      </c>
      <c r="BB72" s="131" t="s">
        <v>152</v>
      </c>
      <c r="BC72" s="131" t="s">
        <v>154</v>
      </c>
      <c r="BD72" s="131"/>
      <c r="BE72" s="132"/>
      <c r="BF72" s="132"/>
    </row>
    <row r="73" spans="52:58" ht="13.5" customHeight="1">
      <c r="AZ73" s="130">
        <v>6</v>
      </c>
      <c r="BA73" s="131" t="s">
        <v>27</v>
      </c>
      <c r="BB73" s="131" t="s">
        <v>77</v>
      </c>
      <c r="BC73" s="131" t="s">
        <v>156</v>
      </c>
      <c r="BD73" s="131" t="s">
        <v>161</v>
      </c>
      <c r="BE73" s="132" t="s">
        <v>162</v>
      </c>
      <c r="BF73" s="132"/>
    </row>
    <row r="74" spans="52:58" ht="13.5" customHeight="1">
      <c r="AZ74" s="130">
        <v>7</v>
      </c>
      <c r="BA74" s="131" t="s">
        <v>28</v>
      </c>
      <c r="BB74" s="131" t="s">
        <v>77</v>
      </c>
      <c r="BC74" s="131" t="s">
        <v>156</v>
      </c>
      <c r="BD74" s="131"/>
      <c r="BE74" s="132"/>
      <c r="BF74" s="132"/>
    </row>
    <row r="75" spans="52:58" ht="13.5" customHeight="1">
      <c r="AZ75" s="130">
        <v>8</v>
      </c>
      <c r="BA75" s="131" t="s">
        <v>30</v>
      </c>
      <c r="BB75" s="131" t="s">
        <v>157</v>
      </c>
      <c r="BC75" s="131"/>
      <c r="BD75" s="131" t="s">
        <v>77</v>
      </c>
      <c r="BE75" s="132" t="s">
        <v>156</v>
      </c>
      <c r="BF75" s="132" t="s">
        <v>163</v>
      </c>
    </row>
    <row r="76" spans="52:58" ht="13.5" customHeight="1">
      <c r="AZ76" s="130">
        <v>9</v>
      </c>
      <c r="BA76" s="131" t="s">
        <v>138</v>
      </c>
      <c r="BB76" s="131" t="s">
        <v>152</v>
      </c>
      <c r="BC76" s="131"/>
      <c r="BD76" s="131" t="s">
        <v>77</v>
      </c>
      <c r="BE76" s="132" t="s">
        <v>156</v>
      </c>
      <c r="BF76" s="132" t="s">
        <v>163</v>
      </c>
    </row>
    <row r="77" spans="52:58" ht="13.5" customHeight="1">
      <c r="AZ77" s="130">
        <v>10</v>
      </c>
      <c r="BA77" s="131" t="s">
        <v>142</v>
      </c>
      <c r="BB77" s="131"/>
      <c r="BC77" s="131"/>
      <c r="BD77" s="131" t="s">
        <v>164</v>
      </c>
      <c r="BE77" s="131" t="s">
        <v>165</v>
      </c>
      <c r="BF77" s="131"/>
    </row>
    <row r="78" spans="52:58" ht="13.5" customHeight="1">
      <c r="AZ78" s="130">
        <v>11</v>
      </c>
      <c r="BA78" s="131" t="s">
        <v>140</v>
      </c>
      <c r="BB78" s="131" t="s">
        <v>158</v>
      </c>
      <c r="BC78" s="131"/>
      <c r="BD78" s="132" t="s">
        <v>166</v>
      </c>
      <c r="BE78" s="132" t="s">
        <v>167</v>
      </c>
      <c r="BF78" s="132"/>
    </row>
    <row r="79" spans="52:58">
      <c r="AZ79" s="130">
        <v>12</v>
      </c>
      <c r="BA79" s="132" t="s">
        <v>64</v>
      </c>
      <c r="BB79" s="177" t="s">
        <v>168</v>
      </c>
      <c r="BC79" s="177" t="s">
        <v>83</v>
      </c>
      <c r="BD79" s="177"/>
      <c r="BE79" s="177"/>
      <c r="BF79" s="177"/>
    </row>
    <row r="80" spans="52:58">
      <c r="AZ80" s="130">
        <v>13</v>
      </c>
      <c r="BA80" s="132" t="s">
        <v>144</v>
      </c>
      <c r="BB80" s="177" t="s">
        <v>159</v>
      </c>
      <c r="BC80" s="177" t="s">
        <v>160</v>
      </c>
      <c r="BD80" s="177"/>
      <c r="BE80" s="177"/>
      <c r="BF80" s="177"/>
    </row>
  </sheetData>
  <sheetProtection formatCells="0" formatRows="0" insertRows="0"/>
  <mergeCells count="141">
    <mergeCell ref="B10:B19"/>
    <mergeCell ref="B24:B25"/>
    <mergeCell ref="B26:B27"/>
    <mergeCell ref="B30:B31"/>
    <mergeCell ref="F54:V54"/>
    <mergeCell ref="AD54:AW54"/>
    <mergeCell ref="BB67:BC67"/>
    <mergeCell ref="A49:H50"/>
    <mergeCell ref="I49:AW50"/>
    <mergeCell ref="F53:V53"/>
    <mergeCell ref="AD53:AW53"/>
    <mergeCell ref="A45:H48"/>
    <mergeCell ref="S45:U45"/>
    <mergeCell ref="V45:Y45"/>
    <mergeCell ref="Z45:AB45"/>
    <mergeCell ref="I46:M46"/>
    <mergeCell ref="AC45:AF45"/>
    <mergeCell ref="AN45:AP45"/>
    <mergeCell ref="AQ45:AT45"/>
    <mergeCell ref="AU47:AW47"/>
    <mergeCell ref="I48:M48"/>
    <mergeCell ref="N48:R48"/>
    <mergeCell ref="S48:U48"/>
    <mergeCell ref="V48:Y48"/>
    <mergeCell ref="Z48:AB48"/>
    <mergeCell ref="AC48:AF48"/>
    <mergeCell ref="AG48:AI48"/>
    <mergeCell ref="AJ48:AM48"/>
    <mergeCell ref="AN48:AP48"/>
    <mergeCell ref="AQ48:AT48"/>
    <mergeCell ref="AU48:AW48"/>
    <mergeCell ref="AJ47:AM47"/>
    <mergeCell ref="AN47:AP47"/>
    <mergeCell ref="AU45:AW45"/>
    <mergeCell ref="I45:M45"/>
    <mergeCell ref="N45:R45"/>
    <mergeCell ref="S46:U46"/>
    <mergeCell ref="V46:Y46"/>
    <mergeCell ref="AU46:AW46"/>
    <mergeCell ref="AJ46:AM46"/>
    <mergeCell ref="AN46:AP46"/>
    <mergeCell ref="AQ46:AT46"/>
    <mergeCell ref="AQ47:AT47"/>
    <mergeCell ref="N46:R46"/>
    <mergeCell ref="M43:S43"/>
    <mergeCell ref="Z43:AG43"/>
    <mergeCell ref="AN43:AU43"/>
    <mergeCell ref="I44:M44"/>
    <mergeCell ref="N44:AB44"/>
    <mergeCell ref="AC44:AW44"/>
    <mergeCell ref="I47:M47"/>
    <mergeCell ref="N47:R47"/>
    <mergeCell ref="S47:U47"/>
    <mergeCell ref="V47:Y47"/>
    <mergeCell ref="Z47:AB47"/>
    <mergeCell ref="AC47:AF47"/>
    <mergeCell ref="AG47:AI47"/>
    <mergeCell ref="Z46:AB46"/>
    <mergeCell ref="AC46:AF46"/>
    <mergeCell ref="AG46:AI46"/>
    <mergeCell ref="AG45:AI45"/>
    <mergeCell ref="AJ45:AM45"/>
    <mergeCell ref="A42:H42"/>
    <mergeCell ref="J42:S42"/>
    <mergeCell ref="W42:AG42"/>
    <mergeCell ref="AK42:AU42"/>
    <mergeCell ref="A40:H40"/>
    <mergeCell ref="J40:S40"/>
    <mergeCell ref="W40:AG40"/>
    <mergeCell ref="AK40:AU40"/>
    <mergeCell ref="A41:H41"/>
    <mergeCell ref="J41:S41"/>
    <mergeCell ref="W41:AG41"/>
    <mergeCell ref="AK41:AU41"/>
    <mergeCell ref="A38:H38"/>
    <mergeCell ref="J38:U38"/>
    <mergeCell ref="V38:AI38"/>
    <mergeCell ref="AJ38:AW38"/>
    <mergeCell ref="A39:H39"/>
    <mergeCell ref="J39:S39"/>
    <mergeCell ref="W39:AG39"/>
    <mergeCell ref="AK39:AU39"/>
    <mergeCell ref="AU32:AW32"/>
    <mergeCell ref="I33:M33"/>
    <mergeCell ref="C20:H20"/>
    <mergeCell ref="I34:M34"/>
    <mergeCell ref="I35:M35"/>
    <mergeCell ref="I36:M36"/>
    <mergeCell ref="K37:P37"/>
    <mergeCell ref="Z37:AC37"/>
    <mergeCell ref="AO37:AR37"/>
    <mergeCell ref="AC32:AE32"/>
    <mergeCell ref="AF32:AH32"/>
    <mergeCell ref="AI32:AK32"/>
    <mergeCell ref="AL32:AN32"/>
    <mergeCell ref="AO32:AQ32"/>
    <mergeCell ref="AR32:AT32"/>
    <mergeCell ref="I32:M32"/>
    <mergeCell ref="N32:P32"/>
    <mergeCell ref="Q32:S32"/>
    <mergeCell ref="T32:V32"/>
    <mergeCell ref="W32:Y32"/>
    <mergeCell ref="Z32:AB32"/>
    <mergeCell ref="T6:U6"/>
    <mergeCell ref="V6:Y6"/>
    <mergeCell ref="I24:AW25"/>
    <mergeCell ref="C26:H27"/>
    <mergeCell ref="I26:AW27"/>
    <mergeCell ref="C28:H28"/>
    <mergeCell ref="I28:AW28"/>
    <mergeCell ref="C30:H31"/>
    <mergeCell ref="I30:AW31"/>
    <mergeCell ref="Z8:AD8"/>
    <mergeCell ref="AE8:AW8"/>
    <mergeCell ref="I20:AW20"/>
    <mergeCell ref="I23:AW23"/>
    <mergeCell ref="I21:AW22"/>
    <mergeCell ref="C21:H21"/>
    <mergeCell ref="C24:G25"/>
    <mergeCell ref="C29:H29"/>
    <mergeCell ref="I29:AW29"/>
    <mergeCell ref="A3:H3"/>
    <mergeCell ref="I3:AW3"/>
    <mergeCell ref="A4:H4"/>
    <mergeCell ref="I4:AW4"/>
    <mergeCell ref="A5:H5"/>
    <mergeCell ref="I5:AW5"/>
    <mergeCell ref="Z6:AA6"/>
    <mergeCell ref="AB6:AC6"/>
    <mergeCell ref="AF6:AW6"/>
    <mergeCell ref="A7:A37"/>
    <mergeCell ref="C7:H7"/>
    <mergeCell ref="I7:Y7"/>
    <mergeCell ref="Z7:AD7"/>
    <mergeCell ref="AE7:AW7"/>
    <mergeCell ref="C8:H8"/>
    <mergeCell ref="I8:Y8"/>
    <mergeCell ref="A6:H6"/>
    <mergeCell ref="K6:N6"/>
    <mergeCell ref="O6:P6"/>
    <mergeCell ref="Q6:R6"/>
  </mergeCells>
  <phoneticPr fontId="2"/>
  <conditionalFormatting sqref="I49:AW50 F53:V54 AD53:AW54 S45:U48 Z45:AB48 AG45:AI48 AN45:AP48 AU45:AW48 I3:AW5 K6:N6 Q6:R6 V6:Y6 AB6:AC6 K37:P37 Z37:AC37 Z7:AE8 I7:I8 I21:AW22 J26:AW27 I24:AW25 I30:AW31 I26:I28">
    <cfRule type="containsBlanks" dxfId="40" priority="16">
      <formula>LEN(TRIM(F3))=0</formula>
    </cfRule>
  </conditionalFormatting>
  <conditionalFormatting sqref="AO37:AR37">
    <cfRule type="containsBlanks" dxfId="39" priority="14">
      <formula>LEN(TRIM(AO37))=0</formula>
    </cfRule>
    <cfRule type="containsBlanks" dxfId="38" priority="15">
      <formula>LEN(TRIM(AO37))=0</formula>
    </cfRule>
  </conditionalFormatting>
  <conditionalFormatting sqref="I45:AW48">
    <cfRule type="cellIs" dxfId="37" priority="13" operator="equal">
      <formula>0</formula>
    </cfRule>
  </conditionalFormatting>
  <conditionalFormatting sqref="K37:P37">
    <cfRule type="cellIs" dxfId="36" priority="12" operator="notEqual">
      <formula>$M$43</formula>
    </cfRule>
  </conditionalFormatting>
  <conditionalFormatting sqref="I23">
    <cfRule type="containsBlanks" dxfId="35" priority="11">
      <formula>LEN(TRIM(I23))=0</formula>
    </cfRule>
  </conditionalFormatting>
  <conditionalFormatting sqref="I20">
    <cfRule type="containsBlanks" dxfId="34" priority="10">
      <formula>LEN(TRIM(I20))=0</formula>
    </cfRule>
  </conditionalFormatting>
  <conditionalFormatting sqref="I3:AW5">
    <cfRule type="containsBlanks" dxfId="33" priority="9">
      <formula>LEN(TRIM(I3))=0</formula>
    </cfRule>
  </conditionalFormatting>
  <conditionalFormatting sqref="K6:N6 Q6:R6 V6:Y6 AB6:AC6 Z7:AE8 I7:I8">
    <cfRule type="containsBlanks" dxfId="32" priority="8">
      <formula>LEN(TRIM(I6))=0</formula>
    </cfRule>
  </conditionalFormatting>
  <conditionalFormatting sqref="K37:P37 Z37:AC37 J30:AW31">
    <cfRule type="containsBlanks" dxfId="31" priority="7">
      <formula>LEN(TRIM(J30))=0</formula>
    </cfRule>
  </conditionalFormatting>
  <conditionalFormatting sqref="AO37:AR37">
    <cfRule type="containsBlanks" dxfId="30" priority="5">
      <formula>LEN(TRIM(AO37))=0</formula>
    </cfRule>
    <cfRule type="containsBlanks" dxfId="29" priority="6">
      <formula>LEN(TRIM(AO37))=0</formula>
    </cfRule>
  </conditionalFormatting>
  <conditionalFormatting sqref="K37:P37">
    <cfRule type="cellIs" dxfId="28" priority="4" operator="notEqual">
      <formula>$M$42</formula>
    </cfRule>
  </conditionalFormatting>
  <conditionalFormatting sqref="F53:V54 AD53:AW54">
    <cfRule type="containsBlanks" dxfId="27" priority="3">
      <formula>LEN(TRIM(F53))=0</formula>
    </cfRule>
  </conditionalFormatting>
  <conditionalFormatting sqref="I29">
    <cfRule type="containsBlanks" dxfId="25" priority="1">
      <formula>LEN(TRIM(I29))=0</formula>
    </cfRule>
  </conditionalFormatting>
  <dataValidations count="2">
    <dataValidation type="list" allowBlank="1" showInputMessage="1" showErrorMessage="1" sqref="X18">
      <formula1>"●"</formula1>
    </dataValidation>
    <dataValidation type="list" allowBlank="1" showInputMessage="1" showErrorMessage="1" sqref="J10 AL16:AL18 X14 X12 X10 J12 J14 J16:J18 AL10 AL12 AL14 X16:X17">
      <formula1>"○,●, 　"</formula1>
    </dataValidation>
  </dataValidations>
  <pageMargins left="0.70866141732283472" right="0.70866141732283472" top="0.55118110236220474" bottom="0.35433070866141736" header="0.31496062992125984" footer="0.31496062992125984"/>
  <pageSetup paperSize="9" scale="80"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80"/>
  <sheetViews>
    <sheetView tabSelected="1" view="pageBreakPreview" topLeftCell="A28" zoomScaleNormal="100" zoomScaleSheetLayoutView="100" workbookViewId="0">
      <selection activeCell="BM39" sqref="BM39"/>
    </sheetView>
  </sheetViews>
  <sheetFormatPr defaultRowHeight="13.5"/>
  <cols>
    <col min="1" max="1" width="3.5" customWidth="1"/>
    <col min="2" max="2" width="2.875" customWidth="1"/>
    <col min="3" max="6" width="2.375" customWidth="1"/>
    <col min="7" max="7" width="3.625" customWidth="1"/>
    <col min="8" max="8" width="2.375" customWidth="1"/>
    <col min="9" max="9" width="1.125" customWidth="1"/>
    <col min="10" max="49" width="2.125" customWidth="1"/>
    <col min="50" max="50" width="2.375" hidden="1" customWidth="1"/>
    <col min="51" max="51" width="3.5" hidden="1" customWidth="1"/>
    <col min="52" max="63" width="9" hidden="1" customWidth="1"/>
    <col min="64" max="64" width="0" hidden="1" customWidth="1"/>
  </cols>
  <sheetData>
    <row r="1" spans="1:55">
      <c r="A1" s="17" t="s">
        <v>191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row>
    <row r="2" spans="1:55" ht="4.5" customHeight="1"/>
    <row r="3" spans="1:55" ht="19.5" customHeight="1">
      <c r="A3" s="204" t="s">
        <v>0</v>
      </c>
      <c r="B3" s="205"/>
      <c r="C3" s="205"/>
      <c r="D3" s="205"/>
      <c r="E3" s="205"/>
      <c r="F3" s="205"/>
      <c r="G3" s="205"/>
      <c r="H3" s="206"/>
      <c r="I3" s="207"/>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9"/>
      <c r="BC3" s="133"/>
    </row>
    <row r="4" spans="1:55" ht="19.5" customHeight="1">
      <c r="A4" s="204" t="s">
        <v>112</v>
      </c>
      <c r="B4" s="205"/>
      <c r="C4" s="205"/>
      <c r="D4" s="205"/>
      <c r="E4" s="205"/>
      <c r="F4" s="205"/>
      <c r="G4" s="205"/>
      <c r="H4" s="206"/>
      <c r="I4" s="207"/>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9"/>
      <c r="BC4" s="133"/>
    </row>
    <row r="5" spans="1:55" ht="19.5" customHeight="1">
      <c r="A5" s="204" t="s">
        <v>20</v>
      </c>
      <c r="B5" s="205"/>
      <c r="C5" s="205"/>
      <c r="D5" s="205"/>
      <c r="E5" s="205"/>
      <c r="F5" s="205"/>
      <c r="G5" s="205"/>
      <c r="H5" s="206"/>
      <c r="I5" s="207"/>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9"/>
      <c r="BC5" s="133"/>
    </row>
    <row r="6" spans="1:55" ht="19.5" customHeight="1">
      <c r="A6" s="204" t="s">
        <v>76</v>
      </c>
      <c r="B6" s="205"/>
      <c r="C6" s="205"/>
      <c r="D6" s="205"/>
      <c r="E6" s="205"/>
      <c r="F6" s="205"/>
      <c r="G6" s="205"/>
      <c r="H6" s="206"/>
      <c r="I6" s="194"/>
      <c r="J6" s="195"/>
      <c r="K6" s="211"/>
      <c r="L6" s="211"/>
      <c r="M6" s="211"/>
      <c r="N6" s="211"/>
      <c r="O6" s="210" t="s">
        <v>89</v>
      </c>
      <c r="P6" s="210"/>
      <c r="Q6" s="211"/>
      <c r="R6" s="211"/>
      <c r="S6" s="195" t="s">
        <v>90</v>
      </c>
      <c r="T6" s="210" t="s">
        <v>91</v>
      </c>
      <c r="U6" s="210"/>
      <c r="V6" s="211"/>
      <c r="W6" s="211"/>
      <c r="X6" s="211"/>
      <c r="Y6" s="211"/>
      <c r="Z6" s="210" t="s">
        <v>89</v>
      </c>
      <c r="AA6" s="210"/>
      <c r="AB6" s="211"/>
      <c r="AC6" s="211"/>
      <c r="AD6" s="195" t="s">
        <v>90</v>
      </c>
      <c r="AE6" s="195"/>
      <c r="AF6" s="212"/>
      <c r="AG6" s="212"/>
      <c r="AH6" s="212"/>
      <c r="AI6" s="212"/>
      <c r="AJ6" s="212"/>
      <c r="AK6" s="212"/>
      <c r="AL6" s="212"/>
      <c r="AM6" s="212"/>
      <c r="AN6" s="212"/>
      <c r="AO6" s="212"/>
      <c r="AP6" s="212"/>
      <c r="AQ6" s="212"/>
      <c r="AR6" s="212"/>
      <c r="AS6" s="212"/>
      <c r="AT6" s="212"/>
      <c r="AU6" s="212"/>
      <c r="AV6" s="212"/>
      <c r="AW6" s="213"/>
      <c r="BC6" s="133"/>
    </row>
    <row r="7" spans="1:55" ht="19.5" customHeight="1">
      <c r="A7" s="214" t="s">
        <v>104</v>
      </c>
      <c r="B7" s="32">
        <v>1</v>
      </c>
      <c r="C7" s="217" t="s">
        <v>21</v>
      </c>
      <c r="D7" s="217"/>
      <c r="E7" s="217"/>
      <c r="F7" s="217"/>
      <c r="G7" s="217"/>
      <c r="H7" s="218"/>
      <c r="I7" s="219"/>
      <c r="J7" s="220"/>
      <c r="K7" s="220"/>
      <c r="L7" s="220"/>
      <c r="M7" s="220"/>
      <c r="N7" s="220"/>
      <c r="O7" s="220"/>
      <c r="P7" s="220"/>
      <c r="Q7" s="220"/>
      <c r="R7" s="220"/>
      <c r="S7" s="220"/>
      <c r="T7" s="220"/>
      <c r="U7" s="220"/>
      <c r="V7" s="220"/>
      <c r="W7" s="220"/>
      <c r="X7" s="220"/>
      <c r="Y7" s="221"/>
      <c r="Z7" s="222" t="s">
        <v>94</v>
      </c>
      <c r="AA7" s="222"/>
      <c r="AB7" s="222"/>
      <c r="AC7" s="222"/>
      <c r="AD7" s="222"/>
      <c r="AE7" s="223"/>
      <c r="AF7" s="224"/>
      <c r="AG7" s="224"/>
      <c r="AH7" s="224"/>
      <c r="AI7" s="224"/>
      <c r="AJ7" s="224"/>
      <c r="AK7" s="224"/>
      <c r="AL7" s="224"/>
      <c r="AM7" s="224"/>
      <c r="AN7" s="224"/>
      <c r="AO7" s="224"/>
      <c r="AP7" s="224"/>
      <c r="AQ7" s="224"/>
      <c r="AR7" s="224"/>
      <c r="AS7" s="224"/>
      <c r="AT7" s="224"/>
      <c r="AU7" s="224"/>
      <c r="AV7" s="224"/>
      <c r="AW7" s="225"/>
      <c r="BC7" s="133"/>
    </row>
    <row r="8" spans="1:55" ht="19.5" customHeight="1">
      <c r="A8" s="215"/>
      <c r="B8" s="192">
        <v>2</v>
      </c>
      <c r="C8" s="226" t="s">
        <v>106</v>
      </c>
      <c r="D8" s="226"/>
      <c r="E8" s="226"/>
      <c r="F8" s="226"/>
      <c r="G8" s="226"/>
      <c r="H8" s="227"/>
      <c r="I8" s="219"/>
      <c r="J8" s="220"/>
      <c r="K8" s="220"/>
      <c r="L8" s="220"/>
      <c r="M8" s="220"/>
      <c r="N8" s="220"/>
      <c r="O8" s="220"/>
      <c r="P8" s="220"/>
      <c r="Q8" s="220"/>
      <c r="R8" s="220"/>
      <c r="S8" s="220"/>
      <c r="T8" s="220"/>
      <c r="U8" s="220"/>
      <c r="V8" s="220"/>
      <c r="W8" s="220"/>
      <c r="X8" s="220"/>
      <c r="Y8" s="221"/>
      <c r="Z8" s="243" t="s">
        <v>94</v>
      </c>
      <c r="AA8" s="244"/>
      <c r="AB8" s="244"/>
      <c r="AC8" s="244"/>
      <c r="AD8" s="245"/>
      <c r="AE8" s="246"/>
      <c r="AF8" s="247"/>
      <c r="AG8" s="247"/>
      <c r="AH8" s="247"/>
      <c r="AI8" s="247"/>
      <c r="AJ8" s="247"/>
      <c r="AK8" s="247"/>
      <c r="AL8" s="247"/>
      <c r="AM8" s="247"/>
      <c r="AN8" s="247"/>
      <c r="AO8" s="247"/>
      <c r="AP8" s="247"/>
      <c r="AQ8" s="247"/>
      <c r="AR8" s="247"/>
      <c r="AS8" s="247"/>
      <c r="AT8" s="247"/>
      <c r="AU8" s="247"/>
      <c r="AV8" s="247"/>
      <c r="AW8" s="248"/>
      <c r="BC8" s="133"/>
    </row>
    <row r="9" spans="1:55" ht="4.5" customHeight="1">
      <c r="A9" s="215"/>
      <c r="B9" s="431"/>
      <c r="C9" s="23"/>
      <c r="D9" s="23"/>
      <c r="E9" s="23"/>
      <c r="F9" s="23"/>
      <c r="G9" s="23"/>
      <c r="H9" s="142"/>
      <c r="I9" s="5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36"/>
      <c r="BC9" s="133"/>
    </row>
    <row r="10" spans="1:55" ht="11.25" customHeight="1">
      <c r="A10" s="215"/>
      <c r="B10" s="435">
        <v>3</v>
      </c>
      <c r="C10" s="23"/>
      <c r="D10" s="23"/>
      <c r="E10" s="23"/>
      <c r="F10" s="23"/>
      <c r="G10" s="23"/>
      <c r="H10" s="142"/>
      <c r="I10" s="54"/>
      <c r="J10" s="117" t="s">
        <v>38</v>
      </c>
      <c r="K10" s="114" t="s">
        <v>145</v>
      </c>
      <c r="L10" s="114"/>
      <c r="M10" s="114"/>
      <c r="N10" s="114"/>
      <c r="O10" s="114"/>
      <c r="P10" s="114"/>
      <c r="Q10" s="114"/>
      <c r="R10" s="114"/>
      <c r="S10" s="114"/>
      <c r="T10" s="114"/>
      <c r="U10" s="114"/>
      <c r="V10" s="114"/>
      <c r="W10" s="114"/>
      <c r="X10" s="117" t="s">
        <v>38</v>
      </c>
      <c r="Y10" s="114" t="s">
        <v>127</v>
      </c>
      <c r="Z10" s="114"/>
      <c r="AA10" s="114"/>
      <c r="AB10" s="114"/>
      <c r="AC10" s="114"/>
      <c r="AD10" s="23"/>
      <c r="AE10" s="23"/>
      <c r="AF10" s="114"/>
      <c r="AG10" s="114"/>
      <c r="AH10" s="114"/>
      <c r="AI10" s="114"/>
      <c r="AJ10" s="114"/>
      <c r="AK10" s="114"/>
      <c r="AL10" s="117" t="s">
        <v>38</v>
      </c>
      <c r="AM10" s="114" t="s">
        <v>128</v>
      </c>
      <c r="AN10" s="114"/>
      <c r="AO10" s="114"/>
      <c r="AP10" s="114"/>
      <c r="AQ10" s="114"/>
      <c r="AR10" s="114"/>
      <c r="AS10" s="114"/>
      <c r="AT10" s="114"/>
      <c r="AU10" s="114"/>
      <c r="AV10" s="114"/>
      <c r="AW10" s="136"/>
      <c r="BC10" s="133"/>
    </row>
    <row r="11" spans="1:55" ht="4.5" customHeight="1">
      <c r="A11" s="215"/>
      <c r="B11" s="435"/>
      <c r="C11" s="23"/>
      <c r="D11" s="23"/>
      <c r="E11" s="23"/>
      <c r="F11" s="23"/>
      <c r="G11" s="23"/>
      <c r="H11" s="142"/>
      <c r="I11" s="54"/>
      <c r="J11" s="190"/>
      <c r="K11" s="114"/>
      <c r="L11" s="114"/>
      <c r="M11" s="114"/>
      <c r="N11" s="114"/>
      <c r="O11" s="114"/>
      <c r="P11" s="114"/>
      <c r="Q11" s="114"/>
      <c r="R11" s="114"/>
      <c r="S11" s="114"/>
      <c r="T11" s="114"/>
      <c r="U11" s="114"/>
      <c r="V11" s="114"/>
      <c r="W11" s="114"/>
      <c r="X11" s="137"/>
      <c r="Y11" s="114"/>
      <c r="Z11" s="114"/>
      <c r="AA11" s="114"/>
      <c r="AB11" s="114"/>
      <c r="AC11" s="114"/>
      <c r="AD11" s="23"/>
      <c r="AE11" s="23"/>
      <c r="AF11" s="114"/>
      <c r="AG11" s="114"/>
      <c r="AH11" s="114"/>
      <c r="AI11" s="114"/>
      <c r="AJ11" s="114"/>
      <c r="AK11" s="114"/>
      <c r="AL11" s="137"/>
      <c r="AM11" s="114"/>
      <c r="AN11" s="114"/>
      <c r="AO11" s="114"/>
      <c r="AP11" s="114"/>
      <c r="AQ11" s="114"/>
      <c r="AR11" s="114"/>
      <c r="AS11" s="114"/>
      <c r="AT11" s="114"/>
      <c r="AU11" s="114"/>
      <c r="AV11" s="114"/>
      <c r="AW11" s="136"/>
      <c r="BC11" s="133"/>
    </row>
    <row r="12" spans="1:55" ht="12" customHeight="1">
      <c r="A12" s="215"/>
      <c r="B12" s="435"/>
      <c r="C12" s="114" t="s">
        <v>36</v>
      </c>
      <c r="D12" s="23"/>
      <c r="E12" s="23"/>
      <c r="F12" s="23"/>
      <c r="G12" s="23"/>
      <c r="H12" s="142"/>
      <c r="I12" s="54"/>
      <c r="J12" s="117" t="s">
        <v>38</v>
      </c>
      <c r="K12" s="114" t="s">
        <v>131</v>
      </c>
      <c r="L12" s="114"/>
      <c r="M12" s="114"/>
      <c r="N12" s="114"/>
      <c r="O12" s="114"/>
      <c r="P12" s="114"/>
      <c r="Q12" s="114"/>
      <c r="R12" s="114"/>
      <c r="S12" s="114"/>
      <c r="T12" s="114"/>
      <c r="U12" s="114"/>
      <c r="V12" s="114"/>
      <c r="W12" s="114"/>
      <c r="X12" s="117" t="s">
        <v>38</v>
      </c>
      <c r="Y12" s="114" t="s">
        <v>133</v>
      </c>
      <c r="Z12" s="114"/>
      <c r="AA12" s="114"/>
      <c r="AB12" s="114"/>
      <c r="AC12" s="114"/>
      <c r="AD12" s="23"/>
      <c r="AE12" s="23"/>
      <c r="AF12" s="114"/>
      <c r="AG12" s="114"/>
      <c r="AH12" s="114"/>
      <c r="AI12" s="114"/>
      <c r="AJ12" s="114"/>
      <c r="AK12" s="114"/>
      <c r="AL12" s="117"/>
      <c r="AM12" s="114" t="s">
        <v>130</v>
      </c>
      <c r="AN12" s="114"/>
      <c r="AO12" s="114"/>
      <c r="AP12" s="114"/>
      <c r="AQ12" s="114"/>
      <c r="AR12" s="114"/>
      <c r="AS12" s="114"/>
      <c r="AT12" s="114"/>
      <c r="AU12" s="114"/>
      <c r="AV12" s="114"/>
      <c r="AW12" s="136"/>
      <c r="BC12" s="133"/>
    </row>
    <row r="13" spans="1:55" ht="4.5" customHeight="1">
      <c r="A13" s="215"/>
      <c r="B13" s="435"/>
      <c r="C13" s="23"/>
      <c r="D13" s="23"/>
      <c r="E13" s="23"/>
      <c r="F13" s="23"/>
      <c r="G13" s="23"/>
      <c r="H13" s="142"/>
      <c r="I13" s="54"/>
      <c r="J13" s="190"/>
      <c r="K13" s="114"/>
      <c r="L13" s="114"/>
      <c r="M13" s="114"/>
      <c r="N13" s="114"/>
      <c r="O13" s="114"/>
      <c r="P13" s="114"/>
      <c r="Q13" s="114"/>
      <c r="R13" s="114"/>
      <c r="S13" s="114"/>
      <c r="T13" s="114"/>
      <c r="U13" s="114"/>
      <c r="V13" s="114"/>
      <c r="W13" s="114"/>
      <c r="X13" s="137"/>
      <c r="Y13" s="114"/>
      <c r="Z13" s="114"/>
      <c r="AA13" s="114"/>
      <c r="AB13" s="114"/>
      <c r="AC13" s="114"/>
      <c r="AD13" s="23"/>
      <c r="AE13" s="23"/>
      <c r="AF13" s="114"/>
      <c r="AG13" s="114"/>
      <c r="AH13" s="114"/>
      <c r="AI13" s="114"/>
      <c r="AJ13" s="114"/>
      <c r="AK13" s="114"/>
      <c r="AL13" s="137"/>
      <c r="AM13" s="114"/>
      <c r="AN13" s="114"/>
      <c r="AO13" s="114"/>
      <c r="AP13" s="114"/>
      <c r="AQ13" s="114"/>
      <c r="AR13" s="114"/>
      <c r="AS13" s="114"/>
      <c r="AT13" s="114"/>
      <c r="AU13" s="114"/>
      <c r="AV13" s="114"/>
      <c r="AW13" s="136"/>
      <c r="BC13" s="133"/>
    </row>
    <row r="14" spans="1:55" ht="12" customHeight="1">
      <c r="A14" s="215"/>
      <c r="B14" s="435"/>
      <c r="C14" s="188" t="s">
        <v>174</v>
      </c>
      <c r="D14" s="23"/>
      <c r="E14" s="23"/>
      <c r="F14" s="23"/>
      <c r="G14" s="23"/>
      <c r="H14" s="142"/>
      <c r="I14" s="54"/>
      <c r="J14" s="117" t="s">
        <v>38</v>
      </c>
      <c r="K14" s="114" t="s">
        <v>135</v>
      </c>
      <c r="L14" s="114"/>
      <c r="M14" s="114"/>
      <c r="N14" s="114"/>
      <c r="O14" s="114"/>
      <c r="P14" s="114"/>
      <c r="Q14" s="114"/>
      <c r="R14" s="114"/>
      <c r="S14" s="114"/>
      <c r="T14" s="114"/>
      <c r="U14" s="114"/>
      <c r="V14" s="114"/>
      <c r="W14" s="114"/>
      <c r="X14" s="117" t="s">
        <v>38</v>
      </c>
      <c r="Y14" s="114" t="s">
        <v>136</v>
      </c>
      <c r="Z14" s="114"/>
      <c r="AA14" s="114"/>
      <c r="AB14" s="114"/>
      <c r="AC14" s="114"/>
      <c r="AD14" s="23"/>
      <c r="AE14" s="23"/>
      <c r="AF14" s="114"/>
      <c r="AG14" s="114"/>
      <c r="AH14" s="114"/>
      <c r="AI14" s="114"/>
      <c r="AJ14" s="114"/>
      <c r="AK14" s="114"/>
      <c r="AL14" s="117"/>
      <c r="AM14" s="114" t="s">
        <v>137</v>
      </c>
      <c r="AN14" s="114"/>
      <c r="AO14" s="114"/>
      <c r="AP14" s="114"/>
      <c r="AQ14" s="114"/>
      <c r="AR14" s="114"/>
      <c r="AS14" s="114"/>
      <c r="AT14" s="114"/>
      <c r="AU14" s="114"/>
      <c r="AV14" s="114"/>
      <c r="AW14" s="136"/>
      <c r="BC14" s="134"/>
    </row>
    <row r="15" spans="1:55" ht="4.5" customHeight="1">
      <c r="A15" s="215"/>
      <c r="B15" s="435"/>
      <c r="C15" s="23"/>
      <c r="D15" s="23"/>
      <c r="E15" s="23"/>
      <c r="F15" s="23"/>
      <c r="G15" s="23"/>
      <c r="H15" s="142"/>
      <c r="I15" s="54"/>
      <c r="J15" s="190"/>
      <c r="K15" s="114"/>
      <c r="L15" s="114"/>
      <c r="M15" s="114"/>
      <c r="N15" s="114"/>
      <c r="O15" s="114"/>
      <c r="P15" s="114"/>
      <c r="Q15" s="114"/>
      <c r="R15" s="114"/>
      <c r="S15" s="114"/>
      <c r="T15" s="114"/>
      <c r="U15" s="114"/>
      <c r="V15" s="114"/>
      <c r="W15" s="114"/>
      <c r="X15" s="137"/>
      <c r="Y15" s="114"/>
      <c r="Z15" s="114"/>
      <c r="AA15" s="114"/>
      <c r="AB15" s="114"/>
      <c r="AC15" s="114"/>
      <c r="AD15" s="23"/>
      <c r="AE15" s="23"/>
      <c r="AF15" s="114"/>
      <c r="AG15" s="114"/>
      <c r="AH15" s="114"/>
      <c r="AI15" s="114"/>
      <c r="AJ15" s="114"/>
      <c r="AK15" s="114"/>
      <c r="AL15" s="138"/>
      <c r="AM15" s="114"/>
      <c r="AN15" s="114"/>
      <c r="AO15" s="114"/>
      <c r="AP15" s="114"/>
      <c r="AQ15" s="114"/>
      <c r="AR15" s="114"/>
      <c r="AS15" s="114"/>
      <c r="AT15" s="114"/>
      <c r="AU15" s="114"/>
      <c r="AV15" s="114"/>
      <c r="AW15" s="136"/>
      <c r="BC15" s="134"/>
    </row>
    <row r="16" spans="1:55" ht="12" customHeight="1">
      <c r="A16" s="215"/>
      <c r="B16" s="435"/>
      <c r="C16" s="56" t="s">
        <v>105</v>
      </c>
      <c r="D16" s="23"/>
      <c r="E16" s="23"/>
      <c r="F16" s="23"/>
      <c r="G16" s="23"/>
      <c r="H16" s="142"/>
      <c r="I16" s="54"/>
      <c r="J16" s="117" t="s">
        <v>38</v>
      </c>
      <c r="K16" s="114" t="s">
        <v>141</v>
      </c>
      <c r="L16" s="114"/>
      <c r="M16" s="114"/>
      <c r="N16" s="114"/>
      <c r="O16" s="114"/>
      <c r="P16" s="114"/>
      <c r="Q16" s="114"/>
      <c r="R16" s="114"/>
      <c r="S16" s="114"/>
      <c r="T16" s="114"/>
      <c r="U16" s="114"/>
      <c r="V16" s="114"/>
      <c r="W16" s="114"/>
      <c r="X16" s="117" t="s">
        <v>38</v>
      </c>
      <c r="Y16" s="114" t="s">
        <v>139</v>
      </c>
      <c r="Z16" s="114"/>
      <c r="AA16" s="114"/>
      <c r="AB16" s="114"/>
      <c r="AC16" s="114"/>
      <c r="AD16" s="23"/>
      <c r="AE16" s="23"/>
      <c r="AF16" s="114"/>
      <c r="AG16" s="114"/>
      <c r="AH16" s="114"/>
      <c r="AI16" s="114"/>
      <c r="AJ16" s="114"/>
      <c r="AK16" s="114"/>
      <c r="AL16" s="117" t="s">
        <v>38</v>
      </c>
      <c r="AM16" s="182" t="s">
        <v>143</v>
      </c>
      <c r="AN16" s="114"/>
      <c r="AO16" s="114"/>
      <c r="AP16" s="114"/>
      <c r="AQ16" s="114"/>
      <c r="AR16" s="114"/>
      <c r="AS16" s="114"/>
      <c r="AT16" s="114"/>
      <c r="AU16" s="179"/>
      <c r="AV16" s="179"/>
      <c r="AW16" s="139"/>
    </row>
    <row r="17" spans="1:50" ht="4.5" customHeight="1">
      <c r="A17" s="215"/>
      <c r="B17" s="435"/>
      <c r="C17" s="56"/>
      <c r="D17" s="23"/>
      <c r="E17" s="23"/>
      <c r="F17" s="23"/>
      <c r="G17" s="23"/>
      <c r="H17" s="142"/>
      <c r="I17" s="54"/>
      <c r="J17" s="175"/>
      <c r="K17" s="114"/>
      <c r="L17" s="114"/>
      <c r="M17" s="114"/>
      <c r="N17" s="114"/>
      <c r="O17" s="114"/>
      <c r="P17" s="114"/>
      <c r="Q17" s="114"/>
      <c r="R17" s="114"/>
      <c r="S17" s="114"/>
      <c r="T17" s="114"/>
      <c r="U17" s="114"/>
      <c r="V17" s="114"/>
      <c r="W17" s="114"/>
      <c r="X17" s="175"/>
      <c r="Y17" s="114"/>
      <c r="Z17" s="114"/>
      <c r="AA17" s="114"/>
      <c r="AB17" s="114"/>
      <c r="AC17" s="114"/>
      <c r="AD17" s="23"/>
      <c r="AE17" s="23"/>
      <c r="AF17" s="114"/>
      <c r="AG17" s="114"/>
      <c r="AH17" s="114"/>
      <c r="AI17" s="114"/>
      <c r="AJ17" s="114"/>
      <c r="AK17" s="114"/>
      <c r="AL17" s="176"/>
      <c r="AM17" s="114"/>
      <c r="AN17" s="114"/>
      <c r="AO17" s="114"/>
      <c r="AP17" s="114"/>
      <c r="AQ17" s="114"/>
      <c r="AR17" s="179"/>
      <c r="AS17" s="179"/>
      <c r="AT17" s="179"/>
      <c r="AU17" s="179"/>
      <c r="AV17" s="179"/>
      <c r="AW17" s="139"/>
    </row>
    <row r="18" spans="1:50" ht="12" customHeight="1">
      <c r="A18" s="215"/>
      <c r="B18" s="435"/>
      <c r="C18" s="56"/>
      <c r="D18" s="23"/>
      <c r="E18" s="23"/>
      <c r="F18" s="23"/>
      <c r="G18" s="23"/>
      <c r="H18" s="142"/>
      <c r="I18" s="54"/>
      <c r="J18" s="117" t="s">
        <v>38</v>
      </c>
      <c r="K18" s="114" t="s">
        <v>170</v>
      </c>
      <c r="L18" s="114"/>
      <c r="M18" s="114"/>
      <c r="N18" s="114"/>
      <c r="O18" s="114"/>
      <c r="P18" s="114"/>
      <c r="Q18" s="114"/>
      <c r="R18" s="114"/>
      <c r="S18" s="114"/>
      <c r="T18" s="114"/>
      <c r="U18" s="114"/>
      <c r="V18" s="114"/>
      <c r="W18" s="114"/>
      <c r="X18" s="117"/>
      <c r="Y18" s="114" t="s">
        <v>146</v>
      </c>
      <c r="Z18" s="114"/>
      <c r="AA18" s="114"/>
      <c r="AB18" s="114"/>
      <c r="AC18" s="114"/>
      <c r="AD18" s="23"/>
      <c r="AE18" s="23"/>
      <c r="AF18" s="114"/>
      <c r="AG18" s="114"/>
      <c r="AH18" s="114"/>
      <c r="AI18" s="114"/>
      <c r="AJ18" s="114"/>
      <c r="AK18" s="114"/>
      <c r="AL18" s="176"/>
      <c r="AM18" s="114"/>
      <c r="AN18" s="114"/>
      <c r="AO18" s="114"/>
      <c r="AP18" s="114"/>
      <c r="AQ18" s="114"/>
      <c r="AR18" s="179"/>
      <c r="AS18" s="179"/>
      <c r="AT18" s="179"/>
      <c r="AU18" s="179"/>
      <c r="AV18" s="179"/>
      <c r="AW18" s="139"/>
    </row>
    <row r="19" spans="1:50" ht="4.5" customHeight="1">
      <c r="A19" s="215"/>
      <c r="B19" s="198"/>
      <c r="C19" s="22"/>
      <c r="D19" s="22"/>
      <c r="E19" s="22"/>
      <c r="F19" s="22"/>
      <c r="G19" s="22"/>
      <c r="H19" s="140"/>
      <c r="I19" s="19"/>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140"/>
    </row>
    <row r="20" spans="1:50" ht="42" customHeight="1">
      <c r="A20" s="215"/>
      <c r="B20" s="191">
        <v>4</v>
      </c>
      <c r="C20" s="238" t="s">
        <v>189</v>
      </c>
      <c r="D20" s="238"/>
      <c r="E20" s="238"/>
      <c r="F20" s="238"/>
      <c r="G20" s="238"/>
      <c r="H20" s="239"/>
      <c r="I20" s="249"/>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1"/>
    </row>
    <row r="21" spans="1:50" ht="36" customHeight="1">
      <c r="A21" s="215"/>
      <c r="B21" s="191">
        <v>5</v>
      </c>
      <c r="C21" s="199" t="s">
        <v>190</v>
      </c>
      <c r="D21" s="199"/>
      <c r="E21" s="199"/>
      <c r="F21" s="199"/>
      <c r="G21" s="199"/>
      <c r="H21" s="200"/>
      <c r="I21" s="436"/>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8"/>
    </row>
    <row r="22" spans="1:50" ht="36" customHeight="1">
      <c r="A22" s="215"/>
      <c r="B22" s="192"/>
      <c r="C22" s="25"/>
      <c r="D22" s="25"/>
      <c r="E22" s="25"/>
      <c r="F22" s="25"/>
      <c r="G22" s="22"/>
      <c r="H22" s="140"/>
      <c r="I22" s="439"/>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1"/>
    </row>
    <row r="23" spans="1:50" ht="44.25" customHeight="1">
      <c r="A23" s="215"/>
      <c r="B23" s="32">
        <v>6</v>
      </c>
      <c r="C23" s="193" t="s">
        <v>187</v>
      </c>
      <c r="D23" s="193"/>
      <c r="E23" s="193"/>
      <c r="F23" s="193"/>
      <c r="G23" s="195"/>
      <c r="H23" s="196"/>
      <c r="I23" s="201"/>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3"/>
    </row>
    <row r="24" spans="1:50" ht="29.25" customHeight="1">
      <c r="A24" s="215"/>
      <c r="B24" s="197">
        <v>7</v>
      </c>
      <c r="C24" s="432" t="s">
        <v>113</v>
      </c>
      <c r="D24" s="432"/>
      <c r="E24" s="432"/>
      <c r="F24" s="432"/>
      <c r="G24" s="432"/>
      <c r="H24" s="142"/>
      <c r="I24" s="436"/>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8"/>
    </row>
    <row r="25" spans="1:50" ht="29.25" customHeight="1">
      <c r="A25" s="215"/>
      <c r="B25" s="198"/>
      <c r="C25" s="433"/>
      <c r="D25" s="433"/>
      <c r="E25" s="433"/>
      <c r="F25" s="433"/>
      <c r="G25" s="433"/>
      <c r="H25" s="142"/>
      <c r="I25" s="439"/>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1"/>
    </row>
    <row r="26" spans="1:50" ht="33.75" customHeight="1">
      <c r="A26" s="215"/>
      <c r="B26" s="197">
        <v>8</v>
      </c>
      <c r="C26" s="234" t="s">
        <v>115</v>
      </c>
      <c r="D26" s="234"/>
      <c r="E26" s="234"/>
      <c r="F26" s="234"/>
      <c r="G26" s="234"/>
      <c r="H26" s="235"/>
      <c r="I26" s="228"/>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30"/>
    </row>
    <row r="27" spans="1:50" ht="28.5" customHeight="1">
      <c r="A27" s="215"/>
      <c r="B27" s="198"/>
      <c r="C27" s="236"/>
      <c r="D27" s="236"/>
      <c r="E27" s="236"/>
      <c r="F27" s="236"/>
      <c r="G27" s="236"/>
      <c r="H27" s="237"/>
      <c r="I27" s="231"/>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3"/>
    </row>
    <row r="28" spans="1:50" ht="23.25" customHeight="1">
      <c r="A28" s="215"/>
      <c r="B28" s="431">
        <v>9</v>
      </c>
      <c r="C28" s="238" t="s">
        <v>119</v>
      </c>
      <c r="D28" s="238"/>
      <c r="E28" s="238"/>
      <c r="F28" s="238"/>
      <c r="G28" s="238"/>
      <c r="H28" s="239"/>
      <c r="I28" s="240"/>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2"/>
    </row>
    <row r="29" spans="1:50" ht="28.5" customHeight="1">
      <c r="A29" s="215"/>
      <c r="B29" s="442">
        <v>10</v>
      </c>
      <c r="C29" s="443" t="s">
        <v>184</v>
      </c>
      <c r="D29" s="443"/>
      <c r="E29" s="443"/>
      <c r="F29" s="443"/>
      <c r="G29" s="443"/>
      <c r="H29" s="444"/>
      <c r="I29" s="201"/>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3"/>
    </row>
    <row r="30" spans="1:50" ht="18" customHeight="1">
      <c r="A30" s="215"/>
      <c r="B30" s="197">
        <v>11</v>
      </c>
      <c r="C30" s="234" t="s">
        <v>116</v>
      </c>
      <c r="D30" s="234"/>
      <c r="E30" s="234"/>
      <c r="F30" s="234"/>
      <c r="G30" s="234"/>
      <c r="H30" s="235"/>
      <c r="I30" s="228"/>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30"/>
    </row>
    <row r="31" spans="1:50" ht="18" customHeight="1">
      <c r="A31" s="215"/>
      <c r="B31" s="198"/>
      <c r="C31" s="236"/>
      <c r="D31" s="236"/>
      <c r="E31" s="236"/>
      <c r="F31" s="236"/>
      <c r="G31" s="236"/>
      <c r="H31" s="237"/>
      <c r="I31" s="231"/>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3"/>
      <c r="AX31" s="11"/>
    </row>
    <row r="32" spans="1:50" ht="14.25" customHeight="1">
      <c r="A32" s="215"/>
      <c r="B32" s="37">
        <v>12</v>
      </c>
      <c r="C32" s="24" t="s">
        <v>87</v>
      </c>
      <c r="D32" s="21"/>
      <c r="E32" s="21"/>
      <c r="F32" s="21"/>
      <c r="G32" s="21"/>
      <c r="H32" s="155"/>
      <c r="I32" s="243" t="s">
        <v>107</v>
      </c>
      <c r="J32" s="244"/>
      <c r="K32" s="244"/>
      <c r="L32" s="244"/>
      <c r="M32" s="244"/>
      <c r="N32" s="252" t="s">
        <v>39</v>
      </c>
      <c r="O32" s="210"/>
      <c r="P32" s="266"/>
      <c r="Q32" s="252" t="s">
        <v>40</v>
      </c>
      <c r="R32" s="210"/>
      <c r="S32" s="266"/>
      <c r="T32" s="252" t="s">
        <v>41</v>
      </c>
      <c r="U32" s="210"/>
      <c r="V32" s="266"/>
      <c r="W32" s="252" t="s">
        <v>42</v>
      </c>
      <c r="X32" s="210"/>
      <c r="Y32" s="266"/>
      <c r="Z32" s="252" t="s">
        <v>43</v>
      </c>
      <c r="AA32" s="210"/>
      <c r="AB32" s="266"/>
      <c r="AC32" s="252" t="s">
        <v>44</v>
      </c>
      <c r="AD32" s="210"/>
      <c r="AE32" s="266"/>
      <c r="AF32" s="252" t="s">
        <v>45</v>
      </c>
      <c r="AG32" s="210"/>
      <c r="AH32" s="266"/>
      <c r="AI32" s="252" t="s">
        <v>46</v>
      </c>
      <c r="AJ32" s="210"/>
      <c r="AK32" s="266"/>
      <c r="AL32" s="252" t="s">
        <v>47</v>
      </c>
      <c r="AM32" s="210"/>
      <c r="AN32" s="266"/>
      <c r="AO32" s="252" t="s">
        <v>48</v>
      </c>
      <c r="AP32" s="210"/>
      <c r="AQ32" s="266"/>
      <c r="AR32" s="252" t="s">
        <v>49</v>
      </c>
      <c r="AS32" s="210"/>
      <c r="AT32" s="266"/>
      <c r="AU32" s="252" t="s">
        <v>50</v>
      </c>
      <c r="AV32" s="210"/>
      <c r="AW32" s="253"/>
      <c r="AX32" s="11"/>
    </row>
    <row r="33" spans="1:56" ht="14.25" customHeight="1">
      <c r="A33" s="215"/>
      <c r="B33" s="20"/>
      <c r="C33" s="188" t="s">
        <v>174</v>
      </c>
      <c r="D33" s="23"/>
      <c r="E33" s="23"/>
      <c r="F33" s="23"/>
      <c r="G33" s="23"/>
      <c r="H33" s="142"/>
      <c r="I33" s="254"/>
      <c r="J33" s="255"/>
      <c r="K33" s="255"/>
      <c r="L33" s="255"/>
      <c r="M33" s="256"/>
      <c r="N33" s="120"/>
      <c r="O33" s="118"/>
      <c r="Q33" s="445"/>
      <c r="R33" s="118"/>
      <c r="S33" s="147"/>
      <c r="T33" s="446"/>
      <c r="U33" s="118"/>
      <c r="V33" s="118"/>
      <c r="W33" s="120"/>
      <c r="X33" s="118"/>
      <c r="Y33" s="119"/>
      <c r="Z33" s="118"/>
      <c r="AA33" s="118"/>
      <c r="AB33" s="119"/>
      <c r="AC33" s="118"/>
      <c r="AD33" s="118"/>
      <c r="AE33" s="118"/>
      <c r="AF33" s="120"/>
      <c r="AG33" s="118"/>
      <c r="AH33" s="119"/>
      <c r="AI33" s="118"/>
      <c r="AJ33" s="118"/>
      <c r="AK33" s="118"/>
      <c r="AL33" s="120"/>
      <c r="AM33" s="118"/>
      <c r="AN33" s="119"/>
      <c r="AO33" s="118"/>
      <c r="AP33" s="118"/>
      <c r="AQ33" s="118"/>
      <c r="AR33" s="120"/>
      <c r="AS33" s="118"/>
      <c r="AT33" s="119"/>
      <c r="AU33" s="120"/>
      <c r="AV33" s="118"/>
      <c r="AW33" s="183"/>
      <c r="AX33" s="11"/>
    </row>
    <row r="34" spans="1:56" ht="14.25" customHeight="1">
      <c r="A34" s="215"/>
      <c r="B34" s="20"/>
      <c r="C34" s="56"/>
      <c r="D34" s="23"/>
      <c r="E34" s="23"/>
      <c r="F34" s="23"/>
      <c r="G34" s="23"/>
      <c r="H34" s="142"/>
      <c r="I34" s="257"/>
      <c r="J34" s="258"/>
      <c r="K34" s="258"/>
      <c r="L34" s="258"/>
      <c r="M34" s="259"/>
      <c r="N34" s="123"/>
      <c r="O34" s="121"/>
      <c r="P34" s="122"/>
      <c r="Q34" s="123"/>
      <c r="T34" s="123"/>
      <c r="U34" s="121"/>
      <c r="V34" s="121"/>
      <c r="W34" s="123"/>
      <c r="X34" s="121"/>
      <c r="Y34" s="122"/>
      <c r="Z34" s="121"/>
      <c r="AA34" s="121"/>
      <c r="AB34" s="122"/>
      <c r="AC34" s="121"/>
      <c r="AD34" s="121"/>
      <c r="AE34" s="121"/>
      <c r="AF34" s="123"/>
      <c r="AG34" s="121"/>
      <c r="AH34" s="122"/>
      <c r="AI34" s="121"/>
      <c r="AJ34" s="121"/>
      <c r="AK34" s="121"/>
      <c r="AL34" s="123"/>
      <c r="AM34" s="121"/>
      <c r="AN34" s="122"/>
      <c r="AO34" s="121"/>
      <c r="AP34" s="121"/>
      <c r="AQ34" s="121"/>
      <c r="AR34" s="123"/>
      <c r="AS34" s="121"/>
      <c r="AT34" s="122"/>
      <c r="AU34" s="123"/>
      <c r="AV34" s="121"/>
      <c r="AW34" s="124"/>
      <c r="AX34" s="11"/>
    </row>
    <row r="35" spans="1:56" ht="14.25" customHeight="1">
      <c r="A35" s="215"/>
      <c r="B35" s="20"/>
      <c r="C35" s="56" t="s">
        <v>105</v>
      </c>
      <c r="D35" s="23"/>
      <c r="E35" s="23"/>
      <c r="F35" s="23"/>
      <c r="G35" s="23"/>
      <c r="H35" s="142"/>
      <c r="I35" s="257"/>
      <c r="J35" s="258"/>
      <c r="K35" s="258"/>
      <c r="L35" s="258"/>
      <c r="M35" s="259"/>
      <c r="N35" s="123"/>
      <c r="O35" s="121"/>
      <c r="P35" s="122"/>
      <c r="Q35" s="123"/>
      <c r="R35" s="121"/>
      <c r="S35" s="122"/>
      <c r="T35" s="121"/>
      <c r="U35" s="121"/>
      <c r="V35" s="121"/>
      <c r="W35" s="123"/>
      <c r="X35" s="121"/>
      <c r="Y35" s="122"/>
      <c r="Z35" s="121"/>
      <c r="AA35" s="121"/>
      <c r="AB35" s="122"/>
      <c r="AC35" s="121"/>
      <c r="AD35" s="121"/>
      <c r="AE35" s="121"/>
      <c r="AF35" s="123"/>
      <c r="AG35" s="121"/>
      <c r="AH35" s="122"/>
      <c r="AI35" s="121"/>
      <c r="AJ35" s="121"/>
      <c r="AK35" s="121"/>
      <c r="AL35" s="123"/>
      <c r="AM35" s="121"/>
      <c r="AN35" s="122"/>
      <c r="AO35" s="121"/>
      <c r="AP35" s="121"/>
      <c r="AQ35" s="121"/>
      <c r="AR35" s="448"/>
      <c r="AS35" s="121"/>
      <c r="AU35" s="123"/>
      <c r="AV35" s="121"/>
      <c r="AW35" s="124"/>
      <c r="AX35" s="11"/>
    </row>
    <row r="36" spans="1:56" ht="14.25" customHeight="1">
      <c r="A36" s="215"/>
      <c r="B36" s="19"/>
      <c r="C36" s="22"/>
      <c r="D36" s="22"/>
      <c r="E36" s="22"/>
      <c r="F36" s="22"/>
      <c r="G36" s="22"/>
      <c r="H36" s="140"/>
      <c r="I36" s="260"/>
      <c r="J36" s="261"/>
      <c r="K36" s="261"/>
      <c r="L36" s="261"/>
      <c r="M36" s="262"/>
      <c r="N36" s="127"/>
      <c r="O36" s="126"/>
      <c r="P36" s="125"/>
      <c r="Q36" s="127"/>
      <c r="R36" s="126"/>
      <c r="S36" s="125"/>
      <c r="T36" s="126"/>
      <c r="U36" s="126"/>
      <c r="V36" s="126"/>
      <c r="W36" s="447"/>
      <c r="X36" s="126"/>
      <c r="Y36" s="125"/>
      <c r="Z36" s="126"/>
      <c r="AA36" s="126"/>
      <c r="AB36" s="125"/>
      <c r="AC36" s="126"/>
      <c r="AD36" s="126"/>
      <c r="AE36" s="126"/>
      <c r="AF36" s="127"/>
      <c r="AG36" s="126"/>
      <c r="AH36" s="125"/>
      <c r="AI36" s="126"/>
      <c r="AJ36" s="126"/>
      <c r="AK36" s="87"/>
      <c r="AL36" s="127"/>
      <c r="AM36" s="126"/>
      <c r="AN36" s="125"/>
      <c r="AO36" s="126"/>
      <c r="AP36" s="126"/>
      <c r="AQ36" s="126"/>
      <c r="AR36" s="127"/>
      <c r="AS36" s="126"/>
      <c r="AT36" s="125"/>
      <c r="AU36" s="127"/>
      <c r="AV36" s="126"/>
      <c r="AW36" s="128"/>
      <c r="AX36" s="11"/>
    </row>
    <row r="37" spans="1:56" ht="14.25" customHeight="1">
      <c r="A37" s="216"/>
      <c r="B37" s="19">
        <v>13</v>
      </c>
      <c r="C37" s="25" t="s">
        <v>34</v>
      </c>
      <c r="D37" s="22"/>
      <c r="E37" s="22"/>
      <c r="F37" s="22"/>
      <c r="G37" s="22"/>
      <c r="H37" s="140"/>
      <c r="I37" s="20"/>
      <c r="J37" s="157"/>
      <c r="K37" s="263">
        <f>Z37+AO37</f>
        <v>0</v>
      </c>
      <c r="L37" s="264"/>
      <c r="M37" s="264"/>
      <c r="N37" s="264"/>
      <c r="O37" s="264"/>
      <c r="P37" s="264"/>
      <c r="Q37" s="22" t="s">
        <v>4</v>
      </c>
      <c r="R37" s="22"/>
      <c r="S37" s="23"/>
      <c r="T37" s="22"/>
      <c r="U37" s="23"/>
      <c r="V37" s="23"/>
      <c r="W37" s="23"/>
      <c r="X37" s="141" t="s">
        <v>37</v>
      </c>
      <c r="Y37" s="141"/>
      <c r="Z37" s="265"/>
      <c r="AA37" s="265"/>
      <c r="AB37" s="265"/>
      <c r="AC37" s="265"/>
      <c r="AD37" s="23" t="s">
        <v>32</v>
      </c>
      <c r="AE37" s="23"/>
      <c r="AF37" s="23"/>
      <c r="AG37" s="23"/>
      <c r="AH37" s="23"/>
      <c r="AI37" s="23"/>
      <c r="AJ37" s="23"/>
      <c r="AK37" s="23"/>
      <c r="AL37" s="23"/>
      <c r="AM37" s="141" t="s">
        <v>31</v>
      </c>
      <c r="AN37" s="141"/>
      <c r="AO37" s="265"/>
      <c r="AP37" s="265"/>
      <c r="AQ37" s="265"/>
      <c r="AR37" s="265"/>
      <c r="AS37" s="23" t="s">
        <v>33</v>
      </c>
      <c r="AT37" s="142"/>
      <c r="AU37" s="23"/>
      <c r="AV37" s="23"/>
      <c r="AW37" s="140"/>
      <c r="AX37" s="11"/>
      <c r="AY37" s="1"/>
    </row>
    <row r="38" spans="1:56" ht="20.25" customHeight="1">
      <c r="A38" s="204" t="s">
        <v>88</v>
      </c>
      <c r="B38" s="205"/>
      <c r="C38" s="205"/>
      <c r="D38" s="205"/>
      <c r="E38" s="205"/>
      <c r="F38" s="205"/>
      <c r="G38" s="205"/>
      <c r="H38" s="206"/>
      <c r="I38" s="32"/>
      <c r="J38" s="210" t="s">
        <v>15</v>
      </c>
      <c r="K38" s="210"/>
      <c r="L38" s="210"/>
      <c r="M38" s="210"/>
      <c r="N38" s="210"/>
      <c r="O38" s="210"/>
      <c r="P38" s="210"/>
      <c r="Q38" s="210"/>
      <c r="R38" s="275"/>
      <c r="S38" s="275"/>
      <c r="T38" s="210"/>
      <c r="U38" s="266"/>
      <c r="V38" s="252" t="s">
        <v>176</v>
      </c>
      <c r="W38" s="210"/>
      <c r="X38" s="210"/>
      <c r="Y38" s="210"/>
      <c r="Z38" s="210"/>
      <c r="AA38" s="210"/>
      <c r="AB38" s="210"/>
      <c r="AC38" s="210"/>
      <c r="AD38" s="210"/>
      <c r="AE38" s="210"/>
      <c r="AF38" s="210"/>
      <c r="AG38" s="210"/>
      <c r="AH38" s="210"/>
      <c r="AI38" s="210"/>
      <c r="AJ38" s="252" t="s">
        <v>2</v>
      </c>
      <c r="AK38" s="210"/>
      <c r="AL38" s="210"/>
      <c r="AM38" s="210"/>
      <c r="AN38" s="210"/>
      <c r="AO38" s="210"/>
      <c r="AP38" s="210"/>
      <c r="AQ38" s="210"/>
      <c r="AR38" s="210"/>
      <c r="AS38" s="210"/>
      <c r="AT38" s="210"/>
      <c r="AU38" s="210"/>
      <c r="AV38" s="210"/>
      <c r="AW38" s="253"/>
      <c r="AX38" s="11"/>
    </row>
    <row r="39" spans="1:56" ht="20.100000000000001" customHeight="1">
      <c r="A39" s="276"/>
      <c r="B39" s="277"/>
      <c r="C39" s="277"/>
      <c r="D39" s="277"/>
      <c r="E39" s="277"/>
      <c r="F39" s="277"/>
      <c r="G39" s="277"/>
      <c r="H39" s="278"/>
      <c r="I39" s="143"/>
      <c r="J39" s="279"/>
      <c r="K39" s="279"/>
      <c r="L39" s="279"/>
      <c r="M39" s="279"/>
      <c r="N39" s="279"/>
      <c r="O39" s="279"/>
      <c r="P39" s="279"/>
      <c r="Q39" s="279"/>
      <c r="R39" s="279"/>
      <c r="S39" s="279"/>
      <c r="T39" s="145" t="s">
        <v>4</v>
      </c>
      <c r="U39" s="146"/>
      <c r="V39" s="144"/>
      <c r="W39" s="280"/>
      <c r="X39" s="280"/>
      <c r="Y39" s="280"/>
      <c r="Z39" s="280"/>
      <c r="AA39" s="280"/>
      <c r="AB39" s="280"/>
      <c r="AC39" s="280"/>
      <c r="AD39" s="280"/>
      <c r="AE39" s="280"/>
      <c r="AF39" s="280"/>
      <c r="AG39" s="280"/>
      <c r="AH39" s="147" t="s">
        <v>4</v>
      </c>
      <c r="AI39" s="144"/>
      <c r="AJ39" s="148"/>
      <c r="AK39" s="280"/>
      <c r="AL39" s="280"/>
      <c r="AM39" s="280"/>
      <c r="AN39" s="280"/>
      <c r="AO39" s="280"/>
      <c r="AP39" s="280"/>
      <c r="AQ39" s="280"/>
      <c r="AR39" s="280"/>
      <c r="AS39" s="280"/>
      <c r="AT39" s="280"/>
      <c r="AU39" s="280"/>
      <c r="AV39" s="147" t="s">
        <v>4</v>
      </c>
      <c r="AW39" s="149"/>
      <c r="AX39" s="11"/>
    </row>
    <row r="40" spans="1:56" ht="20.100000000000001" customHeight="1">
      <c r="A40" s="267"/>
      <c r="B40" s="268"/>
      <c r="C40" s="268"/>
      <c r="D40" s="268"/>
      <c r="E40" s="268"/>
      <c r="F40" s="268"/>
      <c r="G40" s="268"/>
      <c r="H40" s="269"/>
      <c r="I40" s="167"/>
      <c r="J40" s="270"/>
      <c r="K40" s="270"/>
      <c r="L40" s="270"/>
      <c r="M40" s="270"/>
      <c r="N40" s="270"/>
      <c r="O40" s="270"/>
      <c r="P40" s="270"/>
      <c r="Q40" s="270"/>
      <c r="R40" s="270"/>
      <c r="S40" s="270"/>
      <c r="T40" s="169" t="s">
        <v>4</v>
      </c>
      <c r="U40" s="170"/>
      <c r="V40" s="168"/>
      <c r="W40" s="271"/>
      <c r="X40" s="271"/>
      <c r="Y40" s="271"/>
      <c r="Z40" s="271"/>
      <c r="AA40" s="271"/>
      <c r="AB40" s="271"/>
      <c r="AC40" s="271"/>
      <c r="AD40" s="271"/>
      <c r="AE40" s="271"/>
      <c r="AF40" s="271"/>
      <c r="AG40" s="271"/>
      <c r="AH40" s="121" t="s">
        <v>4</v>
      </c>
      <c r="AI40" s="170"/>
      <c r="AJ40" s="172"/>
      <c r="AK40" s="271"/>
      <c r="AL40" s="271"/>
      <c r="AM40" s="271"/>
      <c r="AN40" s="271"/>
      <c r="AO40" s="271"/>
      <c r="AP40" s="271"/>
      <c r="AQ40" s="271"/>
      <c r="AR40" s="271"/>
      <c r="AS40" s="271"/>
      <c r="AT40" s="271"/>
      <c r="AU40" s="271"/>
      <c r="AV40" s="121" t="s">
        <v>4</v>
      </c>
      <c r="AW40" s="173"/>
      <c r="AX40" s="11"/>
    </row>
    <row r="41" spans="1:56" ht="20.100000000000001" customHeight="1">
      <c r="A41" s="272"/>
      <c r="B41" s="273"/>
      <c r="C41" s="273"/>
      <c r="D41" s="273"/>
      <c r="E41" s="273"/>
      <c r="F41" s="273"/>
      <c r="G41" s="273"/>
      <c r="H41" s="274"/>
      <c r="I41" s="154"/>
      <c r="J41" s="270"/>
      <c r="K41" s="270"/>
      <c r="L41" s="270"/>
      <c r="M41" s="270"/>
      <c r="N41" s="270"/>
      <c r="O41" s="270"/>
      <c r="P41" s="270"/>
      <c r="Q41" s="270"/>
      <c r="R41" s="270"/>
      <c r="S41" s="270"/>
      <c r="T41" s="151" t="s">
        <v>4</v>
      </c>
      <c r="U41" s="152"/>
      <c r="V41" s="150"/>
      <c r="W41" s="271"/>
      <c r="X41" s="271"/>
      <c r="Y41" s="271"/>
      <c r="Z41" s="271"/>
      <c r="AA41" s="271"/>
      <c r="AB41" s="271"/>
      <c r="AC41" s="271"/>
      <c r="AD41" s="271"/>
      <c r="AE41" s="271"/>
      <c r="AF41" s="271"/>
      <c r="AG41" s="271"/>
      <c r="AH41" s="118" t="s">
        <v>4</v>
      </c>
      <c r="AI41" s="152"/>
      <c r="AJ41" s="153"/>
      <c r="AK41" s="271"/>
      <c r="AL41" s="271"/>
      <c r="AM41" s="271"/>
      <c r="AN41" s="271"/>
      <c r="AO41" s="271"/>
      <c r="AP41" s="271"/>
      <c r="AQ41" s="271"/>
      <c r="AR41" s="271"/>
      <c r="AS41" s="271"/>
      <c r="AT41" s="271"/>
      <c r="AU41" s="271"/>
      <c r="AV41" s="118" t="s">
        <v>4</v>
      </c>
      <c r="AW41" s="184"/>
      <c r="AX41" s="11"/>
    </row>
    <row r="42" spans="1:56" ht="20.100000000000001" customHeight="1">
      <c r="A42" s="267"/>
      <c r="B42" s="268"/>
      <c r="C42" s="268"/>
      <c r="D42" s="268"/>
      <c r="E42" s="268"/>
      <c r="F42" s="268"/>
      <c r="G42" s="268"/>
      <c r="H42" s="269"/>
      <c r="I42" s="171"/>
      <c r="J42" s="270"/>
      <c r="K42" s="270"/>
      <c r="L42" s="270"/>
      <c r="M42" s="270"/>
      <c r="N42" s="270"/>
      <c r="O42" s="270"/>
      <c r="P42" s="270"/>
      <c r="Q42" s="270"/>
      <c r="R42" s="270"/>
      <c r="S42" s="270"/>
      <c r="T42" s="169" t="s">
        <v>4</v>
      </c>
      <c r="U42" s="170"/>
      <c r="V42" s="168"/>
      <c r="W42" s="271"/>
      <c r="X42" s="271"/>
      <c r="Y42" s="271"/>
      <c r="Z42" s="271"/>
      <c r="AA42" s="271"/>
      <c r="AB42" s="271"/>
      <c r="AC42" s="271"/>
      <c r="AD42" s="271"/>
      <c r="AE42" s="271"/>
      <c r="AF42" s="271"/>
      <c r="AG42" s="271"/>
      <c r="AH42" s="121" t="s">
        <v>4</v>
      </c>
      <c r="AI42" s="168"/>
      <c r="AJ42" s="172"/>
      <c r="AK42" s="271"/>
      <c r="AL42" s="271"/>
      <c r="AM42" s="271"/>
      <c r="AN42" s="271"/>
      <c r="AO42" s="271"/>
      <c r="AP42" s="271"/>
      <c r="AQ42" s="271"/>
      <c r="AR42" s="271"/>
      <c r="AS42" s="271"/>
      <c r="AT42" s="271"/>
      <c r="AU42" s="271"/>
      <c r="AV42" s="121" t="s">
        <v>4</v>
      </c>
      <c r="AW42" s="173"/>
      <c r="AX42" s="11"/>
    </row>
    <row r="43" spans="1:56" s="27" customFormat="1" ht="20.100000000000001" customHeight="1">
      <c r="A43" s="19"/>
      <c r="B43" s="22" t="s">
        <v>14</v>
      </c>
      <c r="C43" s="22"/>
      <c r="D43" s="22"/>
      <c r="E43" s="22"/>
      <c r="F43" s="22"/>
      <c r="G43" s="22"/>
      <c r="H43" s="140"/>
      <c r="I43" s="22"/>
      <c r="J43" s="25"/>
      <c r="K43" s="25" t="s">
        <v>5</v>
      </c>
      <c r="L43" s="25"/>
      <c r="M43" s="290">
        <f>J39+J40+J41+J42</f>
        <v>0</v>
      </c>
      <c r="N43" s="290"/>
      <c r="O43" s="290"/>
      <c r="P43" s="290"/>
      <c r="Q43" s="290"/>
      <c r="R43" s="290"/>
      <c r="S43" s="290"/>
      <c r="T43" s="135" t="s">
        <v>4</v>
      </c>
      <c r="U43" s="158"/>
      <c r="V43" s="25"/>
      <c r="W43" s="25"/>
      <c r="X43" s="25" t="s">
        <v>5</v>
      </c>
      <c r="Y43" s="25"/>
      <c r="Z43" s="290">
        <f>W39+W40+W41+W4</f>
        <v>0</v>
      </c>
      <c r="AA43" s="290"/>
      <c r="AB43" s="290"/>
      <c r="AC43" s="290"/>
      <c r="AD43" s="290"/>
      <c r="AE43" s="290"/>
      <c r="AF43" s="290"/>
      <c r="AG43" s="290"/>
      <c r="AH43" s="65" t="s">
        <v>4</v>
      </c>
      <c r="AI43" s="25"/>
      <c r="AJ43" s="105"/>
      <c r="AK43" s="25"/>
      <c r="AL43" s="25" t="s">
        <v>5</v>
      </c>
      <c r="AM43" s="25"/>
      <c r="AN43" s="290">
        <f>W39+W40+W41+W42</f>
        <v>0</v>
      </c>
      <c r="AO43" s="290"/>
      <c r="AP43" s="290"/>
      <c r="AQ43" s="290"/>
      <c r="AR43" s="290"/>
      <c r="AS43" s="290"/>
      <c r="AT43" s="290"/>
      <c r="AU43" s="290"/>
      <c r="AV43" s="65" t="s">
        <v>93</v>
      </c>
      <c r="AW43" s="26"/>
    </row>
    <row r="44" spans="1:56" s="27" customFormat="1" ht="20.100000000000001" customHeight="1">
      <c r="A44" s="20"/>
      <c r="B44" s="23"/>
      <c r="C44" s="23"/>
      <c r="D44" s="23"/>
      <c r="E44" s="23"/>
      <c r="F44" s="23"/>
      <c r="G44" s="23"/>
      <c r="H44" s="142"/>
      <c r="I44" s="291" t="s">
        <v>147</v>
      </c>
      <c r="J44" s="292"/>
      <c r="K44" s="292"/>
      <c r="L44" s="292"/>
      <c r="M44" s="293"/>
      <c r="N44" s="294" t="s">
        <v>126</v>
      </c>
      <c r="O44" s="295"/>
      <c r="P44" s="295"/>
      <c r="Q44" s="295"/>
      <c r="R44" s="295"/>
      <c r="S44" s="295"/>
      <c r="T44" s="295"/>
      <c r="U44" s="295"/>
      <c r="V44" s="295"/>
      <c r="W44" s="295"/>
      <c r="X44" s="295"/>
      <c r="Y44" s="295"/>
      <c r="Z44" s="295"/>
      <c r="AA44" s="295"/>
      <c r="AB44" s="295"/>
      <c r="AC44" s="294" t="s">
        <v>148</v>
      </c>
      <c r="AD44" s="295"/>
      <c r="AE44" s="295"/>
      <c r="AF44" s="295"/>
      <c r="AG44" s="295"/>
      <c r="AH44" s="295"/>
      <c r="AI44" s="295"/>
      <c r="AJ44" s="295"/>
      <c r="AK44" s="295"/>
      <c r="AL44" s="295"/>
      <c r="AM44" s="295"/>
      <c r="AN44" s="295"/>
      <c r="AO44" s="295"/>
      <c r="AP44" s="295"/>
      <c r="AQ44" s="295"/>
      <c r="AR44" s="295"/>
      <c r="AS44" s="295"/>
      <c r="AT44" s="295"/>
      <c r="AU44" s="295"/>
      <c r="AV44" s="295"/>
      <c r="AW44" s="296"/>
    </row>
    <row r="45" spans="1:56" ht="21.95" customHeight="1">
      <c r="A45" s="327" t="s">
        <v>66</v>
      </c>
      <c r="B45" s="328"/>
      <c r="C45" s="328"/>
      <c r="D45" s="328"/>
      <c r="E45" s="328"/>
      <c r="F45" s="328"/>
      <c r="G45" s="328"/>
      <c r="H45" s="329"/>
      <c r="I45" s="303" t="str">
        <f>IF(ISERROR(VLOOKUP(AY45,$AZ$68:$BF$80,2)),"",VLOOKUP(AY45,$AZ$68:$BF$80,2))</f>
        <v/>
      </c>
      <c r="J45" s="300"/>
      <c r="K45" s="300"/>
      <c r="L45" s="300"/>
      <c r="M45" s="304"/>
      <c r="N45" s="303" t="str">
        <f t="shared" ref="N45:N48" si="0">IF(ISERROR(VLOOKUP(AY45,$AZ$68:$BF$80,3)),"",VLOOKUP(AY45,$AZ$68:$BF$80,3))</f>
        <v/>
      </c>
      <c r="O45" s="300"/>
      <c r="P45" s="300"/>
      <c r="Q45" s="300"/>
      <c r="R45" s="300"/>
      <c r="S45" s="299"/>
      <c r="T45" s="299"/>
      <c r="U45" s="299"/>
      <c r="V45" s="300" t="str">
        <f t="shared" ref="V45:V48" si="1">IF(ISERROR(VLOOKUP(AY45,$AZ$68:$BF$80,4)),"",VLOOKUP(AY45,$AZ$68:$BF$80,4))</f>
        <v/>
      </c>
      <c r="W45" s="300"/>
      <c r="X45" s="300"/>
      <c r="Y45" s="300"/>
      <c r="Z45" s="299"/>
      <c r="AA45" s="299"/>
      <c r="AB45" s="331"/>
      <c r="AC45" s="303" t="str">
        <f t="shared" ref="AC45:AC48" si="2">IF(ISERROR(VLOOKUP(AY45,$AZ$68:$BF$80,5)),"",VLOOKUP(AY45,$AZ$68:$BF$80,5))</f>
        <v/>
      </c>
      <c r="AD45" s="300"/>
      <c r="AE45" s="300"/>
      <c r="AF45" s="300"/>
      <c r="AG45" s="299"/>
      <c r="AH45" s="299"/>
      <c r="AI45" s="299"/>
      <c r="AJ45" s="300" t="str">
        <f t="shared" ref="AJ45:AJ48" si="3">IF(ISERROR(VLOOKUP(AY45,$AZ$68:$BF$80,6)),"",VLOOKUP(AY45,$AZ$68:$BF$80,6))</f>
        <v/>
      </c>
      <c r="AK45" s="300"/>
      <c r="AL45" s="300"/>
      <c r="AM45" s="300"/>
      <c r="AN45" s="299"/>
      <c r="AO45" s="299"/>
      <c r="AP45" s="299"/>
      <c r="AQ45" s="300" t="str">
        <f t="shared" ref="AQ45:AQ48" si="4">IF(ISERROR(VLOOKUP(AY45,$AZ$68:$BF$80,7)),"",VLOOKUP(AY45,$AZ$68:$BF$80,7))</f>
        <v/>
      </c>
      <c r="AR45" s="300"/>
      <c r="AS45" s="300"/>
      <c r="AT45" s="300"/>
      <c r="AU45" s="299"/>
      <c r="AV45" s="299"/>
      <c r="AW45" s="302"/>
      <c r="AY45" s="129" t="str">
        <f>IF(ISERROR(SMALL($AZ$45:$AZ$56,1)),"",SMALL(AZ45:AZ56,1))</f>
        <v/>
      </c>
      <c r="AZ45" t="str">
        <f>IF(ISERROR(IF($J$10="○",1)),"",IF($J$10="○",1,""))</f>
        <v/>
      </c>
      <c r="BC45" s="1">
        <v>1</v>
      </c>
      <c r="BD45" s="133" t="s">
        <v>23</v>
      </c>
    </row>
    <row r="46" spans="1:56" ht="21.95" customHeight="1">
      <c r="A46" s="330"/>
      <c r="B46" s="313"/>
      <c r="C46" s="313"/>
      <c r="D46" s="313"/>
      <c r="E46" s="313"/>
      <c r="F46" s="313"/>
      <c r="G46" s="313"/>
      <c r="H46" s="314"/>
      <c r="I46" s="288" t="str">
        <f>IF(ISERROR(VLOOKUP(AY46,$AZ$68:$BF$80,2)),"",VLOOKUP(AY46,$AZ$68:$BF$80,2))</f>
        <v/>
      </c>
      <c r="J46" s="286"/>
      <c r="K46" s="286"/>
      <c r="L46" s="286"/>
      <c r="M46" s="297"/>
      <c r="N46" s="288" t="str">
        <f t="shared" si="0"/>
        <v/>
      </c>
      <c r="O46" s="286"/>
      <c r="P46" s="286"/>
      <c r="Q46" s="286"/>
      <c r="R46" s="286"/>
      <c r="S46" s="287"/>
      <c r="T46" s="287"/>
      <c r="U46" s="287"/>
      <c r="V46" s="286" t="str">
        <f t="shared" si="1"/>
        <v/>
      </c>
      <c r="W46" s="286"/>
      <c r="X46" s="286"/>
      <c r="Y46" s="286"/>
      <c r="Z46" s="287"/>
      <c r="AA46" s="287"/>
      <c r="AB46" s="298"/>
      <c r="AC46" s="288" t="str">
        <f t="shared" si="2"/>
        <v/>
      </c>
      <c r="AD46" s="286"/>
      <c r="AE46" s="286"/>
      <c r="AF46" s="286"/>
      <c r="AG46" s="287"/>
      <c r="AH46" s="287"/>
      <c r="AI46" s="287"/>
      <c r="AJ46" s="286" t="str">
        <f t="shared" si="3"/>
        <v/>
      </c>
      <c r="AK46" s="286"/>
      <c r="AL46" s="286"/>
      <c r="AM46" s="286"/>
      <c r="AN46" s="287"/>
      <c r="AO46" s="287"/>
      <c r="AP46" s="287"/>
      <c r="AQ46" s="286" t="str">
        <f t="shared" si="4"/>
        <v/>
      </c>
      <c r="AR46" s="286"/>
      <c r="AS46" s="286"/>
      <c r="AT46" s="286"/>
      <c r="AU46" s="287"/>
      <c r="AV46" s="287"/>
      <c r="AW46" s="301"/>
      <c r="AY46" s="129" t="str">
        <f>IF(ISERROR(SMALL($AZ$45:$AZ$56,2)),"",SMALL(AZ45:AZ56,2))</f>
        <v/>
      </c>
      <c r="AZ46" t="str">
        <f>IF(ISERROR(IF($X$10="○",2)),"",IF($X$10="○",2,""))</f>
        <v/>
      </c>
      <c r="BC46" s="1">
        <v>2</v>
      </c>
      <c r="BD46" s="133" t="s">
        <v>24</v>
      </c>
    </row>
    <row r="47" spans="1:56" ht="21.95" customHeight="1">
      <c r="A47" s="330"/>
      <c r="B47" s="313"/>
      <c r="C47" s="313"/>
      <c r="D47" s="313"/>
      <c r="E47" s="313"/>
      <c r="F47" s="313"/>
      <c r="G47" s="313"/>
      <c r="H47" s="314"/>
      <c r="I47" s="288" t="str">
        <f>IF(ISERROR(VLOOKUP(AY47,$AZ$68:$BF$80,2)),"",VLOOKUP(AY47,$AZ$68:$BF$80,2))</f>
        <v/>
      </c>
      <c r="J47" s="286"/>
      <c r="K47" s="286"/>
      <c r="L47" s="286"/>
      <c r="M47" s="297"/>
      <c r="N47" s="288" t="str">
        <f t="shared" si="0"/>
        <v/>
      </c>
      <c r="O47" s="286"/>
      <c r="P47" s="286"/>
      <c r="Q47" s="286"/>
      <c r="R47" s="286"/>
      <c r="S47" s="287"/>
      <c r="T47" s="287"/>
      <c r="U47" s="287"/>
      <c r="V47" s="286" t="str">
        <f t="shared" si="1"/>
        <v/>
      </c>
      <c r="W47" s="286"/>
      <c r="X47" s="286"/>
      <c r="Y47" s="286"/>
      <c r="Z47" s="287"/>
      <c r="AA47" s="287"/>
      <c r="AB47" s="298"/>
      <c r="AC47" s="288" t="str">
        <f t="shared" si="2"/>
        <v/>
      </c>
      <c r="AD47" s="286"/>
      <c r="AE47" s="286"/>
      <c r="AF47" s="286"/>
      <c r="AG47" s="287"/>
      <c r="AH47" s="287"/>
      <c r="AI47" s="287"/>
      <c r="AJ47" s="286" t="str">
        <f t="shared" si="3"/>
        <v/>
      </c>
      <c r="AK47" s="286"/>
      <c r="AL47" s="286"/>
      <c r="AM47" s="286"/>
      <c r="AN47" s="287"/>
      <c r="AO47" s="287"/>
      <c r="AP47" s="287"/>
      <c r="AQ47" s="286" t="str">
        <f t="shared" si="4"/>
        <v/>
      </c>
      <c r="AR47" s="286"/>
      <c r="AS47" s="286"/>
      <c r="AT47" s="286"/>
      <c r="AU47" s="287"/>
      <c r="AV47" s="287"/>
      <c r="AW47" s="301"/>
      <c r="AY47" s="129" t="str">
        <f>IF(ISERROR(SMALL($AZ$45:$AZ$56,3)),"",SMALL(AZ45:AZ56,3))</f>
        <v/>
      </c>
      <c r="AZ47" t="str">
        <f>IF(ISERROR(IF($AL$10="○",3)),"",IF($AL$10="○",3,""))</f>
        <v/>
      </c>
      <c r="BC47" s="1">
        <v>3</v>
      </c>
      <c r="BD47" s="133" t="s">
        <v>57</v>
      </c>
    </row>
    <row r="48" spans="1:56" ht="21.95" customHeight="1">
      <c r="A48" s="330"/>
      <c r="B48" s="313"/>
      <c r="C48" s="313"/>
      <c r="D48" s="313"/>
      <c r="E48" s="313"/>
      <c r="F48" s="313"/>
      <c r="G48" s="313"/>
      <c r="H48" s="314"/>
      <c r="I48" s="288" t="str">
        <f>IF(ISERROR(VLOOKUP(AY48,$AZ$68:$BF$80,2)),"",VLOOKUP(AY48,$AZ$68:$BF$80,2))</f>
        <v/>
      </c>
      <c r="J48" s="286"/>
      <c r="K48" s="286"/>
      <c r="L48" s="286"/>
      <c r="M48" s="297"/>
      <c r="N48" s="288" t="str">
        <f t="shared" si="0"/>
        <v/>
      </c>
      <c r="O48" s="286"/>
      <c r="P48" s="286"/>
      <c r="Q48" s="286"/>
      <c r="R48" s="286"/>
      <c r="S48" s="287"/>
      <c r="T48" s="287"/>
      <c r="U48" s="287"/>
      <c r="V48" s="286" t="str">
        <f t="shared" si="1"/>
        <v/>
      </c>
      <c r="W48" s="286"/>
      <c r="X48" s="286"/>
      <c r="Y48" s="286"/>
      <c r="Z48" s="287"/>
      <c r="AA48" s="287"/>
      <c r="AB48" s="298"/>
      <c r="AC48" s="288" t="str">
        <f t="shared" si="2"/>
        <v/>
      </c>
      <c r="AD48" s="286"/>
      <c r="AE48" s="286"/>
      <c r="AF48" s="286"/>
      <c r="AG48" s="287"/>
      <c r="AH48" s="287"/>
      <c r="AI48" s="287"/>
      <c r="AJ48" s="286" t="str">
        <f t="shared" si="3"/>
        <v/>
      </c>
      <c r="AK48" s="286"/>
      <c r="AL48" s="286"/>
      <c r="AM48" s="286"/>
      <c r="AN48" s="287"/>
      <c r="AO48" s="287"/>
      <c r="AP48" s="287"/>
      <c r="AQ48" s="286" t="str">
        <f t="shared" si="4"/>
        <v/>
      </c>
      <c r="AR48" s="286"/>
      <c r="AS48" s="286"/>
      <c r="AT48" s="286"/>
      <c r="AU48" s="287"/>
      <c r="AV48" s="287"/>
      <c r="AW48" s="301"/>
      <c r="AY48" s="129" t="str">
        <f>IF(ISERROR(SMALL($AZ$45:$AZ$56,4)),"",SMALL(AZ45:AZ56,4))</f>
        <v/>
      </c>
      <c r="AZ48" t="str">
        <f>IF(ISERROR(IF($J$12="○",4)),"",IF($J$12="○",4,""))</f>
        <v/>
      </c>
      <c r="BC48" s="1">
        <v>4</v>
      </c>
      <c r="BD48" s="133" t="s">
        <v>132</v>
      </c>
    </row>
    <row r="49" spans="1:56" ht="21" customHeight="1">
      <c r="A49" s="434" t="s">
        <v>118</v>
      </c>
      <c r="B49" s="328"/>
      <c r="C49" s="328"/>
      <c r="D49" s="328"/>
      <c r="E49" s="328"/>
      <c r="F49" s="328"/>
      <c r="G49" s="328"/>
      <c r="H49" s="329"/>
      <c r="I49" s="318"/>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20"/>
      <c r="AZ49" t="str">
        <f>IF(ISERROR(IF($AL$12="○",6)),"",IF($AL$12="○",6,""))</f>
        <v/>
      </c>
      <c r="BC49" s="1">
        <v>6</v>
      </c>
      <c r="BD49" s="133" t="s">
        <v>27</v>
      </c>
    </row>
    <row r="50" spans="1:56" ht="21" customHeight="1">
      <c r="A50" s="315"/>
      <c r="B50" s="316"/>
      <c r="C50" s="316"/>
      <c r="D50" s="316"/>
      <c r="E50" s="316"/>
      <c r="F50" s="316"/>
      <c r="G50" s="316"/>
      <c r="H50" s="317"/>
      <c r="I50" s="321"/>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3"/>
      <c r="AZ50" t="str">
        <f>IF(ISERROR(IF($J$14="○",7)),"",IF($J$14="○",7,""))</f>
        <v/>
      </c>
      <c r="BC50" s="1">
        <v>7</v>
      </c>
      <c r="BD50" s="133" t="s">
        <v>28</v>
      </c>
    </row>
    <row r="51" spans="1:56">
      <c r="A51" s="9"/>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9"/>
      <c r="AZ51" t="str">
        <f>IF(ISERROR(IF($X$14="○",8)),"",IF($X$14="○",8,""))</f>
        <v/>
      </c>
      <c r="BC51" s="1">
        <v>8</v>
      </c>
      <c r="BD51" s="133" t="s">
        <v>30</v>
      </c>
    </row>
    <row r="52" spans="1:56">
      <c r="A52" s="6" t="s">
        <v>95</v>
      </c>
      <c r="B52" s="6"/>
      <c r="C52" s="6"/>
      <c r="D52" s="6"/>
      <c r="E52" s="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6"/>
      <c r="AZ52" t="str">
        <f>IF(ISERROR(IF($AL$14="○",9)),"",IF($AL$14="○",9,""))</f>
        <v/>
      </c>
      <c r="BC52" s="1">
        <v>9</v>
      </c>
      <c r="BD52" s="133" t="s">
        <v>138</v>
      </c>
    </row>
    <row r="53" spans="1:56" ht="17.25" customHeight="1">
      <c r="A53" s="16" t="s">
        <v>8</v>
      </c>
      <c r="B53" s="3"/>
      <c r="C53" s="3"/>
      <c r="D53" s="3"/>
      <c r="E53" s="4"/>
      <c r="F53" s="305" t="s">
        <v>110</v>
      </c>
      <c r="G53" s="306"/>
      <c r="H53" s="306"/>
      <c r="I53" s="306"/>
      <c r="J53" s="306"/>
      <c r="K53" s="306"/>
      <c r="L53" s="306"/>
      <c r="M53" s="306"/>
      <c r="N53" s="306"/>
      <c r="O53" s="306"/>
      <c r="P53" s="306"/>
      <c r="Q53" s="306"/>
      <c r="R53" s="306"/>
      <c r="S53" s="306"/>
      <c r="T53" s="306"/>
      <c r="U53" s="306"/>
      <c r="V53" s="307"/>
      <c r="W53" s="16" t="s">
        <v>9</v>
      </c>
      <c r="X53" s="3"/>
      <c r="Y53" s="3"/>
      <c r="Z53" s="3"/>
      <c r="AA53" s="3"/>
      <c r="AB53" s="3"/>
      <c r="AC53" s="4"/>
      <c r="AD53" s="305"/>
      <c r="AE53" s="306"/>
      <c r="AF53" s="306"/>
      <c r="AG53" s="306"/>
      <c r="AH53" s="306"/>
      <c r="AI53" s="306"/>
      <c r="AJ53" s="306"/>
      <c r="AK53" s="306"/>
      <c r="AL53" s="306"/>
      <c r="AM53" s="306"/>
      <c r="AN53" s="306"/>
      <c r="AO53" s="306"/>
      <c r="AP53" s="306"/>
      <c r="AQ53" s="306"/>
      <c r="AR53" s="306"/>
      <c r="AS53" s="306"/>
      <c r="AT53" s="306"/>
      <c r="AU53" s="306"/>
      <c r="AV53" s="306"/>
      <c r="AW53" s="307"/>
      <c r="AX53" s="1"/>
      <c r="AY53" s="1"/>
      <c r="AZ53" t="str">
        <f>IF(ISERROR(IF($J$16="○",10)),"",IF($J$16="○",10,""))</f>
        <v/>
      </c>
      <c r="BC53" s="1">
        <v>10</v>
      </c>
      <c r="BD53" s="133" t="s">
        <v>142</v>
      </c>
    </row>
    <row r="54" spans="1:56" ht="17.25" customHeight="1">
      <c r="A54" s="16" t="s">
        <v>10</v>
      </c>
      <c r="B54" s="3"/>
      <c r="C54" s="3"/>
      <c r="D54" s="3"/>
      <c r="E54" s="4"/>
      <c r="F54" s="305" t="s">
        <v>111</v>
      </c>
      <c r="G54" s="306"/>
      <c r="H54" s="306"/>
      <c r="I54" s="306"/>
      <c r="J54" s="306"/>
      <c r="K54" s="306"/>
      <c r="L54" s="306"/>
      <c r="M54" s="306"/>
      <c r="N54" s="306"/>
      <c r="O54" s="306"/>
      <c r="P54" s="306"/>
      <c r="Q54" s="306"/>
      <c r="R54" s="306"/>
      <c r="S54" s="306"/>
      <c r="T54" s="306"/>
      <c r="U54" s="306"/>
      <c r="V54" s="307"/>
      <c r="W54" s="16" t="s">
        <v>11</v>
      </c>
      <c r="X54" s="3"/>
      <c r="Y54" s="3"/>
      <c r="Z54" s="3"/>
      <c r="AA54" s="3"/>
      <c r="AB54" s="3"/>
      <c r="AC54" s="4"/>
      <c r="AD54" s="305"/>
      <c r="AE54" s="306"/>
      <c r="AF54" s="306"/>
      <c r="AG54" s="306"/>
      <c r="AH54" s="306"/>
      <c r="AI54" s="306"/>
      <c r="AJ54" s="306"/>
      <c r="AK54" s="306"/>
      <c r="AL54" s="306"/>
      <c r="AM54" s="306"/>
      <c r="AN54" s="306"/>
      <c r="AO54" s="306"/>
      <c r="AP54" s="306"/>
      <c r="AQ54" s="306"/>
      <c r="AR54" s="306"/>
      <c r="AS54" s="306"/>
      <c r="AT54" s="306"/>
      <c r="AU54" s="306"/>
      <c r="AV54" s="306"/>
      <c r="AW54" s="307"/>
      <c r="AX54" s="1"/>
      <c r="AY54" s="1"/>
      <c r="AZ54" t="str">
        <f>IF(ISERROR(IF($X$16="○",11)),"",IF($X$16="○",11,""))</f>
        <v/>
      </c>
      <c r="BC54" s="1">
        <v>11</v>
      </c>
      <c r="BD54" s="133" t="s">
        <v>140</v>
      </c>
    </row>
    <row r="55" spans="1:56" ht="15" customHeight="1">
      <c r="A55" s="77"/>
      <c r="B55" s="1"/>
      <c r="C55" s="1"/>
      <c r="D55" s="1"/>
      <c r="E55" s="1"/>
      <c r="F55" s="1"/>
      <c r="G55" s="1"/>
      <c r="H55" s="1"/>
      <c r="I55" s="1"/>
      <c r="J55" s="1"/>
      <c r="K55" s="1"/>
      <c r="L55" s="1"/>
      <c r="M55" s="1"/>
      <c r="N55" s="1"/>
      <c r="O55" s="1"/>
      <c r="P55" s="1"/>
      <c r="Q55" s="1"/>
      <c r="R55" s="1"/>
      <c r="S55" s="1"/>
      <c r="T55" s="1"/>
      <c r="U55" s="1"/>
      <c r="V55" s="1"/>
      <c r="W55" s="7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t="str">
        <f>IF(ISERROR(IF($AL$16="○",12)),"",IF($AL$16="○",12,""))</f>
        <v/>
      </c>
      <c r="BC55" s="1">
        <v>12</v>
      </c>
      <c r="BD55" s="134" t="s">
        <v>64</v>
      </c>
    </row>
    <row r="56" spans="1:56">
      <c r="AZ56" t="str">
        <f>IF(ISERROR(IF($J$18="○",13)),"",IF($J$18="○",13,""))</f>
        <v/>
      </c>
      <c r="BC56" s="1">
        <v>13</v>
      </c>
      <c r="BD56" s="134" t="s">
        <v>144</v>
      </c>
    </row>
    <row r="67" spans="52:58">
      <c r="BB67" s="308" t="s">
        <v>126</v>
      </c>
      <c r="BC67" s="308"/>
    </row>
    <row r="68" spans="52:58" ht="13.5" customHeight="1">
      <c r="AZ68" s="130">
        <v>1</v>
      </c>
      <c r="BA68" s="131" t="s">
        <v>23</v>
      </c>
      <c r="BB68" s="131" t="s">
        <v>172</v>
      </c>
      <c r="BC68" s="131" t="s">
        <v>157</v>
      </c>
      <c r="BD68" s="131" t="s">
        <v>149</v>
      </c>
      <c r="BE68" s="132" t="s">
        <v>150</v>
      </c>
      <c r="BF68" s="132"/>
    </row>
    <row r="69" spans="52:58" ht="13.5" customHeight="1">
      <c r="AZ69" s="130">
        <v>2</v>
      </c>
      <c r="BA69" s="131" t="s">
        <v>24</v>
      </c>
      <c r="BB69" s="131" t="s">
        <v>79</v>
      </c>
      <c r="BC69" s="131" t="s">
        <v>152</v>
      </c>
      <c r="BD69" s="131" t="s">
        <v>149</v>
      </c>
      <c r="BE69" s="132" t="s">
        <v>150</v>
      </c>
      <c r="BF69" s="132"/>
    </row>
    <row r="70" spans="52:58" ht="13.5" customHeight="1">
      <c r="AZ70" s="130">
        <v>3</v>
      </c>
      <c r="BA70" s="131" t="s">
        <v>57</v>
      </c>
      <c r="BB70" s="131" t="s">
        <v>79</v>
      </c>
      <c r="BC70" s="131" t="s">
        <v>152</v>
      </c>
      <c r="BD70" s="131" t="s">
        <v>149</v>
      </c>
      <c r="BE70" s="132" t="s">
        <v>150</v>
      </c>
      <c r="BF70" s="132"/>
    </row>
    <row r="71" spans="52:58" ht="13.5" customHeight="1">
      <c r="AZ71" s="130">
        <v>4</v>
      </c>
      <c r="BA71" s="131" t="s">
        <v>132</v>
      </c>
      <c r="BB71" s="131" t="s">
        <v>153</v>
      </c>
      <c r="BC71" s="131"/>
      <c r="BD71" s="131" t="s">
        <v>149</v>
      </c>
      <c r="BE71" s="132" t="s">
        <v>150</v>
      </c>
      <c r="BF71" s="132"/>
    </row>
    <row r="72" spans="52:58" ht="13.5" customHeight="1">
      <c r="AZ72" s="130">
        <v>5</v>
      </c>
      <c r="BA72" s="131" t="s">
        <v>134</v>
      </c>
      <c r="BB72" s="131" t="s">
        <v>152</v>
      </c>
      <c r="BC72" s="131" t="s">
        <v>154</v>
      </c>
      <c r="BD72" s="131"/>
      <c r="BE72" s="132"/>
      <c r="BF72" s="132"/>
    </row>
    <row r="73" spans="52:58" ht="13.5" customHeight="1">
      <c r="AZ73" s="130">
        <v>6</v>
      </c>
      <c r="BA73" s="131" t="s">
        <v>27</v>
      </c>
      <c r="BB73" s="131" t="s">
        <v>77</v>
      </c>
      <c r="BC73" s="131" t="s">
        <v>156</v>
      </c>
      <c r="BD73" s="131" t="s">
        <v>161</v>
      </c>
      <c r="BE73" s="132" t="s">
        <v>162</v>
      </c>
      <c r="BF73" s="132"/>
    </row>
    <row r="74" spans="52:58" ht="13.5" customHeight="1">
      <c r="AZ74" s="130">
        <v>7</v>
      </c>
      <c r="BA74" s="131" t="s">
        <v>28</v>
      </c>
      <c r="BB74" s="131" t="s">
        <v>77</v>
      </c>
      <c r="BC74" s="131" t="s">
        <v>156</v>
      </c>
      <c r="BD74" s="131"/>
      <c r="BE74" s="132"/>
      <c r="BF74" s="132"/>
    </row>
    <row r="75" spans="52:58" ht="13.5" customHeight="1">
      <c r="AZ75" s="130">
        <v>8</v>
      </c>
      <c r="BA75" s="131" t="s">
        <v>30</v>
      </c>
      <c r="BB75" s="131" t="s">
        <v>157</v>
      </c>
      <c r="BC75" s="131"/>
      <c r="BD75" s="131" t="s">
        <v>77</v>
      </c>
      <c r="BE75" s="132" t="s">
        <v>156</v>
      </c>
      <c r="BF75" s="132" t="s">
        <v>163</v>
      </c>
    </row>
    <row r="76" spans="52:58" ht="13.5" customHeight="1">
      <c r="AZ76" s="130">
        <v>9</v>
      </c>
      <c r="BA76" s="131" t="s">
        <v>138</v>
      </c>
      <c r="BB76" s="131" t="s">
        <v>152</v>
      </c>
      <c r="BC76" s="131"/>
      <c r="BD76" s="131" t="s">
        <v>77</v>
      </c>
      <c r="BE76" s="132" t="s">
        <v>156</v>
      </c>
      <c r="BF76" s="132" t="s">
        <v>163</v>
      </c>
    </row>
    <row r="77" spans="52:58" ht="13.5" customHeight="1">
      <c r="AZ77" s="130">
        <v>10</v>
      </c>
      <c r="BA77" s="131" t="s">
        <v>142</v>
      </c>
      <c r="BB77" s="131"/>
      <c r="BC77" s="131"/>
      <c r="BD77" s="131" t="s">
        <v>164</v>
      </c>
      <c r="BE77" s="131" t="s">
        <v>165</v>
      </c>
      <c r="BF77" s="131"/>
    </row>
    <row r="78" spans="52:58" ht="13.5" customHeight="1">
      <c r="AZ78" s="130">
        <v>11</v>
      </c>
      <c r="BA78" s="131" t="s">
        <v>140</v>
      </c>
      <c r="BB78" s="131" t="s">
        <v>158</v>
      </c>
      <c r="BC78" s="131"/>
      <c r="BD78" s="132" t="s">
        <v>166</v>
      </c>
      <c r="BE78" s="132" t="s">
        <v>167</v>
      </c>
      <c r="BF78" s="132"/>
    </row>
    <row r="79" spans="52:58">
      <c r="AZ79" s="130">
        <v>12</v>
      </c>
      <c r="BA79" s="132" t="s">
        <v>64</v>
      </c>
      <c r="BB79" s="177" t="s">
        <v>168</v>
      </c>
      <c r="BC79" s="177" t="s">
        <v>83</v>
      </c>
      <c r="BD79" s="177"/>
      <c r="BE79" s="177"/>
      <c r="BF79" s="177"/>
    </row>
    <row r="80" spans="52:58">
      <c r="AZ80" s="130">
        <v>13</v>
      </c>
      <c r="BA80" s="132" t="s">
        <v>144</v>
      </c>
      <c r="BB80" s="177" t="s">
        <v>159</v>
      </c>
      <c r="BC80" s="177" t="s">
        <v>160</v>
      </c>
      <c r="BD80" s="177"/>
      <c r="BE80" s="177"/>
      <c r="BF80" s="177"/>
    </row>
  </sheetData>
  <sheetProtection formatCells="0" formatRows="0" insertRows="0"/>
  <mergeCells count="141">
    <mergeCell ref="BB67:BC67"/>
    <mergeCell ref="A49:H50"/>
    <mergeCell ref="I49:AW50"/>
    <mergeCell ref="F53:V53"/>
    <mergeCell ref="AD53:AW53"/>
    <mergeCell ref="F54:V54"/>
    <mergeCell ref="AD54:AW54"/>
    <mergeCell ref="AC48:AF48"/>
    <mergeCell ref="AG48:AI48"/>
    <mergeCell ref="AJ48:AM48"/>
    <mergeCell ref="AN48:AP48"/>
    <mergeCell ref="AQ48:AT48"/>
    <mergeCell ref="AU48:AW48"/>
    <mergeCell ref="AG47:AI47"/>
    <mergeCell ref="AJ47:AM47"/>
    <mergeCell ref="AN47:AP47"/>
    <mergeCell ref="AQ47:AT47"/>
    <mergeCell ref="AU47:AW47"/>
    <mergeCell ref="I48:M48"/>
    <mergeCell ref="N48:R48"/>
    <mergeCell ref="S48:U48"/>
    <mergeCell ref="V48:Y48"/>
    <mergeCell ref="Z48:AB48"/>
    <mergeCell ref="I47:M47"/>
    <mergeCell ref="N47:R47"/>
    <mergeCell ref="S47:U47"/>
    <mergeCell ref="V47:Y47"/>
    <mergeCell ref="Z47:AB47"/>
    <mergeCell ref="AC47:AF47"/>
    <mergeCell ref="AC46:AF46"/>
    <mergeCell ref="AG46:AI46"/>
    <mergeCell ref="AJ46:AM46"/>
    <mergeCell ref="AN46:AP46"/>
    <mergeCell ref="AQ46:AT46"/>
    <mergeCell ref="AU46:AW46"/>
    <mergeCell ref="AG45:AI45"/>
    <mergeCell ref="AJ45:AM45"/>
    <mergeCell ref="AN45:AP45"/>
    <mergeCell ref="AQ45:AT45"/>
    <mergeCell ref="AU45:AW45"/>
    <mergeCell ref="I46:M46"/>
    <mergeCell ref="N46:R46"/>
    <mergeCell ref="S46:U46"/>
    <mergeCell ref="V46:Y46"/>
    <mergeCell ref="Z46:AB46"/>
    <mergeCell ref="I44:M44"/>
    <mergeCell ref="N44:AB44"/>
    <mergeCell ref="AC44:AW44"/>
    <mergeCell ref="A45:H48"/>
    <mergeCell ref="I45:M45"/>
    <mergeCell ref="N45:R45"/>
    <mergeCell ref="S45:U45"/>
    <mergeCell ref="V45:Y45"/>
    <mergeCell ref="Z45:AB45"/>
    <mergeCell ref="AC45:AF45"/>
    <mergeCell ref="A42:H42"/>
    <mergeCell ref="J42:S42"/>
    <mergeCell ref="W42:AG42"/>
    <mergeCell ref="AK42:AU42"/>
    <mergeCell ref="M43:S43"/>
    <mergeCell ref="Z43:AG43"/>
    <mergeCell ref="AN43:AU43"/>
    <mergeCell ref="A40:H40"/>
    <mergeCell ref="J40:S40"/>
    <mergeCell ref="W40:AG40"/>
    <mergeCell ref="AK40:AU40"/>
    <mergeCell ref="A41:H41"/>
    <mergeCell ref="J41:S41"/>
    <mergeCell ref="W41:AG41"/>
    <mergeCell ref="AK41:AU41"/>
    <mergeCell ref="A38:H38"/>
    <mergeCell ref="J38:U38"/>
    <mergeCell ref="V38:AI38"/>
    <mergeCell ref="AJ38:AW38"/>
    <mergeCell ref="A39:H39"/>
    <mergeCell ref="J39:S39"/>
    <mergeCell ref="W39:AG39"/>
    <mergeCell ref="AK39:AU39"/>
    <mergeCell ref="AU32:AW32"/>
    <mergeCell ref="I33:M33"/>
    <mergeCell ref="I34:M34"/>
    <mergeCell ref="I35:M35"/>
    <mergeCell ref="I36:M36"/>
    <mergeCell ref="K37:P37"/>
    <mergeCell ref="Z37:AC37"/>
    <mergeCell ref="AO37:AR37"/>
    <mergeCell ref="AC32:AE32"/>
    <mergeCell ref="AF32:AH32"/>
    <mergeCell ref="AI32:AK32"/>
    <mergeCell ref="AL32:AN32"/>
    <mergeCell ref="AO32:AQ32"/>
    <mergeCell ref="AR32:AT32"/>
    <mergeCell ref="I32:M32"/>
    <mergeCell ref="N32:P32"/>
    <mergeCell ref="Q32:S32"/>
    <mergeCell ref="T32:V32"/>
    <mergeCell ref="W32:Y32"/>
    <mergeCell ref="Z32:AB32"/>
    <mergeCell ref="C28:H28"/>
    <mergeCell ref="I28:AW28"/>
    <mergeCell ref="C29:H29"/>
    <mergeCell ref="I29:AW29"/>
    <mergeCell ref="B30:B31"/>
    <mergeCell ref="C30:H31"/>
    <mergeCell ref="I30:AW31"/>
    <mergeCell ref="I23:AW23"/>
    <mergeCell ref="B24:B25"/>
    <mergeCell ref="C24:G25"/>
    <mergeCell ref="I24:AW25"/>
    <mergeCell ref="B26:B27"/>
    <mergeCell ref="C26:H27"/>
    <mergeCell ref="I26:AW27"/>
    <mergeCell ref="Z8:AD8"/>
    <mergeCell ref="AE8:AW8"/>
    <mergeCell ref="B10:B19"/>
    <mergeCell ref="C20:H20"/>
    <mergeCell ref="I20:AW20"/>
    <mergeCell ref="C21:H21"/>
    <mergeCell ref="I21:AW22"/>
    <mergeCell ref="Z6:AA6"/>
    <mergeCell ref="AB6:AC6"/>
    <mergeCell ref="AF6:AW6"/>
    <mergeCell ref="A7:A37"/>
    <mergeCell ref="C7:H7"/>
    <mergeCell ref="I7:Y7"/>
    <mergeCell ref="Z7:AD7"/>
    <mergeCell ref="AE7:AW7"/>
    <mergeCell ref="C8:H8"/>
    <mergeCell ref="I8:Y8"/>
    <mergeCell ref="A6:H6"/>
    <mergeCell ref="K6:N6"/>
    <mergeCell ref="O6:P6"/>
    <mergeCell ref="Q6:R6"/>
    <mergeCell ref="T6:U6"/>
    <mergeCell ref="V6:Y6"/>
    <mergeCell ref="A3:H3"/>
    <mergeCell ref="I3:AW3"/>
    <mergeCell ref="A4:H4"/>
    <mergeCell ref="I4:AW4"/>
    <mergeCell ref="A5:H5"/>
    <mergeCell ref="I5:AW5"/>
  </mergeCells>
  <phoneticPr fontId="2"/>
  <conditionalFormatting sqref="I49:AW50 F53:V54 AD53:AW54 S45:U48 Z45:AB48 AG45:AI48 AN45:AP48 AU45:AW48 I3:AW5 K6:N6 Q6:R6 V6:Y6 AB6:AC6 K37:P37 Z37:AC37 Z7:AE8 I7:I8 I21:AW22 J26:AW27 I24:AW25 I30:AW31 I26:I28">
    <cfRule type="containsBlanks" dxfId="14" priority="15">
      <formula>LEN(TRIM(F3))=0</formula>
    </cfRule>
  </conditionalFormatting>
  <conditionalFormatting sqref="AO37:AR37">
    <cfRule type="containsBlanks" dxfId="13" priority="13">
      <formula>LEN(TRIM(AO37))=0</formula>
    </cfRule>
    <cfRule type="containsBlanks" dxfId="12" priority="14">
      <formula>LEN(TRIM(AO37))=0</formula>
    </cfRule>
  </conditionalFormatting>
  <conditionalFormatting sqref="I45:AW48">
    <cfRule type="cellIs" dxfId="11" priority="12" operator="equal">
      <formula>0</formula>
    </cfRule>
  </conditionalFormatting>
  <conditionalFormatting sqref="K37:P37">
    <cfRule type="cellIs" dxfId="10" priority="11" operator="notEqual">
      <formula>$M$43</formula>
    </cfRule>
  </conditionalFormatting>
  <conditionalFormatting sqref="I23">
    <cfRule type="containsBlanks" dxfId="9" priority="10">
      <formula>LEN(TRIM(I23))=0</formula>
    </cfRule>
  </conditionalFormatting>
  <conditionalFormatting sqref="I20">
    <cfRule type="containsBlanks" dxfId="8" priority="9">
      <formula>LEN(TRIM(I20))=0</formula>
    </cfRule>
  </conditionalFormatting>
  <conditionalFormatting sqref="I3:AW5">
    <cfRule type="containsBlanks" dxfId="7" priority="8">
      <formula>LEN(TRIM(I3))=0</formula>
    </cfRule>
  </conditionalFormatting>
  <conditionalFormatting sqref="K6:N6 Q6:R6 V6:Y6 AB6:AC6 Z7:AE8 I7:I8">
    <cfRule type="containsBlanks" dxfId="6" priority="7">
      <formula>LEN(TRIM(I6))=0</formula>
    </cfRule>
  </conditionalFormatting>
  <conditionalFormatting sqref="K37:P37 Z37:AC37 J30:AW31">
    <cfRule type="containsBlanks" dxfId="5" priority="6">
      <formula>LEN(TRIM(J30))=0</formula>
    </cfRule>
  </conditionalFormatting>
  <conditionalFormatting sqref="AO37:AR37">
    <cfRule type="containsBlanks" dxfId="4" priority="4">
      <formula>LEN(TRIM(AO37))=0</formula>
    </cfRule>
    <cfRule type="containsBlanks" dxfId="3" priority="5">
      <formula>LEN(TRIM(AO37))=0</formula>
    </cfRule>
  </conditionalFormatting>
  <conditionalFormatting sqref="K37:P37">
    <cfRule type="cellIs" dxfId="2" priority="3" operator="notEqual">
      <formula>$M$42</formula>
    </cfRule>
  </conditionalFormatting>
  <conditionalFormatting sqref="F53:V54 AD53:AW54">
    <cfRule type="containsBlanks" dxfId="1" priority="2">
      <formula>LEN(TRIM(F53))=0</formula>
    </cfRule>
  </conditionalFormatting>
  <conditionalFormatting sqref="I29">
    <cfRule type="containsBlanks" dxfId="0" priority="1">
      <formula>LEN(TRIM(I29))=0</formula>
    </cfRule>
  </conditionalFormatting>
  <dataValidations count="2">
    <dataValidation type="list" allowBlank="1" showInputMessage="1" showErrorMessage="1" sqref="J10 AL16:AL18 X14 X12 X10 J12 J14 J16:J18 AL10 AL12 AL14 X16:X17">
      <formula1>"○,●, 　"</formula1>
    </dataValidation>
    <dataValidation type="list" allowBlank="1" showInputMessage="1" showErrorMessage="1" sqref="X18">
      <formula1>"●"</formula1>
    </dataValidation>
  </dataValidations>
  <pageMargins left="0.70866141732283472" right="0.70866141732283472" top="0.55118110236220474" bottom="0.35433070866141736" header="0.31496062992125984" footer="0.31496062992125984"/>
  <pageSetup paperSize="9" scale="80"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81"/>
  <sheetViews>
    <sheetView zoomScaleNormal="100" workbookViewId="0">
      <selection activeCell="I23" sqref="I23:AW24"/>
    </sheetView>
  </sheetViews>
  <sheetFormatPr defaultRowHeight="13.5"/>
  <cols>
    <col min="1" max="1" width="3.5" customWidth="1"/>
    <col min="2" max="2" width="2.875" customWidth="1"/>
    <col min="3" max="6" width="2.375" customWidth="1"/>
    <col min="7" max="7" width="3.625" customWidth="1"/>
    <col min="8" max="8" width="2.375" customWidth="1"/>
    <col min="9" max="9" width="1.125" customWidth="1"/>
    <col min="10" max="49" width="2.125" customWidth="1"/>
    <col min="50" max="50" width="2.375" customWidth="1"/>
    <col min="51" max="51" width="3.5" hidden="1" customWidth="1"/>
    <col min="52" max="62" width="9" hidden="1" customWidth="1"/>
    <col min="63" max="67" width="0" hidden="1" customWidth="1"/>
  </cols>
  <sheetData>
    <row r="1" spans="1:55">
      <c r="A1" s="17" t="str">
        <f>'様式（記載例）'!$A$1</f>
        <v>2019年度　東北運輸局　訪日プロモーション事業提案書</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row>
    <row r="2" spans="1:55" ht="4.5" customHeight="1"/>
    <row r="3" spans="1:55" ht="19.5" customHeight="1">
      <c r="A3" s="204" t="s">
        <v>0</v>
      </c>
      <c r="B3" s="205"/>
      <c r="C3" s="205"/>
      <c r="D3" s="205"/>
      <c r="E3" s="205"/>
      <c r="F3" s="205"/>
      <c r="G3" s="205"/>
      <c r="H3" s="206"/>
      <c r="I3" s="207"/>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9"/>
      <c r="BC3" s="133"/>
    </row>
    <row r="4" spans="1:55" ht="19.5" customHeight="1">
      <c r="A4" s="204" t="s">
        <v>112</v>
      </c>
      <c r="B4" s="205"/>
      <c r="C4" s="205"/>
      <c r="D4" s="205"/>
      <c r="E4" s="205"/>
      <c r="F4" s="205"/>
      <c r="G4" s="205"/>
      <c r="H4" s="206"/>
      <c r="I4" s="207"/>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9"/>
      <c r="BC4" s="133"/>
    </row>
    <row r="5" spans="1:55" ht="19.5" customHeight="1">
      <c r="A5" s="204" t="s">
        <v>20</v>
      </c>
      <c r="B5" s="205"/>
      <c r="C5" s="205"/>
      <c r="D5" s="205"/>
      <c r="E5" s="205"/>
      <c r="F5" s="205"/>
      <c r="G5" s="205"/>
      <c r="H5" s="206"/>
      <c r="I5" s="207"/>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9"/>
      <c r="BC5" s="133"/>
    </row>
    <row r="6" spans="1:55" ht="19.5" customHeight="1">
      <c r="A6" s="204" t="s">
        <v>76</v>
      </c>
      <c r="B6" s="205"/>
      <c r="C6" s="205"/>
      <c r="D6" s="205"/>
      <c r="E6" s="205"/>
      <c r="F6" s="205"/>
      <c r="G6" s="205"/>
      <c r="H6" s="206"/>
      <c r="I6" s="163"/>
      <c r="J6" s="164"/>
      <c r="K6" s="211"/>
      <c r="L6" s="211"/>
      <c r="M6" s="211"/>
      <c r="N6" s="211"/>
      <c r="O6" s="210" t="s">
        <v>89</v>
      </c>
      <c r="P6" s="210"/>
      <c r="Q6" s="211"/>
      <c r="R6" s="211"/>
      <c r="S6" s="164" t="s">
        <v>90</v>
      </c>
      <c r="T6" s="210" t="s">
        <v>91</v>
      </c>
      <c r="U6" s="210"/>
      <c r="V6" s="211"/>
      <c r="W6" s="211"/>
      <c r="X6" s="211"/>
      <c r="Y6" s="211"/>
      <c r="Z6" s="210" t="s">
        <v>89</v>
      </c>
      <c r="AA6" s="210"/>
      <c r="AB6" s="211"/>
      <c r="AC6" s="211"/>
      <c r="AD6" s="164" t="s">
        <v>90</v>
      </c>
      <c r="AE6" s="164"/>
      <c r="AF6" s="212"/>
      <c r="AG6" s="212"/>
      <c r="AH6" s="212"/>
      <c r="AI6" s="212"/>
      <c r="AJ6" s="212"/>
      <c r="AK6" s="212"/>
      <c r="AL6" s="212"/>
      <c r="AM6" s="212"/>
      <c r="AN6" s="212"/>
      <c r="AO6" s="212"/>
      <c r="AP6" s="212"/>
      <c r="AQ6" s="212"/>
      <c r="AR6" s="212"/>
      <c r="AS6" s="212"/>
      <c r="AT6" s="212"/>
      <c r="AU6" s="212"/>
      <c r="AV6" s="212"/>
      <c r="AW6" s="213"/>
      <c r="BC6" s="133"/>
    </row>
    <row r="7" spans="1:55" ht="19.5" customHeight="1">
      <c r="A7" s="214" t="s">
        <v>104</v>
      </c>
      <c r="B7" s="163">
        <v>1</v>
      </c>
      <c r="C7" s="217" t="s">
        <v>21</v>
      </c>
      <c r="D7" s="217"/>
      <c r="E7" s="217"/>
      <c r="F7" s="217"/>
      <c r="G7" s="217"/>
      <c r="H7" s="218"/>
      <c r="I7" s="219"/>
      <c r="J7" s="220"/>
      <c r="K7" s="220"/>
      <c r="L7" s="220"/>
      <c r="M7" s="220"/>
      <c r="N7" s="220"/>
      <c r="O7" s="220"/>
      <c r="P7" s="220"/>
      <c r="Q7" s="220"/>
      <c r="R7" s="220"/>
      <c r="S7" s="220"/>
      <c r="T7" s="220"/>
      <c r="U7" s="220"/>
      <c r="V7" s="220"/>
      <c r="W7" s="220"/>
      <c r="X7" s="220"/>
      <c r="Y7" s="221"/>
      <c r="Z7" s="222" t="s">
        <v>94</v>
      </c>
      <c r="AA7" s="222"/>
      <c r="AB7" s="222"/>
      <c r="AC7" s="222"/>
      <c r="AD7" s="222"/>
      <c r="AE7" s="219"/>
      <c r="AF7" s="220"/>
      <c r="AG7" s="220"/>
      <c r="AH7" s="220"/>
      <c r="AI7" s="220"/>
      <c r="AJ7" s="220"/>
      <c r="AK7" s="220"/>
      <c r="AL7" s="220"/>
      <c r="AM7" s="220"/>
      <c r="AN7" s="220"/>
      <c r="AO7" s="220"/>
      <c r="AP7" s="220"/>
      <c r="AQ7" s="220"/>
      <c r="AR7" s="220"/>
      <c r="AS7" s="220"/>
      <c r="AT7" s="220"/>
      <c r="AU7" s="220"/>
      <c r="AV7" s="220"/>
      <c r="AW7" s="221"/>
      <c r="BC7" s="133"/>
    </row>
    <row r="8" spans="1:55" ht="19.5" customHeight="1">
      <c r="A8" s="215"/>
      <c r="B8" s="19">
        <v>2</v>
      </c>
      <c r="C8" s="226" t="s">
        <v>106</v>
      </c>
      <c r="D8" s="226"/>
      <c r="E8" s="226"/>
      <c r="F8" s="226"/>
      <c r="G8" s="226"/>
      <c r="H8" s="227"/>
      <c r="I8" s="219"/>
      <c r="J8" s="220"/>
      <c r="K8" s="220"/>
      <c r="L8" s="220"/>
      <c r="M8" s="220"/>
      <c r="N8" s="220"/>
      <c r="O8" s="220"/>
      <c r="P8" s="220"/>
      <c r="Q8" s="220"/>
      <c r="R8" s="220"/>
      <c r="S8" s="220"/>
      <c r="T8" s="220"/>
      <c r="U8" s="220"/>
      <c r="V8" s="220"/>
      <c r="W8" s="220"/>
      <c r="X8" s="220"/>
      <c r="Y8" s="221"/>
      <c r="Z8" s="243" t="s">
        <v>94</v>
      </c>
      <c r="AA8" s="244"/>
      <c r="AB8" s="244"/>
      <c r="AC8" s="244"/>
      <c r="AD8" s="245"/>
      <c r="AE8" s="207"/>
      <c r="AF8" s="208"/>
      <c r="AG8" s="208"/>
      <c r="AH8" s="208"/>
      <c r="AI8" s="208"/>
      <c r="AJ8" s="208"/>
      <c r="AK8" s="208"/>
      <c r="AL8" s="208"/>
      <c r="AM8" s="208"/>
      <c r="AN8" s="208"/>
      <c r="AO8" s="208"/>
      <c r="AP8" s="208"/>
      <c r="AQ8" s="208"/>
      <c r="AR8" s="208"/>
      <c r="AS8" s="208"/>
      <c r="AT8" s="208"/>
      <c r="AU8" s="208"/>
      <c r="AV8" s="208"/>
      <c r="AW8" s="209"/>
      <c r="BC8" s="133"/>
    </row>
    <row r="9" spans="1:55" ht="4.5" customHeight="1">
      <c r="A9" s="215"/>
      <c r="B9" s="20"/>
      <c r="C9" s="23"/>
      <c r="D9" s="23"/>
      <c r="E9" s="23"/>
      <c r="F9" s="23"/>
      <c r="G9" s="23"/>
      <c r="H9" s="142"/>
      <c r="I9" s="5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36"/>
      <c r="BC9" s="133"/>
    </row>
    <row r="10" spans="1:55" ht="11.25" customHeight="1">
      <c r="A10" s="215"/>
      <c r="B10" s="20"/>
      <c r="C10" s="23"/>
      <c r="D10" s="23"/>
      <c r="E10" s="23"/>
      <c r="F10" s="23"/>
      <c r="G10" s="23"/>
      <c r="H10" s="142"/>
      <c r="I10" s="54"/>
      <c r="J10" s="117" t="s">
        <v>38</v>
      </c>
      <c r="K10" s="114" t="s">
        <v>145</v>
      </c>
      <c r="L10" s="114"/>
      <c r="M10" s="114"/>
      <c r="N10" s="114"/>
      <c r="O10" s="114"/>
      <c r="P10" s="114"/>
      <c r="Q10" s="114"/>
      <c r="R10" s="114"/>
      <c r="S10" s="114"/>
      <c r="T10" s="114"/>
      <c r="U10" s="114"/>
      <c r="V10" s="114"/>
      <c r="W10" s="114"/>
      <c r="X10" s="117" t="s">
        <v>38</v>
      </c>
      <c r="Y10" s="114" t="s">
        <v>127</v>
      </c>
      <c r="Z10" s="114"/>
      <c r="AA10" s="114"/>
      <c r="AB10" s="114"/>
      <c r="AC10" s="114"/>
      <c r="AD10" s="27"/>
      <c r="AE10" s="27"/>
      <c r="AF10" s="114"/>
      <c r="AG10" s="114"/>
      <c r="AH10" s="114"/>
      <c r="AI10" s="114"/>
      <c r="AJ10" s="114"/>
      <c r="AK10" s="114"/>
      <c r="AL10" s="117"/>
      <c r="AM10" s="114" t="s">
        <v>128</v>
      </c>
      <c r="AN10" s="114"/>
      <c r="AO10" s="114"/>
      <c r="AP10" s="114"/>
      <c r="AQ10" s="114"/>
      <c r="AR10" s="114"/>
      <c r="AS10" s="114"/>
      <c r="AT10" s="114"/>
      <c r="AU10" s="114"/>
      <c r="AV10" s="114"/>
      <c r="AW10" s="136"/>
      <c r="BC10" s="133"/>
    </row>
    <row r="11" spans="1:55" ht="4.5" customHeight="1">
      <c r="A11" s="215"/>
      <c r="B11" s="20"/>
      <c r="C11" s="23"/>
      <c r="D11" s="23"/>
      <c r="E11" s="23"/>
      <c r="F11" s="23"/>
      <c r="G11" s="23"/>
      <c r="H11" s="142"/>
      <c r="I11" s="54"/>
      <c r="J11" s="159"/>
      <c r="K11" s="114"/>
      <c r="L11" s="114"/>
      <c r="M11" s="114"/>
      <c r="N11" s="114"/>
      <c r="O11" s="114"/>
      <c r="P11" s="114"/>
      <c r="Q11" s="114"/>
      <c r="R11" s="114"/>
      <c r="S11" s="114"/>
      <c r="T11" s="114"/>
      <c r="U11" s="114"/>
      <c r="V11" s="114"/>
      <c r="W11" s="114"/>
      <c r="X11" s="137"/>
      <c r="Y11" s="114"/>
      <c r="Z11" s="114"/>
      <c r="AA11" s="114"/>
      <c r="AB11" s="114"/>
      <c r="AC11" s="114"/>
      <c r="AD11" s="27"/>
      <c r="AE11" s="27"/>
      <c r="AF11" s="114"/>
      <c r="AG11" s="114"/>
      <c r="AH11" s="114"/>
      <c r="AI11" s="114"/>
      <c r="AJ11" s="114"/>
      <c r="AK11" s="114"/>
      <c r="AL11" s="137"/>
      <c r="AM11" s="114"/>
      <c r="AN11" s="114"/>
      <c r="AO11" s="114"/>
      <c r="AP11" s="114"/>
      <c r="AQ11" s="114"/>
      <c r="AR11" s="114"/>
      <c r="AS11" s="114"/>
      <c r="AT11" s="114"/>
      <c r="AU11" s="114"/>
      <c r="AV11" s="114"/>
      <c r="AW11" s="136"/>
      <c r="BC11" s="133"/>
    </row>
    <row r="12" spans="1:55" ht="12" customHeight="1">
      <c r="A12" s="215"/>
      <c r="B12" s="20">
        <v>3</v>
      </c>
      <c r="C12" s="114" t="s">
        <v>36</v>
      </c>
      <c r="D12" s="23"/>
      <c r="E12" s="23"/>
      <c r="F12" s="23"/>
      <c r="G12" s="23"/>
      <c r="H12" s="142"/>
      <c r="I12" s="54"/>
      <c r="J12" s="117" t="s">
        <v>38</v>
      </c>
      <c r="K12" s="114" t="s">
        <v>131</v>
      </c>
      <c r="L12" s="114"/>
      <c r="M12" s="114"/>
      <c r="N12" s="114"/>
      <c r="O12" s="114"/>
      <c r="P12" s="114"/>
      <c r="Q12" s="114"/>
      <c r="R12" s="114"/>
      <c r="S12" s="114"/>
      <c r="T12" s="114"/>
      <c r="U12" s="114"/>
      <c r="V12" s="114"/>
      <c r="W12" s="114"/>
      <c r="X12" s="117" t="s">
        <v>38</v>
      </c>
      <c r="Y12" s="114" t="s">
        <v>133</v>
      </c>
      <c r="Z12" s="114"/>
      <c r="AA12" s="114"/>
      <c r="AB12" s="114"/>
      <c r="AC12" s="114"/>
      <c r="AD12" s="27"/>
      <c r="AE12" s="27"/>
      <c r="AF12" s="114"/>
      <c r="AG12" s="114"/>
      <c r="AH12" s="114"/>
      <c r="AI12" s="114"/>
      <c r="AJ12" s="114"/>
      <c r="AK12" s="114"/>
      <c r="AL12" s="117"/>
      <c r="AM12" s="114" t="s">
        <v>130</v>
      </c>
      <c r="AN12" s="114"/>
      <c r="AO12" s="114"/>
      <c r="AP12" s="114"/>
      <c r="AQ12" s="114"/>
      <c r="AR12" s="114"/>
      <c r="AS12" s="114"/>
      <c r="AT12" s="114"/>
      <c r="AU12" s="114"/>
      <c r="AV12" s="114"/>
      <c r="AW12" s="136"/>
      <c r="BC12" s="133"/>
    </row>
    <row r="13" spans="1:55" ht="4.5" customHeight="1">
      <c r="A13" s="215"/>
      <c r="B13" s="20"/>
      <c r="C13" s="23"/>
      <c r="D13" s="23"/>
      <c r="E13" s="23"/>
      <c r="F13" s="23"/>
      <c r="G13" s="23"/>
      <c r="H13" s="142"/>
      <c r="I13" s="54"/>
      <c r="J13" s="159"/>
      <c r="K13" s="114"/>
      <c r="L13" s="114"/>
      <c r="M13" s="114"/>
      <c r="N13" s="114"/>
      <c r="O13" s="114"/>
      <c r="P13" s="114"/>
      <c r="Q13" s="114"/>
      <c r="R13" s="114"/>
      <c r="S13" s="114"/>
      <c r="T13" s="114"/>
      <c r="U13" s="114"/>
      <c r="V13" s="114"/>
      <c r="W13" s="114"/>
      <c r="X13" s="137"/>
      <c r="Y13" s="114"/>
      <c r="Z13" s="114"/>
      <c r="AA13" s="114"/>
      <c r="AB13" s="114"/>
      <c r="AC13" s="114"/>
      <c r="AD13" s="27"/>
      <c r="AE13" s="27"/>
      <c r="AF13" s="114"/>
      <c r="AG13" s="114"/>
      <c r="AH13" s="114"/>
      <c r="AI13" s="114"/>
      <c r="AJ13" s="114"/>
      <c r="AK13" s="114"/>
      <c r="AL13" s="137"/>
      <c r="AM13" s="114"/>
      <c r="AN13" s="114"/>
      <c r="AO13" s="114"/>
      <c r="AP13" s="114"/>
      <c r="AQ13" s="114"/>
      <c r="AR13" s="114"/>
      <c r="AS13" s="114"/>
      <c r="AT13" s="114"/>
      <c r="AU13" s="114"/>
      <c r="AV13" s="114"/>
      <c r="AW13" s="136"/>
      <c r="BC13" s="133"/>
    </row>
    <row r="14" spans="1:55" ht="12" customHeight="1">
      <c r="A14" s="215"/>
      <c r="B14" s="20"/>
      <c r="C14" s="188" t="s">
        <v>174</v>
      </c>
      <c r="D14" s="23"/>
      <c r="E14" s="23"/>
      <c r="F14" s="23"/>
      <c r="G14" s="23"/>
      <c r="H14" s="142"/>
      <c r="I14" s="54"/>
      <c r="J14" s="117" t="s">
        <v>38</v>
      </c>
      <c r="K14" s="114" t="s">
        <v>135</v>
      </c>
      <c r="L14" s="114"/>
      <c r="M14" s="114"/>
      <c r="N14" s="114"/>
      <c r="O14" s="114"/>
      <c r="P14" s="114"/>
      <c r="Q14" s="114"/>
      <c r="R14" s="114"/>
      <c r="S14" s="114"/>
      <c r="T14" s="114"/>
      <c r="U14" s="114"/>
      <c r="V14" s="114"/>
      <c r="W14" s="114"/>
      <c r="X14" s="117" t="s">
        <v>38</v>
      </c>
      <c r="Y14" s="114" t="s">
        <v>136</v>
      </c>
      <c r="Z14" s="114"/>
      <c r="AA14" s="114"/>
      <c r="AB14" s="114"/>
      <c r="AC14" s="114"/>
      <c r="AD14" s="27"/>
      <c r="AE14" s="27"/>
      <c r="AF14" s="114"/>
      <c r="AG14" s="114"/>
      <c r="AH14" s="114"/>
      <c r="AI14" s="114"/>
      <c r="AJ14" s="114"/>
      <c r="AK14" s="114"/>
      <c r="AL14" s="117"/>
      <c r="AM14" s="114" t="s">
        <v>137</v>
      </c>
      <c r="AN14" s="114"/>
      <c r="AO14" s="114"/>
      <c r="AP14" s="114"/>
      <c r="AQ14" s="114"/>
      <c r="AR14" s="114"/>
      <c r="AS14" s="114"/>
      <c r="AT14" s="114"/>
      <c r="AU14" s="114"/>
      <c r="AV14" s="114"/>
      <c r="AW14" s="136"/>
      <c r="BC14" s="134"/>
    </row>
    <row r="15" spans="1:55" ht="4.5" customHeight="1">
      <c r="A15" s="215"/>
      <c r="B15" s="20"/>
      <c r="C15" s="23"/>
      <c r="D15" s="23"/>
      <c r="E15" s="23"/>
      <c r="F15" s="23"/>
      <c r="G15" s="23"/>
      <c r="H15" s="142"/>
      <c r="I15" s="54"/>
      <c r="J15" s="159"/>
      <c r="K15" s="114"/>
      <c r="L15" s="114"/>
      <c r="M15" s="114"/>
      <c r="N15" s="114"/>
      <c r="O15" s="114"/>
      <c r="P15" s="114"/>
      <c r="Q15" s="114"/>
      <c r="R15" s="114"/>
      <c r="S15" s="114"/>
      <c r="T15" s="114"/>
      <c r="U15" s="114"/>
      <c r="V15" s="114"/>
      <c r="W15" s="114"/>
      <c r="X15" s="137"/>
      <c r="Y15" s="114"/>
      <c r="Z15" s="114"/>
      <c r="AA15" s="114"/>
      <c r="AB15" s="114"/>
      <c r="AC15" s="114"/>
      <c r="AD15" s="27"/>
      <c r="AE15" s="27"/>
      <c r="AF15" s="114"/>
      <c r="AG15" s="114"/>
      <c r="AH15" s="114"/>
      <c r="AI15" s="114"/>
      <c r="AJ15" s="114"/>
      <c r="AK15" s="114"/>
      <c r="AL15" s="138"/>
      <c r="AM15" s="114"/>
      <c r="AN15" s="114"/>
      <c r="AO15" s="114"/>
      <c r="AP15" s="114"/>
      <c r="AQ15" s="114"/>
      <c r="AR15" s="114"/>
      <c r="AS15" s="114"/>
      <c r="AT15" s="114"/>
      <c r="AU15" s="114"/>
      <c r="AV15" s="114"/>
      <c r="AW15" s="136"/>
      <c r="BC15" s="134"/>
    </row>
    <row r="16" spans="1:55" ht="12" customHeight="1">
      <c r="A16" s="215"/>
      <c r="B16" s="20"/>
      <c r="C16" s="56" t="s">
        <v>105</v>
      </c>
      <c r="D16" s="23"/>
      <c r="E16" s="23"/>
      <c r="F16" s="23"/>
      <c r="G16" s="23"/>
      <c r="H16" s="142"/>
      <c r="I16" s="54"/>
      <c r="J16" s="117" t="s">
        <v>38</v>
      </c>
      <c r="K16" s="114" t="s">
        <v>141</v>
      </c>
      <c r="L16" s="114"/>
      <c r="M16" s="114"/>
      <c r="N16" s="114"/>
      <c r="O16" s="114"/>
      <c r="P16" s="114"/>
      <c r="Q16" s="114"/>
      <c r="R16" s="114"/>
      <c r="S16" s="114"/>
      <c r="T16" s="114"/>
      <c r="U16" s="114"/>
      <c r="V16" s="114"/>
      <c r="W16" s="114"/>
      <c r="X16" s="117" t="s">
        <v>38</v>
      </c>
      <c r="Y16" s="114" t="s">
        <v>139</v>
      </c>
      <c r="Z16" s="114"/>
      <c r="AA16" s="114"/>
      <c r="AB16" s="114"/>
      <c r="AC16" s="114"/>
      <c r="AD16" s="27"/>
      <c r="AE16" s="27"/>
      <c r="AF16" s="114"/>
      <c r="AG16" s="114"/>
      <c r="AH16" s="114"/>
      <c r="AI16" s="114"/>
      <c r="AJ16" s="114"/>
      <c r="AK16" s="114"/>
      <c r="AL16" s="117"/>
      <c r="AM16" s="182" t="s">
        <v>143</v>
      </c>
      <c r="AN16" s="114"/>
      <c r="AO16" s="114"/>
      <c r="AP16" s="114"/>
      <c r="AQ16" s="114"/>
      <c r="AR16" s="114"/>
      <c r="AS16" s="114"/>
      <c r="AT16" s="114"/>
      <c r="AU16" s="160"/>
      <c r="AV16" s="160"/>
      <c r="AW16" s="139"/>
    </row>
    <row r="17" spans="1:50" ht="4.5" customHeight="1">
      <c r="A17" s="215"/>
      <c r="B17" s="20"/>
      <c r="C17" s="56"/>
      <c r="D17" s="23"/>
      <c r="E17" s="23"/>
      <c r="F17" s="23"/>
      <c r="G17" s="23"/>
      <c r="H17" s="142"/>
      <c r="I17" s="54"/>
      <c r="J17" s="175"/>
      <c r="K17" s="114"/>
      <c r="L17" s="114"/>
      <c r="M17" s="114"/>
      <c r="N17" s="114"/>
      <c r="O17" s="114"/>
      <c r="P17" s="114"/>
      <c r="Q17" s="114"/>
      <c r="R17" s="114"/>
      <c r="S17" s="114"/>
      <c r="T17" s="114"/>
      <c r="U17" s="114"/>
      <c r="V17" s="114"/>
      <c r="W17" s="114"/>
      <c r="X17" s="175"/>
      <c r="Y17" s="114"/>
      <c r="Z17" s="114"/>
      <c r="AA17" s="114"/>
      <c r="AB17" s="114"/>
      <c r="AC17" s="114"/>
      <c r="AD17" s="27"/>
      <c r="AE17" s="27"/>
      <c r="AF17" s="114"/>
      <c r="AG17" s="114"/>
      <c r="AH17" s="114"/>
      <c r="AI17" s="114"/>
      <c r="AJ17" s="114"/>
      <c r="AK17" s="114"/>
      <c r="AL17" s="176"/>
      <c r="AM17" s="114"/>
      <c r="AN17" s="114"/>
      <c r="AO17" s="114"/>
      <c r="AP17" s="114"/>
      <c r="AQ17" s="114"/>
      <c r="AR17" s="174"/>
      <c r="AS17" s="174"/>
      <c r="AT17" s="174"/>
      <c r="AU17" s="174"/>
      <c r="AV17" s="174"/>
      <c r="AW17" s="139"/>
    </row>
    <row r="18" spans="1:50" ht="12" customHeight="1">
      <c r="A18" s="215"/>
      <c r="B18" s="20"/>
      <c r="C18" s="56"/>
      <c r="D18" s="23"/>
      <c r="E18" s="23"/>
      <c r="F18" s="23"/>
      <c r="G18" s="23"/>
      <c r="H18" s="142"/>
      <c r="I18" s="54"/>
      <c r="J18" s="117" t="s">
        <v>38</v>
      </c>
      <c r="K18" s="114" t="s">
        <v>170</v>
      </c>
      <c r="L18" s="114"/>
      <c r="M18" s="114"/>
      <c r="N18" s="114"/>
      <c r="O18" s="114"/>
      <c r="P18" s="114"/>
      <c r="Q18" s="114"/>
      <c r="R18" s="114"/>
      <c r="S18" s="114"/>
      <c r="T18" s="114"/>
      <c r="U18" s="114"/>
      <c r="V18" s="114"/>
      <c r="W18" s="114"/>
      <c r="X18" s="117"/>
      <c r="Y18" s="114" t="s">
        <v>146</v>
      </c>
      <c r="Z18" s="114"/>
      <c r="AA18" s="114"/>
      <c r="AB18" s="114"/>
      <c r="AC18" s="114"/>
      <c r="AD18" s="27"/>
      <c r="AE18" s="27"/>
      <c r="AF18" s="114"/>
      <c r="AG18" s="114"/>
      <c r="AH18" s="114"/>
      <c r="AI18" s="114"/>
      <c r="AJ18" s="114"/>
      <c r="AK18" s="114"/>
      <c r="AL18" s="176"/>
      <c r="AM18" s="114"/>
      <c r="AN18" s="114"/>
      <c r="AO18" s="114"/>
      <c r="AP18" s="114"/>
      <c r="AQ18" s="114"/>
      <c r="AR18" s="174"/>
      <c r="AS18" s="174"/>
      <c r="AT18" s="174"/>
      <c r="AU18" s="174"/>
      <c r="AV18" s="174"/>
      <c r="AW18" s="139"/>
    </row>
    <row r="19" spans="1:50" ht="4.5" customHeight="1">
      <c r="A19" s="215"/>
      <c r="B19" s="19"/>
      <c r="C19" s="22"/>
      <c r="D19" s="22"/>
      <c r="E19" s="22"/>
      <c r="F19" s="22"/>
      <c r="G19" s="22"/>
      <c r="H19" s="140"/>
      <c r="I19" s="19"/>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140"/>
    </row>
    <row r="20" spans="1:50" ht="42" customHeight="1">
      <c r="A20" s="215"/>
      <c r="B20" s="37">
        <v>4</v>
      </c>
      <c r="C20" s="238" t="s">
        <v>175</v>
      </c>
      <c r="D20" s="238"/>
      <c r="E20" s="238"/>
      <c r="F20" s="238"/>
      <c r="G20" s="238"/>
      <c r="H20" s="239"/>
      <c r="I20" s="240"/>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2"/>
    </row>
    <row r="21" spans="1:50" ht="14.25" customHeight="1">
      <c r="A21" s="215"/>
      <c r="B21" s="163">
        <v>5</v>
      </c>
      <c r="C21" s="161" t="s">
        <v>35</v>
      </c>
      <c r="D21" s="164"/>
      <c r="E21" s="164"/>
      <c r="F21" s="164"/>
      <c r="G21" s="164"/>
      <c r="H21" s="165"/>
      <c r="I21" s="163"/>
      <c r="J21" s="164"/>
      <c r="K21" s="164"/>
      <c r="L21" s="164" t="s">
        <v>12</v>
      </c>
      <c r="M21" s="164"/>
      <c r="N21" s="164"/>
      <c r="O21" s="164"/>
      <c r="P21" s="164"/>
      <c r="Q21" s="164"/>
      <c r="R21" s="164"/>
      <c r="S21" s="164" t="s">
        <v>13</v>
      </c>
      <c r="T21" s="164"/>
      <c r="U21" s="164" t="s">
        <v>117</v>
      </c>
      <c r="V21" s="164"/>
      <c r="W21" s="161"/>
      <c r="X21" s="164"/>
      <c r="Y21" s="164"/>
      <c r="Z21" s="164"/>
      <c r="AA21" s="164"/>
      <c r="AB21" s="164"/>
      <c r="AC21" s="164"/>
      <c r="AD21" s="341"/>
      <c r="AE21" s="341"/>
      <c r="AF21" s="341"/>
      <c r="AG21" s="341"/>
      <c r="AH21" s="341"/>
      <c r="AI21" s="341"/>
      <c r="AJ21" s="341"/>
      <c r="AK21" s="341"/>
      <c r="AL21" s="341"/>
      <c r="AM21" s="341"/>
      <c r="AN21" s="341"/>
      <c r="AO21" s="341"/>
      <c r="AP21" s="341"/>
      <c r="AQ21" s="341"/>
      <c r="AR21" s="341"/>
      <c r="AS21" s="341"/>
      <c r="AT21" s="161"/>
      <c r="AU21" s="161"/>
      <c r="AV21" s="161"/>
      <c r="AW21" s="162"/>
    </row>
    <row r="22" spans="1:50" ht="44.25" customHeight="1">
      <c r="A22" s="215"/>
      <c r="B22" s="37">
        <v>6</v>
      </c>
      <c r="C22" s="24" t="s">
        <v>122</v>
      </c>
      <c r="D22" s="24"/>
      <c r="E22" s="24"/>
      <c r="F22" s="24"/>
      <c r="G22" s="21"/>
      <c r="H22" s="155"/>
      <c r="I22" s="240"/>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2"/>
    </row>
    <row r="23" spans="1:50" ht="30" customHeight="1">
      <c r="A23" s="215"/>
      <c r="B23" s="37">
        <v>7</v>
      </c>
      <c r="C23" s="24" t="s">
        <v>62</v>
      </c>
      <c r="D23" s="24"/>
      <c r="E23" s="24"/>
      <c r="F23" s="24"/>
      <c r="G23" s="21"/>
      <c r="H23" s="155"/>
      <c r="I23" s="228"/>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30"/>
    </row>
    <row r="24" spans="1:50" ht="30" customHeight="1">
      <c r="A24" s="215"/>
      <c r="B24" s="19"/>
      <c r="C24" s="25"/>
      <c r="D24" s="25"/>
      <c r="E24" s="25" t="s">
        <v>63</v>
      </c>
      <c r="F24" s="25"/>
      <c r="G24" s="22"/>
      <c r="H24" s="140"/>
      <c r="I24" s="231"/>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3"/>
    </row>
    <row r="25" spans="1:50" ht="30" customHeight="1">
      <c r="A25" s="215"/>
      <c r="B25" s="23">
        <v>8</v>
      </c>
      <c r="C25" s="156" t="s">
        <v>113</v>
      </c>
      <c r="D25" s="114"/>
      <c r="E25" s="114"/>
      <c r="F25" s="114"/>
      <c r="G25" s="114"/>
      <c r="H25" s="142"/>
      <c r="I25" s="228"/>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30"/>
    </row>
    <row r="26" spans="1:50" ht="30" customHeight="1">
      <c r="A26" s="215"/>
      <c r="B26" s="20"/>
      <c r="C26" s="114"/>
      <c r="D26" s="114"/>
      <c r="E26" s="114" t="s">
        <v>114</v>
      </c>
      <c r="F26" s="114"/>
      <c r="G26" s="114"/>
      <c r="H26" s="142"/>
      <c r="I26" s="231"/>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3"/>
    </row>
    <row r="27" spans="1:50" ht="48.75" customHeight="1">
      <c r="A27" s="215"/>
      <c r="B27" s="37">
        <v>9</v>
      </c>
      <c r="C27" s="234" t="s">
        <v>115</v>
      </c>
      <c r="D27" s="234"/>
      <c r="E27" s="234"/>
      <c r="F27" s="234"/>
      <c r="G27" s="234"/>
      <c r="H27" s="235"/>
      <c r="I27" s="228"/>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30"/>
    </row>
    <row r="28" spans="1:50" ht="47.25" customHeight="1">
      <c r="A28" s="215"/>
      <c r="B28" s="19"/>
      <c r="C28" s="236"/>
      <c r="D28" s="236"/>
      <c r="E28" s="236"/>
      <c r="F28" s="236"/>
      <c r="G28" s="236"/>
      <c r="H28" s="237"/>
      <c r="I28" s="231"/>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3"/>
    </row>
    <row r="29" spans="1:50" ht="23.25" customHeight="1">
      <c r="A29" s="215"/>
      <c r="B29" s="166">
        <v>10</v>
      </c>
      <c r="C29" s="238" t="s">
        <v>119</v>
      </c>
      <c r="D29" s="238"/>
      <c r="E29" s="238"/>
      <c r="F29" s="238"/>
      <c r="G29" s="238"/>
      <c r="H29" s="239"/>
      <c r="I29" s="240"/>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2"/>
    </row>
    <row r="30" spans="1:50" ht="18" customHeight="1">
      <c r="A30" s="215"/>
      <c r="B30" s="37">
        <v>11</v>
      </c>
      <c r="C30" s="234" t="s">
        <v>116</v>
      </c>
      <c r="D30" s="234"/>
      <c r="E30" s="234"/>
      <c r="F30" s="234"/>
      <c r="G30" s="234"/>
      <c r="H30" s="235"/>
      <c r="I30" s="228"/>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30"/>
    </row>
    <row r="31" spans="1:50" ht="18" customHeight="1">
      <c r="A31" s="215"/>
      <c r="B31" s="20"/>
      <c r="C31" s="236"/>
      <c r="D31" s="236"/>
      <c r="E31" s="236"/>
      <c r="F31" s="236"/>
      <c r="G31" s="236"/>
      <c r="H31" s="237"/>
      <c r="I31" s="231"/>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11"/>
    </row>
    <row r="32" spans="1:50" ht="14.25" customHeight="1">
      <c r="A32" s="215"/>
      <c r="B32" s="37">
        <v>12</v>
      </c>
      <c r="C32" s="24" t="s">
        <v>87</v>
      </c>
      <c r="D32" s="21"/>
      <c r="E32" s="21"/>
      <c r="F32" s="21"/>
      <c r="G32" s="21"/>
      <c r="H32" s="155"/>
      <c r="I32" s="243" t="s">
        <v>107</v>
      </c>
      <c r="J32" s="244"/>
      <c r="K32" s="244"/>
      <c r="L32" s="244"/>
      <c r="M32" s="244"/>
      <c r="N32" s="252" t="s">
        <v>39</v>
      </c>
      <c r="O32" s="210"/>
      <c r="P32" s="266"/>
      <c r="Q32" s="252" t="s">
        <v>40</v>
      </c>
      <c r="R32" s="210"/>
      <c r="S32" s="266"/>
      <c r="T32" s="252" t="s">
        <v>41</v>
      </c>
      <c r="U32" s="210"/>
      <c r="V32" s="266"/>
      <c r="W32" s="252" t="s">
        <v>42</v>
      </c>
      <c r="X32" s="210"/>
      <c r="Y32" s="266"/>
      <c r="Z32" s="252" t="s">
        <v>43</v>
      </c>
      <c r="AA32" s="210"/>
      <c r="AB32" s="266"/>
      <c r="AC32" s="252" t="s">
        <v>44</v>
      </c>
      <c r="AD32" s="210"/>
      <c r="AE32" s="266"/>
      <c r="AF32" s="252" t="s">
        <v>45</v>
      </c>
      <c r="AG32" s="210"/>
      <c r="AH32" s="266"/>
      <c r="AI32" s="252" t="s">
        <v>46</v>
      </c>
      <c r="AJ32" s="210"/>
      <c r="AK32" s="266"/>
      <c r="AL32" s="252" t="s">
        <v>47</v>
      </c>
      <c r="AM32" s="210"/>
      <c r="AN32" s="266"/>
      <c r="AO32" s="252" t="s">
        <v>48</v>
      </c>
      <c r="AP32" s="210"/>
      <c r="AQ32" s="266"/>
      <c r="AR32" s="252" t="s">
        <v>49</v>
      </c>
      <c r="AS32" s="210"/>
      <c r="AT32" s="266"/>
      <c r="AU32" s="252" t="s">
        <v>50</v>
      </c>
      <c r="AV32" s="210"/>
      <c r="AW32" s="210"/>
      <c r="AX32" s="11"/>
    </row>
    <row r="33" spans="1:56" ht="14.25" customHeight="1">
      <c r="A33" s="215"/>
      <c r="B33" s="20"/>
      <c r="C33" s="188" t="s">
        <v>174</v>
      </c>
      <c r="D33" s="23"/>
      <c r="E33" s="23"/>
      <c r="F33" s="23"/>
      <c r="G33" s="23"/>
      <c r="H33" s="142"/>
      <c r="I33" s="338"/>
      <c r="J33" s="339"/>
      <c r="K33" s="339"/>
      <c r="L33" s="339"/>
      <c r="M33" s="340"/>
      <c r="N33" s="120"/>
      <c r="O33" s="118"/>
      <c r="P33" s="119"/>
      <c r="Q33" s="120"/>
      <c r="R33" s="118"/>
      <c r="S33" s="119"/>
      <c r="T33" s="118"/>
      <c r="U33" s="118"/>
      <c r="V33" s="118"/>
      <c r="W33" s="120"/>
      <c r="X33" s="118"/>
      <c r="Y33" s="119"/>
      <c r="Z33" s="118"/>
      <c r="AA33" s="118"/>
      <c r="AB33" s="119"/>
      <c r="AC33" s="118"/>
      <c r="AD33" s="118"/>
      <c r="AE33" s="118"/>
      <c r="AF33" s="120"/>
      <c r="AG33" s="118"/>
      <c r="AH33" s="119"/>
      <c r="AI33" s="118"/>
      <c r="AJ33" s="118"/>
      <c r="AK33" s="118"/>
      <c r="AL33" s="120"/>
      <c r="AM33" s="118"/>
      <c r="AN33" s="119"/>
      <c r="AO33" s="118"/>
      <c r="AP33" s="118"/>
      <c r="AQ33" s="118"/>
      <c r="AR33" s="120"/>
      <c r="AS33" s="118"/>
      <c r="AT33" s="119"/>
      <c r="AU33" s="120"/>
      <c r="AV33" s="118"/>
      <c r="AW33" s="118"/>
      <c r="AX33" s="11"/>
    </row>
    <row r="34" spans="1:56" ht="14.25" customHeight="1">
      <c r="A34" s="215"/>
      <c r="B34" s="20"/>
      <c r="C34" s="56"/>
      <c r="D34" s="23"/>
      <c r="E34" s="23"/>
      <c r="F34" s="23"/>
      <c r="G34" s="23"/>
      <c r="H34" s="142"/>
      <c r="I34" s="332"/>
      <c r="J34" s="333"/>
      <c r="K34" s="333"/>
      <c r="L34" s="333"/>
      <c r="M34" s="334"/>
      <c r="N34" s="123"/>
      <c r="O34" s="121"/>
      <c r="P34" s="122"/>
      <c r="Q34" s="123"/>
      <c r="R34" s="121"/>
      <c r="S34" s="122"/>
      <c r="T34" s="121"/>
      <c r="U34" s="121"/>
      <c r="V34" s="121"/>
      <c r="W34" s="123"/>
      <c r="X34" s="121"/>
      <c r="Y34" s="122"/>
      <c r="Z34" s="121"/>
      <c r="AA34" s="121"/>
      <c r="AB34" s="122"/>
      <c r="AC34" s="121"/>
      <c r="AD34" s="121"/>
      <c r="AE34" s="121"/>
      <c r="AF34" s="123"/>
      <c r="AG34" s="121"/>
      <c r="AH34" s="122"/>
      <c r="AI34" s="121"/>
      <c r="AJ34" s="121"/>
      <c r="AK34" s="121"/>
      <c r="AL34" s="123"/>
      <c r="AM34" s="121"/>
      <c r="AN34" s="122"/>
      <c r="AO34" s="121"/>
      <c r="AP34" s="121"/>
      <c r="AQ34" s="121"/>
      <c r="AR34" s="123"/>
      <c r="AS34" s="121"/>
      <c r="AT34" s="122"/>
      <c r="AU34" s="123"/>
      <c r="AV34" s="121"/>
      <c r="AW34" s="124"/>
      <c r="AX34" s="11"/>
    </row>
    <row r="35" spans="1:56" ht="14.25" customHeight="1">
      <c r="A35" s="215"/>
      <c r="B35" s="20"/>
      <c r="C35" s="56" t="s">
        <v>105</v>
      </c>
      <c r="D35" s="23"/>
      <c r="E35" s="23"/>
      <c r="F35" s="23"/>
      <c r="G35" s="23"/>
      <c r="H35" s="142"/>
      <c r="I35" s="332"/>
      <c r="J35" s="333"/>
      <c r="K35" s="333"/>
      <c r="L35" s="333"/>
      <c r="M35" s="334"/>
      <c r="N35" s="123"/>
      <c r="O35" s="121"/>
      <c r="P35" s="122"/>
      <c r="Q35" s="123"/>
      <c r="R35" s="121"/>
      <c r="S35" s="122"/>
      <c r="T35" s="121"/>
      <c r="U35" s="121"/>
      <c r="V35" s="121"/>
      <c r="W35" s="123"/>
      <c r="X35" s="121"/>
      <c r="Y35" s="122"/>
      <c r="Z35" s="121"/>
      <c r="AA35" s="121"/>
      <c r="AB35" s="122"/>
      <c r="AC35" s="121"/>
      <c r="AD35" s="121"/>
      <c r="AE35" s="121"/>
      <c r="AF35" s="123"/>
      <c r="AG35" s="121"/>
      <c r="AH35" s="122"/>
      <c r="AI35" s="121"/>
      <c r="AJ35" s="121"/>
      <c r="AK35" s="121"/>
      <c r="AL35" s="123"/>
      <c r="AM35" s="121"/>
      <c r="AN35" s="122"/>
      <c r="AO35" s="121"/>
      <c r="AP35" s="121"/>
      <c r="AQ35" s="121"/>
      <c r="AR35" s="123"/>
      <c r="AS35" s="121"/>
      <c r="AT35" s="122"/>
      <c r="AU35" s="123"/>
      <c r="AV35" s="121"/>
      <c r="AW35" s="124"/>
      <c r="AX35" s="11"/>
    </row>
    <row r="36" spans="1:56" ht="14.25" customHeight="1">
      <c r="A36" s="215"/>
      <c r="B36" s="19"/>
      <c r="C36" s="22"/>
      <c r="D36" s="22"/>
      <c r="E36" s="22"/>
      <c r="F36" s="22"/>
      <c r="G36" s="22"/>
      <c r="H36" s="140"/>
      <c r="I36" s="335"/>
      <c r="J36" s="336"/>
      <c r="K36" s="336"/>
      <c r="L36" s="336"/>
      <c r="M36" s="337"/>
      <c r="N36" s="127"/>
      <c r="O36" s="126"/>
      <c r="P36" s="125"/>
      <c r="Q36" s="127"/>
      <c r="R36" s="126"/>
      <c r="S36" s="125"/>
      <c r="T36" s="126"/>
      <c r="U36" s="126"/>
      <c r="V36" s="126"/>
      <c r="W36" s="127"/>
      <c r="X36" s="126"/>
      <c r="Y36" s="125"/>
      <c r="Z36" s="126"/>
      <c r="AA36" s="126"/>
      <c r="AB36" s="125"/>
      <c r="AC36" s="126"/>
      <c r="AD36" s="126"/>
      <c r="AE36" s="126"/>
      <c r="AF36" s="127"/>
      <c r="AG36" s="126"/>
      <c r="AH36" s="125"/>
      <c r="AI36" s="126"/>
      <c r="AJ36" s="126"/>
      <c r="AK36" s="126"/>
      <c r="AL36" s="127"/>
      <c r="AM36" s="126"/>
      <c r="AN36" s="125"/>
      <c r="AO36" s="126"/>
      <c r="AP36" s="126"/>
      <c r="AQ36" s="126"/>
      <c r="AR36" s="127"/>
      <c r="AS36" s="126"/>
      <c r="AT36" s="125"/>
      <c r="AU36" s="127"/>
      <c r="AV36" s="126"/>
      <c r="AW36" s="128"/>
      <c r="AX36" s="11"/>
    </row>
    <row r="37" spans="1:56" ht="14.25" customHeight="1">
      <c r="A37" s="215"/>
      <c r="B37" s="19">
        <v>13</v>
      </c>
      <c r="C37" s="25" t="s">
        <v>34</v>
      </c>
      <c r="D37" s="22"/>
      <c r="E37" s="22"/>
      <c r="F37" s="22"/>
      <c r="G37" s="22"/>
      <c r="H37" s="140"/>
      <c r="I37" s="20"/>
      <c r="J37" s="157"/>
      <c r="K37" s="263">
        <f>Z37+AO37</f>
        <v>0</v>
      </c>
      <c r="L37" s="264"/>
      <c r="M37" s="264"/>
      <c r="N37" s="264"/>
      <c r="O37" s="264"/>
      <c r="P37" s="264"/>
      <c r="Q37" s="22" t="s">
        <v>4</v>
      </c>
      <c r="R37" s="22"/>
      <c r="S37" s="23"/>
      <c r="T37" s="22"/>
      <c r="U37" s="23"/>
      <c r="V37" s="23"/>
      <c r="W37" s="23"/>
      <c r="X37" s="141" t="s">
        <v>37</v>
      </c>
      <c r="Y37" s="141"/>
      <c r="Z37" s="265"/>
      <c r="AA37" s="265"/>
      <c r="AB37" s="265"/>
      <c r="AC37" s="265"/>
      <c r="AD37" s="23" t="s">
        <v>32</v>
      </c>
      <c r="AE37" s="23"/>
      <c r="AF37" s="23"/>
      <c r="AG37" s="23"/>
      <c r="AH37" s="23"/>
      <c r="AI37" s="23"/>
      <c r="AJ37" s="23"/>
      <c r="AK37" s="23"/>
      <c r="AL37" s="23"/>
      <c r="AM37" s="141" t="s">
        <v>31</v>
      </c>
      <c r="AN37" s="141"/>
      <c r="AO37" s="265"/>
      <c r="AP37" s="265"/>
      <c r="AQ37" s="265"/>
      <c r="AR37" s="265"/>
      <c r="AS37" s="23" t="s">
        <v>33</v>
      </c>
      <c r="AT37" s="142"/>
      <c r="AU37" s="23"/>
      <c r="AV37" s="23"/>
      <c r="AW37" s="22"/>
      <c r="AX37" s="11"/>
      <c r="AY37" s="1"/>
    </row>
    <row r="38" spans="1:56" ht="20.25" customHeight="1">
      <c r="A38" s="204" t="s">
        <v>88</v>
      </c>
      <c r="B38" s="205"/>
      <c r="C38" s="205"/>
      <c r="D38" s="205"/>
      <c r="E38" s="205"/>
      <c r="F38" s="205"/>
      <c r="G38" s="205"/>
      <c r="H38" s="206"/>
      <c r="I38" s="32"/>
      <c r="J38" s="210" t="s">
        <v>15</v>
      </c>
      <c r="K38" s="210"/>
      <c r="L38" s="210"/>
      <c r="M38" s="210"/>
      <c r="N38" s="210"/>
      <c r="O38" s="210"/>
      <c r="P38" s="210"/>
      <c r="Q38" s="210"/>
      <c r="R38" s="275"/>
      <c r="S38" s="275"/>
      <c r="T38" s="210"/>
      <c r="U38" s="266"/>
      <c r="V38" s="252" t="s">
        <v>176</v>
      </c>
      <c r="W38" s="210"/>
      <c r="X38" s="210"/>
      <c r="Y38" s="210"/>
      <c r="Z38" s="210"/>
      <c r="AA38" s="210"/>
      <c r="AB38" s="210"/>
      <c r="AC38" s="210"/>
      <c r="AD38" s="210"/>
      <c r="AE38" s="210"/>
      <c r="AF38" s="210"/>
      <c r="AG38" s="210"/>
      <c r="AH38" s="210"/>
      <c r="AI38" s="210"/>
      <c r="AJ38" s="252" t="s">
        <v>2</v>
      </c>
      <c r="AK38" s="210"/>
      <c r="AL38" s="210"/>
      <c r="AM38" s="210"/>
      <c r="AN38" s="210"/>
      <c r="AO38" s="210"/>
      <c r="AP38" s="210"/>
      <c r="AQ38" s="210"/>
      <c r="AR38" s="210"/>
      <c r="AS38" s="210"/>
      <c r="AT38" s="210"/>
      <c r="AU38" s="210"/>
      <c r="AV38" s="210"/>
      <c r="AW38" s="210"/>
      <c r="AX38" s="11"/>
    </row>
    <row r="39" spans="1:56" ht="20.100000000000001" customHeight="1">
      <c r="A39" s="276"/>
      <c r="B39" s="277"/>
      <c r="C39" s="277"/>
      <c r="D39" s="277"/>
      <c r="E39" s="277"/>
      <c r="F39" s="277"/>
      <c r="G39" s="277"/>
      <c r="H39" s="278"/>
      <c r="I39" s="143"/>
      <c r="J39" s="279"/>
      <c r="K39" s="279"/>
      <c r="L39" s="279"/>
      <c r="M39" s="279"/>
      <c r="N39" s="279"/>
      <c r="O39" s="279"/>
      <c r="P39" s="279"/>
      <c r="Q39" s="279"/>
      <c r="R39" s="279"/>
      <c r="S39" s="279"/>
      <c r="T39" s="145" t="s">
        <v>4</v>
      </c>
      <c r="U39" s="146"/>
      <c r="V39" s="144"/>
      <c r="W39" s="280"/>
      <c r="X39" s="280"/>
      <c r="Y39" s="280"/>
      <c r="Z39" s="280"/>
      <c r="AA39" s="280"/>
      <c r="AB39" s="280"/>
      <c r="AC39" s="280"/>
      <c r="AD39" s="280"/>
      <c r="AE39" s="280"/>
      <c r="AF39" s="280"/>
      <c r="AG39" s="280"/>
      <c r="AH39" s="147" t="s">
        <v>4</v>
      </c>
      <c r="AI39" s="144"/>
      <c r="AJ39" s="148"/>
      <c r="AK39" s="280"/>
      <c r="AL39" s="280"/>
      <c r="AM39" s="280"/>
      <c r="AN39" s="280"/>
      <c r="AO39" s="280"/>
      <c r="AP39" s="280"/>
      <c r="AQ39" s="280"/>
      <c r="AR39" s="280"/>
      <c r="AS39" s="280"/>
      <c r="AT39" s="280"/>
      <c r="AU39" s="280"/>
      <c r="AV39" s="147" t="s">
        <v>4</v>
      </c>
      <c r="AW39" s="149"/>
      <c r="AX39" s="11"/>
    </row>
    <row r="40" spans="1:56" ht="20.100000000000001" customHeight="1">
      <c r="A40" s="267"/>
      <c r="B40" s="268"/>
      <c r="C40" s="268"/>
      <c r="D40" s="268"/>
      <c r="E40" s="268"/>
      <c r="F40" s="268"/>
      <c r="G40" s="268"/>
      <c r="H40" s="269"/>
      <c r="I40" s="167"/>
      <c r="J40" s="270"/>
      <c r="K40" s="270"/>
      <c r="L40" s="270"/>
      <c r="M40" s="270"/>
      <c r="N40" s="270"/>
      <c r="O40" s="270"/>
      <c r="P40" s="270"/>
      <c r="Q40" s="270"/>
      <c r="R40" s="270"/>
      <c r="S40" s="270"/>
      <c r="T40" s="169" t="s">
        <v>4</v>
      </c>
      <c r="U40" s="170"/>
      <c r="V40" s="168"/>
      <c r="W40" s="271"/>
      <c r="X40" s="271"/>
      <c r="Y40" s="271"/>
      <c r="Z40" s="271"/>
      <c r="AA40" s="271"/>
      <c r="AB40" s="271"/>
      <c r="AC40" s="271"/>
      <c r="AD40" s="271"/>
      <c r="AE40" s="271"/>
      <c r="AF40" s="271"/>
      <c r="AG40" s="271"/>
      <c r="AH40" s="121" t="s">
        <v>4</v>
      </c>
      <c r="AI40" s="170"/>
      <c r="AJ40" s="172"/>
      <c r="AK40" s="271"/>
      <c r="AL40" s="271"/>
      <c r="AM40" s="271"/>
      <c r="AN40" s="271"/>
      <c r="AO40" s="271"/>
      <c r="AP40" s="271"/>
      <c r="AQ40" s="271"/>
      <c r="AR40" s="271"/>
      <c r="AS40" s="271"/>
      <c r="AT40" s="271"/>
      <c r="AU40" s="271"/>
      <c r="AV40" s="121" t="s">
        <v>4</v>
      </c>
      <c r="AW40" s="173"/>
      <c r="AX40" s="11"/>
    </row>
    <row r="41" spans="1:56" ht="20.100000000000001" customHeight="1">
      <c r="A41" s="272"/>
      <c r="B41" s="273"/>
      <c r="C41" s="273"/>
      <c r="D41" s="273"/>
      <c r="E41" s="273"/>
      <c r="F41" s="273"/>
      <c r="G41" s="273"/>
      <c r="H41" s="274"/>
      <c r="I41" s="154"/>
      <c r="J41" s="270"/>
      <c r="K41" s="270"/>
      <c r="L41" s="270"/>
      <c r="M41" s="270"/>
      <c r="N41" s="270"/>
      <c r="O41" s="270"/>
      <c r="P41" s="270"/>
      <c r="Q41" s="270"/>
      <c r="R41" s="270"/>
      <c r="S41" s="270"/>
      <c r="T41" s="151" t="s">
        <v>4</v>
      </c>
      <c r="U41" s="152"/>
      <c r="V41" s="150"/>
      <c r="W41" s="271"/>
      <c r="X41" s="271"/>
      <c r="Y41" s="271"/>
      <c r="Z41" s="271"/>
      <c r="AA41" s="271"/>
      <c r="AB41" s="271"/>
      <c r="AC41" s="271"/>
      <c r="AD41" s="271"/>
      <c r="AE41" s="271"/>
      <c r="AF41" s="271"/>
      <c r="AG41" s="271"/>
      <c r="AH41" s="118" t="s">
        <v>4</v>
      </c>
      <c r="AI41" s="152"/>
      <c r="AJ41" s="153"/>
      <c r="AK41" s="271"/>
      <c r="AL41" s="271"/>
      <c r="AM41" s="271"/>
      <c r="AN41" s="271"/>
      <c r="AO41" s="271"/>
      <c r="AP41" s="271"/>
      <c r="AQ41" s="271"/>
      <c r="AR41" s="271"/>
      <c r="AS41" s="271"/>
      <c r="AT41" s="271"/>
      <c r="AU41" s="271"/>
      <c r="AV41" s="118" t="s">
        <v>4</v>
      </c>
      <c r="AW41" s="150"/>
      <c r="AX41" s="11"/>
    </row>
    <row r="42" spans="1:56" ht="20.100000000000001" customHeight="1">
      <c r="A42" s="267"/>
      <c r="B42" s="268"/>
      <c r="C42" s="268"/>
      <c r="D42" s="268"/>
      <c r="E42" s="268"/>
      <c r="F42" s="268"/>
      <c r="G42" s="268"/>
      <c r="H42" s="269"/>
      <c r="I42" s="171"/>
      <c r="J42" s="270"/>
      <c r="K42" s="270"/>
      <c r="L42" s="270"/>
      <c r="M42" s="270"/>
      <c r="N42" s="270"/>
      <c r="O42" s="270"/>
      <c r="P42" s="270"/>
      <c r="Q42" s="270"/>
      <c r="R42" s="270"/>
      <c r="S42" s="270"/>
      <c r="T42" s="169" t="s">
        <v>4</v>
      </c>
      <c r="U42" s="170"/>
      <c r="V42" s="168"/>
      <c r="W42" s="271"/>
      <c r="X42" s="271"/>
      <c r="Y42" s="271"/>
      <c r="Z42" s="271"/>
      <c r="AA42" s="271"/>
      <c r="AB42" s="271"/>
      <c r="AC42" s="271"/>
      <c r="AD42" s="271"/>
      <c r="AE42" s="271"/>
      <c r="AF42" s="271"/>
      <c r="AG42" s="271"/>
      <c r="AH42" s="121" t="s">
        <v>4</v>
      </c>
      <c r="AI42" s="168"/>
      <c r="AJ42" s="172"/>
      <c r="AK42" s="271"/>
      <c r="AL42" s="271"/>
      <c r="AM42" s="271"/>
      <c r="AN42" s="271"/>
      <c r="AO42" s="271"/>
      <c r="AP42" s="271"/>
      <c r="AQ42" s="271"/>
      <c r="AR42" s="271"/>
      <c r="AS42" s="271"/>
      <c r="AT42" s="271"/>
      <c r="AU42" s="271"/>
      <c r="AV42" s="121" t="s">
        <v>4</v>
      </c>
      <c r="AW42" s="173"/>
      <c r="AX42" s="11"/>
    </row>
    <row r="43" spans="1:56" ht="20.100000000000001" customHeight="1">
      <c r="A43" s="281"/>
      <c r="B43" s="282"/>
      <c r="C43" s="282"/>
      <c r="D43" s="282"/>
      <c r="E43" s="282"/>
      <c r="F43" s="282"/>
      <c r="G43" s="282"/>
      <c r="H43" s="283"/>
      <c r="I43" s="171"/>
      <c r="J43" s="270"/>
      <c r="K43" s="270"/>
      <c r="L43" s="270"/>
      <c r="M43" s="270"/>
      <c r="N43" s="270"/>
      <c r="O43" s="270"/>
      <c r="P43" s="270"/>
      <c r="Q43" s="270"/>
      <c r="R43" s="270"/>
      <c r="S43" s="270"/>
      <c r="T43" s="169" t="s">
        <v>4</v>
      </c>
      <c r="U43" s="170"/>
      <c r="V43" s="168"/>
      <c r="W43" s="271"/>
      <c r="X43" s="271"/>
      <c r="Y43" s="271"/>
      <c r="Z43" s="271"/>
      <c r="AA43" s="271"/>
      <c r="AB43" s="271"/>
      <c r="AC43" s="271"/>
      <c r="AD43" s="271"/>
      <c r="AE43" s="271"/>
      <c r="AF43" s="271"/>
      <c r="AG43" s="271"/>
      <c r="AH43" s="284" t="s">
        <v>171</v>
      </c>
      <c r="AI43" s="285"/>
      <c r="AJ43" s="172"/>
      <c r="AK43" s="271"/>
      <c r="AL43" s="271"/>
      <c r="AM43" s="271"/>
      <c r="AN43" s="271"/>
      <c r="AO43" s="271"/>
      <c r="AP43" s="271"/>
      <c r="AQ43" s="271"/>
      <c r="AR43" s="271"/>
      <c r="AS43" s="271"/>
      <c r="AT43" s="271"/>
      <c r="AU43" s="271"/>
      <c r="AV43" s="284" t="s">
        <v>171</v>
      </c>
      <c r="AW43" s="289"/>
      <c r="AX43" s="1"/>
    </row>
    <row r="44" spans="1:56" s="27" customFormat="1" ht="20.100000000000001" customHeight="1">
      <c r="A44" s="19"/>
      <c r="B44" s="22" t="s">
        <v>14</v>
      </c>
      <c r="C44" s="22"/>
      <c r="D44" s="22"/>
      <c r="E44" s="22"/>
      <c r="F44" s="22"/>
      <c r="G44" s="22"/>
      <c r="H44" s="140"/>
      <c r="I44" s="22"/>
      <c r="J44" s="25"/>
      <c r="K44" s="25" t="s">
        <v>5</v>
      </c>
      <c r="L44" s="25"/>
      <c r="M44" s="290">
        <f>J39+J40+J41+J42+J43</f>
        <v>0</v>
      </c>
      <c r="N44" s="290"/>
      <c r="O44" s="290"/>
      <c r="P44" s="290"/>
      <c r="Q44" s="290"/>
      <c r="R44" s="290"/>
      <c r="S44" s="290"/>
      <c r="T44" s="135" t="s">
        <v>4</v>
      </c>
      <c r="U44" s="158"/>
      <c r="V44" s="25"/>
      <c r="W44" s="25"/>
      <c r="X44" s="25" t="s">
        <v>5</v>
      </c>
      <c r="Y44" s="25"/>
      <c r="Z44" s="290">
        <f>W39+W40+W41+W42+W43</f>
        <v>0</v>
      </c>
      <c r="AA44" s="290"/>
      <c r="AB44" s="290"/>
      <c r="AC44" s="290"/>
      <c r="AD44" s="290"/>
      <c r="AE44" s="290"/>
      <c r="AF44" s="290"/>
      <c r="AG44" s="290"/>
      <c r="AH44" s="65" t="s">
        <v>4</v>
      </c>
      <c r="AI44" s="25"/>
      <c r="AJ44" s="105"/>
      <c r="AK44" s="25"/>
      <c r="AL44" s="25" t="s">
        <v>5</v>
      </c>
      <c r="AM44" s="25"/>
      <c r="AN44" s="290">
        <f>W39+W40+W41+W42+W43</f>
        <v>0</v>
      </c>
      <c r="AO44" s="290"/>
      <c r="AP44" s="290"/>
      <c r="AQ44" s="290"/>
      <c r="AR44" s="290"/>
      <c r="AS44" s="290"/>
      <c r="AT44" s="290"/>
      <c r="AU44" s="290"/>
      <c r="AV44" s="65" t="s">
        <v>93</v>
      </c>
      <c r="AW44" s="26"/>
    </row>
    <row r="45" spans="1:56" s="27" customFormat="1" ht="20.100000000000001" customHeight="1">
      <c r="A45" s="20"/>
      <c r="B45" s="23"/>
      <c r="C45" s="23"/>
      <c r="D45" s="23"/>
      <c r="E45" s="23"/>
      <c r="F45" s="23"/>
      <c r="G45" s="23"/>
      <c r="H45" s="142"/>
      <c r="I45" s="291" t="s">
        <v>147</v>
      </c>
      <c r="J45" s="292"/>
      <c r="K45" s="292"/>
      <c r="L45" s="292"/>
      <c r="M45" s="293"/>
      <c r="N45" s="294" t="s">
        <v>126</v>
      </c>
      <c r="O45" s="295"/>
      <c r="P45" s="295"/>
      <c r="Q45" s="295"/>
      <c r="R45" s="295"/>
      <c r="S45" s="295"/>
      <c r="T45" s="295"/>
      <c r="U45" s="295"/>
      <c r="V45" s="295"/>
      <c r="W45" s="295"/>
      <c r="X45" s="295"/>
      <c r="Y45" s="295"/>
      <c r="Z45" s="295"/>
      <c r="AA45" s="295"/>
      <c r="AB45" s="295"/>
      <c r="AC45" s="294" t="s">
        <v>148</v>
      </c>
      <c r="AD45" s="295"/>
      <c r="AE45" s="295"/>
      <c r="AF45" s="295"/>
      <c r="AG45" s="295"/>
      <c r="AH45" s="295"/>
      <c r="AI45" s="295"/>
      <c r="AJ45" s="295"/>
      <c r="AK45" s="295"/>
      <c r="AL45" s="295"/>
      <c r="AM45" s="295"/>
      <c r="AN45" s="295"/>
      <c r="AO45" s="295"/>
      <c r="AP45" s="295"/>
      <c r="AQ45" s="295"/>
      <c r="AR45" s="295"/>
      <c r="AS45" s="295"/>
      <c r="AT45" s="295"/>
      <c r="AU45" s="295"/>
      <c r="AV45" s="295"/>
      <c r="AW45" s="296"/>
    </row>
    <row r="46" spans="1:56" ht="21.95" customHeight="1">
      <c r="A46" s="327" t="s">
        <v>66</v>
      </c>
      <c r="B46" s="328"/>
      <c r="C46" s="328"/>
      <c r="D46" s="328"/>
      <c r="E46" s="328"/>
      <c r="F46" s="328"/>
      <c r="G46" s="328"/>
      <c r="H46" s="329"/>
      <c r="I46" s="303" t="str">
        <f>IF(ISERROR(VLOOKUP(AY46,$AZ$69:$BF$81,2)),"",VLOOKUP(AY46,$AZ$69:$BF$81,2))</f>
        <v/>
      </c>
      <c r="J46" s="300"/>
      <c r="K46" s="300"/>
      <c r="L46" s="300"/>
      <c r="M46" s="304"/>
      <c r="N46" s="303" t="str">
        <f t="shared" ref="N46:N49" si="0">IF(ISERROR(VLOOKUP(AY46,$AZ$69:$BF$81,3)),"",VLOOKUP(AY46,$AZ$69:$BF$81,3))</f>
        <v/>
      </c>
      <c r="O46" s="300"/>
      <c r="P46" s="300"/>
      <c r="Q46" s="300"/>
      <c r="R46" s="300"/>
      <c r="S46" s="299"/>
      <c r="T46" s="299"/>
      <c r="U46" s="299"/>
      <c r="V46" s="300" t="str">
        <f t="shared" ref="V46:V49" si="1">IF(ISERROR(VLOOKUP(AY46,$AZ$69:$BF$81,4)),"",VLOOKUP(AY46,$AZ$69:$BF$81,4))</f>
        <v/>
      </c>
      <c r="W46" s="300"/>
      <c r="X46" s="300"/>
      <c r="Y46" s="300"/>
      <c r="Z46" s="299"/>
      <c r="AA46" s="299"/>
      <c r="AB46" s="331"/>
      <c r="AC46" s="303" t="str">
        <f t="shared" ref="AC46:AC49" si="2">IF(ISERROR(VLOOKUP(AY46,$AZ$69:$BF$81,5)),"",VLOOKUP(AY46,$AZ$69:$BF$81,5))</f>
        <v/>
      </c>
      <c r="AD46" s="300"/>
      <c r="AE46" s="300"/>
      <c r="AF46" s="300"/>
      <c r="AG46" s="299"/>
      <c r="AH46" s="299"/>
      <c r="AI46" s="299"/>
      <c r="AJ46" s="300" t="str">
        <f t="shared" ref="AJ46:AJ49" si="3">IF(ISERROR(VLOOKUP(AY46,$AZ$69:$BF$81,6)),"",VLOOKUP(AY46,$AZ$69:$BF$81,6))</f>
        <v/>
      </c>
      <c r="AK46" s="300"/>
      <c r="AL46" s="300"/>
      <c r="AM46" s="300"/>
      <c r="AN46" s="299"/>
      <c r="AO46" s="299"/>
      <c r="AP46" s="299"/>
      <c r="AQ46" s="300" t="str">
        <f t="shared" ref="AQ46:AQ49" si="4">IF(ISERROR(VLOOKUP(AY46,$AZ$69:$BF$81,7)),"",VLOOKUP(AY46,$AZ$69:$BF$81,7))</f>
        <v/>
      </c>
      <c r="AR46" s="300"/>
      <c r="AS46" s="300"/>
      <c r="AT46" s="300"/>
      <c r="AU46" s="299"/>
      <c r="AV46" s="299"/>
      <c r="AW46" s="302"/>
      <c r="AY46" s="129" t="str">
        <f>IF(ISERROR(SMALL($AZ$46:$AZ$57,1)),"",SMALL(AZ46:AZ57,1))</f>
        <v/>
      </c>
      <c r="AZ46" t="str">
        <f>IF(ISERROR(IF($J$10="○",1)),"",IF($J$10="○",1,""))</f>
        <v/>
      </c>
      <c r="BC46" s="1">
        <v>1</v>
      </c>
      <c r="BD46" s="133" t="s">
        <v>23</v>
      </c>
    </row>
    <row r="47" spans="1:56" ht="21.95" customHeight="1">
      <c r="A47" s="330"/>
      <c r="B47" s="313"/>
      <c r="C47" s="313"/>
      <c r="D47" s="313"/>
      <c r="E47" s="313"/>
      <c r="F47" s="313"/>
      <c r="G47" s="313"/>
      <c r="H47" s="314"/>
      <c r="I47" s="288" t="str">
        <f>IF(ISERROR(VLOOKUP(AY47,$AZ$69:$BF$81,2)),"",VLOOKUP(AY47,$AZ$69:$BF$81,2))</f>
        <v/>
      </c>
      <c r="J47" s="286"/>
      <c r="K47" s="286"/>
      <c r="L47" s="286"/>
      <c r="M47" s="297"/>
      <c r="N47" s="288" t="str">
        <f t="shared" si="0"/>
        <v/>
      </c>
      <c r="O47" s="286"/>
      <c r="P47" s="286"/>
      <c r="Q47" s="286"/>
      <c r="R47" s="286"/>
      <c r="S47" s="287"/>
      <c r="T47" s="287"/>
      <c r="U47" s="287"/>
      <c r="V47" s="286" t="str">
        <f t="shared" si="1"/>
        <v/>
      </c>
      <c r="W47" s="286"/>
      <c r="X47" s="286"/>
      <c r="Y47" s="286"/>
      <c r="Z47" s="287"/>
      <c r="AA47" s="287"/>
      <c r="AB47" s="298"/>
      <c r="AC47" s="288" t="str">
        <f t="shared" si="2"/>
        <v/>
      </c>
      <c r="AD47" s="286"/>
      <c r="AE47" s="286"/>
      <c r="AF47" s="286"/>
      <c r="AG47" s="287"/>
      <c r="AH47" s="287"/>
      <c r="AI47" s="287"/>
      <c r="AJ47" s="286" t="str">
        <f t="shared" si="3"/>
        <v/>
      </c>
      <c r="AK47" s="286"/>
      <c r="AL47" s="286"/>
      <c r="AM47" s="286"/>
      <c r="AN47" s="287"/>
      <c r="AO47" s="287"/>
      <c r="AP47" s="287"/>
      <c r="AQ47" s="286" t="str">
        <f t="shared" si="4"/>
        <v/>
      </c>
      <c r="AR47" s="286"/>
      <c r="AS47" s="286"/>
      <c r="AT47" s="286"/>
      <c r="AU47" s="287"/>
      <c r="AV47" s="287"/>
      <c r="AW47" s="301"/>
      <c r="AY47" s="129" t="str">
        <f>IF(ISERROR(SMALL($AZ$46:$AZ$57,2)),"",SMALL(AZ46:AZ57,2))</f>
        <v/>
      </c>
      <c r="AZ47" t="str">
        <f>IF(ISERROR(IF($X$10="○",2)),"",IF($X$10="○",2,""))</f>
        <v/>
      </c>
      <c r="BC47" s="1">
        <v>2</v>
      </c>
      <c r="BD47" s="133" t="s">
        <v>24</v>
      </c>
    </row>
    <row r="48" spans="1:56" ht="21.95" customHeight="1">
      <c r="A48" s="330"/>
      <c r="B48" s="313"/>
      <c r="C48" s="313"/>
      <c r="D48" s="313"/>
      <c r="E48" s="313"/>
      <c r="F48" s="313"/>
      <c r="G48" s="313"/>
      <c r="H48" s="314"/>
      <c r="I48" s="288" t="str">
        <f>IF(ISERROR(VLOOKUP(AY48,$AZ$69:$BF$81,2)),"",VLOOKUP(AY48,$AZ$69:$BF$81,2))</f>
        <v/>
      </c>
      <c r="J48" s="286"/>
      <c r="K48" s="286"/>
      <c r="L48" s="286"/>
      <c r="M48" s="297"/>
      <c r="N48" s="288" t="str">
        <f t="shared" si="0"/>
        <v/>
      </c>
      <c r="O48" s="286"/>
      <c r="P48" s="286"/>
      <c r="Q48" s="286"/>
      <c r="R48" s="286"/>
      <c r="S48" s="287"/>
      <c r="T48" s="287"/>
      <c r="U48" s="287"/>
      <c r="V48" s="286" t="str">
        <f t="shared" si="1"/>
        <v/>
      </c>
      <c r="W48" s="286"/>
      <c r="X48" s="286"/>
      <c r="Y48" s="286"/>
      <c r="Z48" s="287"/>
      <c r="AA48" s="287"/>
      <c r="AB48" s="298"/>
      <c r="AC48" s="288" t="str">
        <f t="shared" si="2"/>
        <v/>
      </c>
      <c r="AD48" s="286"/>
      <c r="AE48" s="286"/>
      <c r="AF48" s="286"/>
      <c r="AG48" s="287"/>
      <c r="AH48" s="287"/>
      <c r="AI48" s="287"/>
      <c r="AJ48" s="286" t="str">
        <f t="shared" si="3"/>
        <v/>
      </c>
      <c r="AK48" s="286"/>
      <c r="AL48" s="286"/>
      <c r="AM48" s="286"/>
      <c r="AN48" s="287"/>
      <c r="AO48" s="287"/>
      <c r="AP48" s="287"/>
      <c r="AQ48" s="286" t="str">
        <f t="shared" si="4"/>
        <v/>
      </c>
      <c r="AR48" s="286"/>
      <c r="AS48" s="286"/>
      <c r="AT48" s="286"/>
      <c r="AU48" s="287"/>
      <c r="AV48" s="287"/>
      <c r="AW48" s="301"/>
      <c r="AY48" s="129" t="str">
        <f>IF(ISERROR(SMALL($AZ$46:$AZ$57,3)),"",SMALL(AZ46:AZ57,3))</f>
        <v/>
      </c>
      <c r="AZ48" t="str">
        <f>IF(ISERROR(IF($AL$10="○",3)),"",IF($AL$10="○",3,""))</f>
        <v/>
      </c>
      <c r="BC48" s="1">
        <v>3</v>
      </c>
      <c r="BD48" s="133" t="s">
        <v>129</v>
      </c>
    </row>
    <row r="49" spans="1:56" ht="21.95" customHeight="1">
      <c r="A49" s="330"/>
      <c r="B49" s="313"/>
      <c r="C49" s="313"/>
      <c r="D49" s="313"/>
      <c r="E49" s="313"/>
      <c r="F49" s="313"/>
      <c r="G49" s="313"/>
      <c r="H49" s="314"/>
      <c r="I49" s="288" t="str">
        <f>IF(ISERROR(VLOOKUP(AY49,$AZ$69:$BF$81,2)),"",VLOOKUP(AY49,$AZ$69:$BF$81,2))</f>
        <v/>
      </c>
      <c r="J49" s="286"/>
      <c r="K49" s="286"/>
      <c r="L49" s="286"/>
      <c r="M49" s="297"/>
      <c r="N49" s="288" t="str">
        <f t="shared" si="0"/>
        <v/>
      </c>
      <c r="O49" s="286"/>
      <c r="P49" s="286"/>
      <c r="Q49" s="286"/>
      <c r="R49" s="286"/>
      <c r="S49" s="287"/>
      <c r="T49" s="287"/>
      <c r="U49" s="287"/>
      <c r="V49" s="286" t="str">
        <f t="shared" si="1"/>
        <v/>
      </c>
      <c r="W49" s="286"/>
      <c r="X49" s="286"/>
      <c r="Y49" s="286"/>
      <c r="Z49" s="287"/>
      <c r="AA49" s="287"/>
      <c r="AB49" s="298"/>
      <c r="AC49" s="288" t="str">
        <f t="shared" si="2"/>
        <v/>
      </c>
      <c r="AD49" s="286"/>
      <c r="AE49" s="286"/>
      <c r="AF49" s="286"/>
      <c r="AG49" s="287"/>
      <c r="AH49" s="287"/>
      <c r="AI49" s="287"/>
      <c r="AJ49" s="286" t="str">
        <f t="shared" si="3"/>
        <v/>
      </c>
      <c r="AK49" s="286"/>
      <c r="AL49" s="286"/>
      <c r="AM49" s="286"/>
      <c r="AN49" s="287"/>
      <c r="AO49" s="287"/>
      <c r="AP49" s="287"/>
      <c r="AQ49" s="286" t="str">
        <f t="shared" si="4"/>
        <v/>
      </c>
      <c r="AR49" s="286"/>
      <c r="AS49" s="286"/>
      <c r="AT49" s="286"/>
      <c r="AU49" s="287"/>
      <c r="AV49" s="287"/>
      <c r="AW49" s="301"/>
      <c r="AY49" s="129" t="str">
        <f>IF(ISERROR(SMALL($AZ$46:$AZ$57,4)),"",SMALL(AZ46:AZ57,4))</f>
        <v/>
      </c>
      <c r="AZ49" t="str">
        <f>IF(ISERROR(IF($J$12="○",4)),"",IF($J$12="○",4,""))</f>
        <v/>
      </c>
      <c r="BC49" s="1">
        <v>4</v>
      </c>
      <c r="BD49" s="133" t="s">
        <v>132</v>
      </c>
    </row>
    <row r="50" spans="1:56" ht="21.95" customHeight="1">
      <c r="A50" s="315"/>
      <c r="B50" s="316"/>
      <c r="C50" s="316"/>
      <c r="D50" s="316"/>
      <c r="E50" s="316"/>
      <c r="F50" s="316"/>
      <c r="G50" s="316"/>
      <c r="H50" s="317"/>
      <c r="I50" s="324" t="str">
        <f>IF(ISERROR(VLOOKUP(AY50,$AZ$69:$BF$81,2)),"",VLOOKUP(AY50,$AZ$69:$BF$81,2))</f>
        <v/>
      </c>
      <c r="J50" s="309"/>
      <c r="K50" s="309"/>
      <c r="L50" s="309"/>
      <c r="M50" s="325"/>
      <c r="N50" s="324" t="str">
        <f>IF(ISERROR(VLOOKUP(AY50,$AZ$69:$BF$81,3)),"",VLOOKUP(AY50,$AZ$69:$BF$81,3))</f>
        <v/>
      </c>
      <c r="O50" s="309"/>
      <c r="P50" s="309"/>
      <c r="Q50" s="309"/>
      <c r="R50" s="309"/>
      <c r="S50" s="310"/>
      <c r="T50" s="310"/>
      <c r="U50" s="310"/>
      <c r="V50" s="309" t="str">
        <f>IF(ISERROR(VLOOKUP(AY50,$AZ$69:$BF$81,4)),"",VLOOKUP(AY50,$AZ$69:$BF$81,4))</f>
        <v/>
      </c>
      <c r="W50" s="309"/>
      <c r="X50" s="309"/>
      <c r="Y50" s="309"/>
      <c r="Z50" s="310"/>
      <c r="AA50" s="310"/>
      <c r="AB50" s="326"/>
      <c r="AC50" s="324" t="str">
        <f>IF(ISERROR(VLOOKUP(AY50,$AZ$69:$BF$81,5)),"",VLOOKUP(AY50,$AZ$69:$BF$81,5))</f>
        <v/>
      </c>
      <c r="AD50" s="309"/>
      <c r="AE50" s="309"/>
      <c r="AF50" s="309"/>
      <c r="AG50" s="310"/>
      <c r="AH50" s="310"/>
      <c r="AI50" s="310"/>
      <c r="AJ50" s="309" t="str">
        <f>IF(ISERROR(VLOOKUP(AY50,$AZ$69:$BF$81,6)),"",VLOOKUP(AY50,$AZ$69:$BF$81,6))</f>
        <v/>
      </c>
      <c r="AK50" s="309"/>
      <c r="AL50" s="309"/>
      <c r="AM50" s="309"/>
      <c r="AN50" s="310"/>
      <c r="AO50" s="310"/>
      <c r="AP50" s="310"/>
      <c r="AQ50" s="309" t="str">
        <f>IF(ISERROR(VLOOKUP(AY50,$AZ$69:$BF$81,7)),"",VLOOKUP(AY50,$AZ$69:$BF$81,7))</f>
        <v/>
      </c>
      <c r="AR50" s="309"/>
      <c r="AS50" s="309"/>
      <c r="AT50" s="309"/>
      <c r="AU50" s="310"/>
      <c r="AV50" s="310"/>
      <c r="AW50" s="311"/>
      <c r="AY50" s="129" t="str">
        <f>IF(ISERROR(SMALL($AZ$46:$AZ$57,5)),"",SMALL(AZ46:AZ57,5))</f>
        <v/>
      </c>
      <c r="AZ50" t="str">
        <f>IF(ISERROR(IF($X$12="○",5)),"",IF($X$12="○",5,""))</f>
        <v/>
      </c>
      <c r="BC50" s="1">
        <v>5</v>
      </c>
      <c r="BD50" s="133" t="s">
        <v>134</v>
      </c>
    </row>
    <row r="51" spans="1:56" ht="32.1" customHeight="1">
      <c r="A51" s="312" t="s">
        <v>118</v>
      </c>
      <c r="B51" s="313"/>
      <c r="C51" s="313"/>
      <c r="D51" s="313"/>
      <c r="E51" s="313"/>
      <c r="F51" s="313"/>
      <c r="G51" s="313"/>
      <c r="H51" s="314"/>
      <c r="I51" s="318"/>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20"/>
      <c r="AZ51" t="str">
        <f>IF(ISERROR(IF($AL$12="○",6)),"",IF($AL$12="○",6,""))</f>
        <v/>
      </c>
      <c r="BC51" s="1">
        <v>6</v>
      </c>
      <c r="BD51" s="133" t="s">
        <v>27</v>
      </c>
    </row>
    <row r="52" spans="1:56" ht="32.1" customHeight="1">
      <c r="A52" s="315"/>
      <c r="B52" s="316"/>
      <c r="C52" s="316"/>
      <c r="D52" s="316"/>
      <c r="E52" s="316"/>
      <c r="F52" s="316"/>
      <c r="G52" s="316"/>
      <c r="H52" s="317"/>
      <c r="I52" s="321"/>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3"/>
      <c r="AZ52" t="str">
        <f>IF(ISERROR(IF($J$14="○",7)),"",IF($J$14="○",7,""))</f>
        <v/>
      </c>
      <c r="BC52" s="1">
        <v>7</v>
      </c>
      <c r="BD52" s="133" t="s">
        <v>28</v>
      </c>
    </row>
    <row r="53" spans="1:56">
      <c r="A53" s="9"/>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9"/>
      <c r="AZ53" t="str">
        <f>IF(ISERROR(IF($X$14="○",8)),"",IF($X$14="○",8,""))</f>
        <v/>
      </c>
      <c r="BC53" s="1">
        <v>8</v>
      </c>
      <c r="BD53" s="133" t="s">
        <v>30</v>
      </c>
    </row>
    <row r="54" spans="1:56">
      <c r="A54" s="6" t="s">
        <v>95</v>
      </c>
      <c r="B54" s="6"/>
      <c r="C54" s="6"/>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6"/>
      <c r="AZ54" t="str">
        <f>IF(ISERROR(IF($AL$14="○",9)),"",IF($AL$14="○",9,""))</f>
        <v/>
      </c>
      <c r="BC54" s="1">
        <v>9</v>
      </c>
      <c r="BD54" s="133" t="s">
        <v>138</v>
      </c>
    </row>
    <row r="55" spans="1:56" ht="17.25" customHeight="1">
      <c r="A55" s="16" t="s">
        <v>8</v>
      </c>
      <c r="B55" s="3"/>
      <c r="C55" s="3"/>
      <c r="D55" s="3"/>
      <c r="E55" s="4"/>
      <c r="F55" s="305"/>
      <c r="G55" s="306"/>
      <c r="H55" s="306"/>
      <c r="I55" s="306"/>
      <c r="J55" s="306"/>
      <c r="K55" s="306"/>
      <c r="L55" s="306"/>
      <c r="M55" s="306"/>
      <c r="N55" s="306"/>
      <c r="O55" s="306"/>
      <c r="P55" s="306"/>
      <c r="Q55" s="306"/>
      <c r="R55" s="306"/>
      <c r="S55" s="306"/>
      <c r="T55" s="306"/>
      <c r="U55" s="306"/>
      <c r="V55" s="307"/>
      <c r="W55" s="16" t="s">
        <v>9</v>
      </c>
      <c r="X55" s="3"/>
      <c r="Y55" s="3"/>
      <c r="Z55" s="3"/>
      <c r="AA55" s="3"/>
      <c r="AB55" s="3"/>
      <c r="AC55" s="4"/>
      <c r="AD55" s="305"/>
      <c r="AE55" s="306"/>
      <c r="AF55" s="306"/>
      <c r="AG55" s="306"/>
      <c r="AH55" s="306"/>
      <c r="AI55" s="306"/>
      <c r="AJ55" s="306"/>
      <c r="AK55" s="306"/>
      <c r="AL55" s="306"/>
      <c r="AM55" s="306"/>
      <c r="AN55" s="306"/>
      <c r="AO55" s="306"/>
      <c r="AP55" s="306"/>
      <c r="AQ55" s="306"/>
      <c r="AR55" s="306"/>
      <c r="AS55" s="306"/>
      <c r="AT55" s="306"/>
      <c r="AU55" s="306"/>
      <c r="AV55" s="306"/>
      <c r="AW55" s="307"/>
      <c r="AX55" s="1"/>
      <c r="AY55" s="1"/>
      <c r="AZ55" t="str">
        <f>IF(ISERROR(IF($J$16="○",10)),"",IF($J$16="○",10,""))</f>
        <v/>
      </c>
      <c r="BC55" s="1">
        <v>10</v>
      </c>
      <c r="BD55" s="133" t="s">
        <v>142</v>
      </c>
    </row>
    <row r="56" spans="1:56" ht="17.25" customHeight="1">
      <c r="A56" s="16" t="s">
        <v>10</v>
      </c>
      <c r="B56" s="3"/>
      <c r="C56" s="3"/>
      <c r="D56" s="3"/>
      <c r="E56" s="4"/>
      <c r="F56" s="305"/>
      <c r="G56" s="306"/>
      <c r="H56" s="306"/>
      <c r="I56" s="306"/>
      <c r="J56" s="306"/>
      <c r="K56" s="306"/>
      <c r="L56" s="306"/>
      <c r="M56" s="306"/>
      <c r="N56" s="306"/>
      <c r="O56" s="306"/>
      <c r="P56" s="306"/>
      <c r="Q56" s="306"/>
      <c r="R56" s="306"/>
      <c r="S56" s="306"/>
      <c r="T56" s="306"/>
      <c r="U56" s="306"/>
      <c r="V56" s="307"/>
      <c r="W56" s="16" t="s">
        <v>11</v>
      </c>
      <c r="X56" s="3"/>
      <c r="Y56" s="3"/>
      <c r="Z56" s="3"/>
      <c r="AA56" s="3"/>
      <c r="AB56" s="3"/>
      <c r="AC56" s="4"/>
      <c r="AD56" s="305"/>
      <c r="AE56" s="306"/>
      <c r="AF56" s="306"/>
      <c r="AG56" s="306"/>
      <c r="AH56" s="306"/>
      <c r="AI56" s="306"/>
      <c r="AJ56" s="306"/>
      <c r="AK56" s="306"/>
      <c r="AL56" s="306"/>
      <c r="AM56" s="306"/>
      <c r="AN56" s="306"/>
      <c r="AO56" s="306"/>
      <c r="AP56" s="306"/>
      <c r="AQ56" s="306"/>
      <c r="AR56" s="306"/>
      <c r="AS56" s="306"/>
      <c r="AT56" s="306"/>
      <c r="AU56" s="306"/>
      <c r="AV56" s="306"/>
      <c r="AW56" s="307"/>
      <c r="AX56" s="1"/>
      <c r="AY56" s="1"/>
      <c r="AZ56" t="str">
        <f>IF(ISERROR(IF($X$16="○",11)),"",IF($X$16="○",11,""))</f>
        <v/>
      </c>
      <c r="BC56" s="1">
        <v>11</v>
      </c>
      <c r="BD56" s="133" t="s">
        <v>140</v>
      </c>
    </row>
    <row r="57" spans="1:56">
      <c r="AZ57" t="str">
        <f>IF(ISERROR(IF($J$18="○",13)),"",IF($J$18="○",13,""))</f>
        <v/>
      </c>
      <c r="BC57" s="1">
        <v>13</v>
      </c>
      <c r="BD57" s="134" t="s">
        <v>144</v>
      </c>
    </row>
    <row r="68" spans="52:58">
      <c r="BB68" s="308" t="s">
        <v>126</v>
      </c>
      <c r="BC68" s="308"/>
    </row>
    <row r="69" spans="52:58" ht="13.5" customHeight="1">
      <c r="AZ69" s="130">
        <v>1</v>
      </c>
      <c r="BA69" s="131" t="s">
        <v>23</v>
      </c>
      <c r="BB69" s="131" t="s">
        <v>75</v>
      </c>
      <c r="BC69" s="131"/>
      <c r="BD69" s="131" t="s">
        <v>149</v>
      </c>
      <c r="BE69" s="132" t="s">
        <v>150</v>
      </c>
      <c r="BF69" s="132"/>
    </row>
    <row r="70" spans="52:58" ht="13.5" customHeight="1">
      <c r="AZ70" s="130">
        <v>2</v>
      </c>
      <c r="BA70" s="131" t="s">
        <v>24</v>
      </c>
      <c r="BB70" s="131" t="s">
        <v>151</v>
      </c>
      <c r="BC70" s="131" t="s">
        <v>152</v>
      </c>
      <c r="BD70" s="131" t="s">
        <v>149</v>
      </c>
      <c r="BE70" s="132" t="s">
        <v>150</v>
      </c>
      <c r="BF70" s="132"/>
    </row>
    <row r="71" spans="52:58" ht="13.5" customHeight="1">
      <c r="AZ71" s="130">
        <v>3</v>
      </c>
      <c r="BA71" s="131" t="s">
        <v>129</v>
      </c>
      <c r="BB71" s="131" t="s">
        <v>151</v>
      </c>
      <c r="BC71" s="131" t="s">
        <v>152</v>
      </c>
      <c r="BD71" s="131" t="s">
        <v>149</v>
      </c>
      <c r="BE71" s="132" t="s">
        <v>150</v>
      </c>
      <c r="BF71" s="132"/>
    </row>
    <row r="72" spans="52:58" ht="13.5" customHeight="1">
      <c r="AZ72" s="130">
        <v>4</v>
      </c>
      <c r="BA72" s="131" t="s">
        <v>132</v>
      </c>
      <c r="BB72" s="131" t="s">
        <v>153</v>
      </c>
      <c r="BC72" s="131"/>
      <c r="BD72" s="131" t="s">
        <v>149</v>
      </c>
      <c r="BE72" s="132" t="s">
        <v>150</v>
      </c>
      <c r="BF72" s="132"/>
    </row>
    <row r="73" spans="52:58" ht="13.5" customHeight="1">
      <c r="AZ73" s="130">
        <v>5</v>
      </c>
      <c r="BA73" s="131" t="s">
        <v>134</v>
      </c>
      <c r="BB73" s="131" t="s">
        <v>152</v>
      </c>
      <c r="BC73" s="131" t="s">
        <v>154</v>
      </c>
      <c r="BD73" s="131"/>
      <c r="BE73" s="132"/>
      <c r="BF73" s="132"/>
    </row>
    <row r="74" spans="52:58" ht="13.5" customHeight="1">
      <c r="AZ74" s="130">
        <v>6</v>
      </c>
      <c r="BA74" s="131" t="s">
        <v>27</v>
      </c>
      <c r="BB74" s="131" t="s">
        <v>155</v>
      </c>
      <c r="BC74" s="131" t="s">
        <v>156</v>
      </c>
      <c r="BD74" s="131" t="s">
        <v>161</v>
      </c>
      <c r="BE74" s="132" t="s">
        <v>162</v>
      </c>
      <c r="BF74" s="132"/>
    </row>
    <row r="75" spans="52:58" ht="13.5" customHeight="1">
      <c r="AZ75" s="130">
        <v>7</v>
      </c>
      <c r="BA75" s="131" t="s">
        <v>28</v>
      </c>
      <c r="BB75" s="131" t="s">
        <v>155</v>
      </c>
      <c r="BC75" s="131" t="s">
        <v>156</v>
      </c>
      <c r="BD75" s="131"/>
      <c r="BE75" s="132"/>
      <c r="BF75" s="132"/>
    </row>
    <row r="76" spans="52:58" ht="13.5" customHeight="1">
      <c r="AZ76" s="130">
        <v>8</v>
      </c>
      <c r="BA76" s="131" t="s">
        <v>30</v>
      </c>
      <c r="BB76" s="131" t="s">
        <v>157</v>
      </c>
      <c r="BC76" s="131"/>
      <c r="BD76" s="131" t="s">
        <v>155</v>
      </c>
      <c r="BE76" s="132" t="s">
        <v>156</v>
      </c>
      <c r="BF76" s="132" t="s">
        <v>163</v>
      </c>
    </row>
    <row r="77" spans="52:58" ht="13.5" customHeight="1">
      <c r="AZ77" s="130">
        <v>9</v>
      </c>
      <c r="BA77" s="131" t="s">
        <v>138</v>
      </c>
      <c r="BB77" s="131" t="s">
        <v>152</v>
      </c>
      <c r="BC77" s="131"/>
      <c r="BD77" s="131" t="s">
        <v>155</v>
      </c>
      <c r="BE77" s="132" t="s">
        <v>156</v>
      </c>
      <c r="BF77" s="132" t="s">
        <v>163</v>
      </c>
    </row>
    <row r="78" spans="52:58" ht="13.5" customHeight="1">
      <c r="AZ78" s="130">
        <v>10</v>
      </c>
      <c r="BA78" s="131" t="s">
        <v>142</v>
      </c>
      <c r="BB78" s="131"/>
      <c r="BC78" s="131"/>
      <c r="BD78" s="131" t="s">
        <v>164</v>
      </c>
      <c r="BE78" s="131" t="s">
        <v>165</v>
      </c>
      <c r="BF78" s="131"/>
    </row>
    <row r="79" spans="52:58" ht="13.5" customHeight="1">
      <c r="AZ79" s="130">
        <v>11</v>
      </c>
      <c r="BA79" s="131" t="s">
        <v>140</v>
      </c>
      <c r="BB79" s="131" t="s">
        <v>158</v>
      </c>
      <c r="BC79" s="131"/>
      <c r="BD79" s="132" t="s">
        <v>166</v>
      </c>
      <c r="BE79" s="132" t="s">
        <v>167</v>
      </c>
      <c r="BF79" s="132"/>
    </row>
    <row r="80" spans="52:58">
      <c r="AZ80" s="130">
        <v>12</v>
      </c>
      <c r="BA80" s="132" t="s">
        <v>64</v>
      </c>
      <c r="BB80" s="177" t="s">
        <v>168</v>
      </c>
      <c r="BC80" s="177" t="s">
        <v>169</v>
      </c>
      <c r="BD80" s="177"/>
      <c r="BE80" s="177"/>
      <c r="BF80" s="177"/>
    </row>
    <row r="81" spans="52:58">
      <c r="AZ81" s="130">
        <v>13</v>
      </c>
      <c r="BA81" s="132" t="s">
        <v>144</v>
      </c>
      <c r="BB81" s="177" t="s">
        <v>159</v>
      </c>
      <c r="BC81" s="177" t="s">
        <v>160</v>
      </c>
      <c r="BD81" s="177"/>
      <c r="BE81" s="177"/>
      <c r="BF81" s="177"/>
    </row>
  </sheetData>
  <sheetProtection formatCells="0" formatRows="0" insertRows="0"/>
  <mergeCells count="151">
    <mergeCell ref="C27:H28"/>
    <mergeCell ref="I27:AW28"/>
    <mergeCell ref="Z8:AD8"/>
    <mergeCell ref="A3:H3"/>
    <mergeCell ref="I3:AW3"/>
    <mergeCell ref="A4:H4"/>
    <mergeCell ref="I4:AW4"/>
    <mergeCell ref="A5:H5"/>
    <mergeCell ref="I5:AW5"/>
    <mergeCell ref="Z6:AA6"/>
    <mergeCell ref="AB6:AC6"/>
    <mergeCell ref="AF6:AW6"/>
    <mergeCell ref="A6:H6"/>
    <mergeCell ref="K6:N6"/>
    <mergeCell ref="O6:P6"/>
    <mergeCell ref="Q6:R6"/>
    <mergeCell ref="T6:U6"/>
    <mergeCell ref="V6:Y6"/>
    <mergeCell ref="AE8:AW8"/>
    <mergeCell ref="I20:AW20"/>
    <mergeCell ref="AD21:AS21"/>
    <mergeCell ref="I22:AW22"/>
    <mergeCell ref="C20:H20"/>
    <mergeCell ref="BB68:BC68"/>
    <mergeCell ref="N45:AB45"/>
    <mergeCell ref="AC45:AW45"/>
    <mergeCell ref="I45:M45"/>
    <mergeCell ref="I23:AW24"/>
    <mergeCell ref="I25:AW26"/>
    <mergeCell ref="I33:M33"/>
    <mergeCell ref="I47:M47"/>
    <mergeCell ref="N47:R47"/>
    <mergeCell ref="S47:U47"/>
    <mergeCell ref="V47:Y47"/>
    <mergeCell ref="Z47:AB47"/>
    <mergeCell ref="M44:S44"/>
    <mergeCell ref="Z44:AG44"/>
    <mergeCell ref="AN44:AU44"/>
    <mergeCell ref="AJ47:AM47"/>
    <mergeCell ref="AN47:AP47"/>
    <mergeCell ref="AQ47:AT47"/>
    <mergeCell ref="AU47:AW47"/>
    <mergeCell ref="AJ46:AM46"/>
    <mergeCell ref="AN46:AP46"/>
    <mergeCell ref="AN49:AP49"/>
    <mergeCell ref="AQ49:AT49"/>
    <mergeCell ref="AU49:AW49"/>
    <mergeCell ref="C30:H31"/>
    <mergeCell ref="I30:AW31"/>
    <mergeCell ref="I32:M32"/>
    <mergeCell ref="N32:P32"/>
    <mergeCell ref="Q32:S32"/>
    <mergeCell ref="T32:V32"/>
    <mergeCell ref="W32:Y32"/>
    <mergeCell ref="Z32:AB32"/>
    <mergeCell ref="AC32:AE32"/>
    <mergeCell ref="AF32:AH32"/>
    <mergeCell ref="AL32:AN32"/>
    <mergeCell ref="AO32:AQ32"/>
    <mergeCell ref="AR32:AT32"/>
    <mergeCell ref="AU32:AW32"/>
    <mergeCell ref="C29:H29"/>
    <mergeCell ref="I29:AW29"/>
    <mergeCell ref="A38:H38"/>
    <mergeCell ref="J38:U38"/>
    <mergeCell ref="V38:AI38"/>
    <mergeCell ref="AJ38:AW38"/>
    <mergeCell ref="A39:H39"/>
    <mergeCell ref="J39:S39"/>
    <mergeCell ref="W39:AG39"/>
    <mergeCell ref="AK39:AU39"/>
    <mergeCell ref="I34:M34"/>
    <mergeCell ref="I35:M35"/>
    <mergeCell ref="I36:M36"/>
    <mergeCell ref="K37:P37"/>
    <mergeCell ref="Z37:AC37"/>
    <mergeCell ref="AO37:AR37"/>
    <mergeCell ref="A7:A37"/>
    <mergeCell ref="C7:H7"/>
    <mergeCell ref="I7:Y7"/>
    <mergeCell ref="Z7:AD7"/>
    <mergeCell ref="AE7:AW7"/>
    <mergeCell ref="C8:H8"/>
    <mergeCell ref="I8:Y8"/>
    <mergeCell ref="AI32:AK32"/>
    <mergeCell ref="A42:H42"/>
    <mergeCell ref="J42:S42"/>
    <mergeCell ref="W42:AG42"/>
    <mergeCell ref="AK42:AU42"/>
    <mergeCell ref="A43:H43"/>
    <mergeCell ref="J43:S43"/>
    <mergeCell ref="W43:AG43"/>
    <mergeCell ref="AK43:AU43"/>
    <mergeCell ref="A40:H40"/>
    <mergeCell ref="J40:S40"/>
    <mergeCell ref="W40:AG40"/>
    <mergeCell ref="AK40:AU40"/>
    <mergeCell ref="A41:H41"/>
    <mergeCell ref="J41:S41"/>
    <mergeCell ref="W41:AG41"/>
    <mergeCell ref="AK41:AU41"/>
    <mergeCell ref="AH43:AI43"/>
    <mergeCell ref="AG46:AI46"/>
    <mergeCell ref="AC48:AF48"/>
    <mergeCell ref="Z49:AB49"/>
    <mergeCell ref="I48:M48"/>
    <mergeCell ref="N48:R48"/>
    <mergeCell ref="S48:U48"/>
    <mergeCell ref="V48:Y48"/>
    <mergeCell ref="Z48:AB48"/>
    <mergeCell ref="AC49:AF49"/>
    <mergeCell ref="AG48:AI48"/>
    <mergeCell ref="AJ48:AM48"/>
    <mergeCell ref="AN48:AP48"/>
    <mergeCell ref="AQ48:AT48"/>
    <mergeCell ref="AU48:AW48"/>
    <mergeCell ref="AG49:AI49"/>
    <mergeCell ref="AJ49:AM49"/>
    <mergeCell ref="AV43:AW43"/>
    <mergeCell ref="F55:V55"/>
    <mergeCell ref="AD55:AW55"/>
    <mergeCell ref="AQ46:AT46"/>
    <mergeCell ref="AU46:AW46"/>
    <mergeCell ref="I49:M49"/>
    <mergeCell ref="N49:R49"/>
    <mergeCell ref="S49:U49"/>
    <mergeCell ref="V49:Y49"/>
    <mergeCell ref="A46:H50"/>
    <mergeCell ref="I46:M46"/>
    <mergeCell ref="N46:R46"/>
    <mergeCell ref="S46:U46"/>
    <mergeCell ref="V46:Y46"/>
    <mergeCell ref="Z46:AB46"/>
    <mergeCell ref="AC46:AF46"/>
    <mergeCell ref="AC47:AF47"/>
    <mergeCell ref="AG47:AI47"/>
    <mergeCell ref="F56:V56"/>
    <mergeCell ref="AD56:AW56"/>
    <mergeCell ref="AG50:AI50"/>
    <mergeCell ref="AJ50:AM50"/>
    <mergeCell ref="AN50:AP50"/>
    <mergeCell ref="AQ50:AT50"/>
    <mergeCell ref="AU50:AW50"/>
    <mergeCell ref="A51:H52"/>
    <mergeCell ref="I51:AW52"/>
    <mergeCell ref="I50:M50"/>
    <mergeCell ref="N50:R50"/>
    <mergeCell ref="S50:U50"/>
    <mergeCell ref="V50:Y50"/>
    <mergeCell ref="Z50:AB50"/>
    <mergeCell ref="AC50:AF50"/>
  </mergeCells>
  <phoneticPr fontId="2"/>
  <conditionalFormatting sqref="I51:AW52 F55:V56 AD55:AW56 S46:U50 Z46:AB50 AG46:AI50 AN46:AP50 AU46:AW50 I3:AW5 K6:N6 Q6:R6 V6:Y6 AB6:AC6 K37:P37 Z37:AC37 Z7:AE8 I7:I8 J23:AW28 J30:AW31 I22:I31 I20">
    <cfRule type="containsBlanks" dxfId="24" priority="7">
      <formula>LEN(TRIM(F3))=0</formula>
    </cfRule>
  </conditionalFormatting>
  <conditionalFormatting sqref="AO37:AR37">
    <cfRule type="containsBlanks" dxfId="23" priority="5">
      <formula>LEN(TRIM(AO37))=0</formula>
    </cfRule>
    <cfRule type="containsBlanks" dxfId="22" priority="6">
      <formula>LEN(TRIM(AO37))=0</formula>
    </cfRule>
  </conditionalFormatting>
  <conditionalFormatting sqref="I46:AW50">
    <cfRule type="cellIs" dxfId="21" priority="4" operator="equal">
      <formula>0</formula>
    </cfRule>
  </conditionalFormatting>
  <conditionalFormatting sqref="K37:P37">
    <cfRule type="cellIs" dxfId="20" priority="3" operator="notEqual">
      <formula>$M$44</formula>
    </cfRule>
  </conditionalFormatting>
  <dataValidations count="2">
    <dataValidation type="list" allowBlank="1" showInputMessage="1" showErrorMessage="1" sqref="J10 X16:X17 AL14 AL12 AL10 J16:J18 J14 J12 X10 X12 X14 AL16:AL18">
      <formula1>"○,●, 　"</formula1>
    </dataValidation>
    <dataValidation type="list" allowBlank="1" showInputMessage="1" showErrorMessage="1" sqref="X18">
      <formula1>"●"</formula1>
    </dataValidation>
  </dataValidations>
  <pageMargins left="0.70866141732283472" right="0.70866141732283472"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9</xdr:col>
                    <xdr:colOff>133350</xdr:colOff>
                    <xdr:row>19</xdr:row>
                    <xdr:rowOff>419100</xdr:rowOff>
                  </from>
                  <to>
                    <xdr:col>12</xdr:col>
                    <xdr:colOff>66675</xdr:colOff>
                    <xdr:row>21</xdr:row>
                    <xdr:rowOff>114300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16</xdr:col>
                    <xdr:colOff>133350</xdr:colOff>
                    <xdr:row>19</xdr:row>
                    <xdr:rowOff>419100</xdr:rowOff>
                  </from>
                  <to>
                    <xdr:col>19</xdr:col>
                    <xdr:colOff>66675</xdr:colOff>
                    <xdr:row>21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108"/>
  <sheetViews>
    <sheetView topLeftCell="A100" zoomScaleNormal="100" workbookViewId="0">
      <selection activeCell="I47" sqref="I47:M47"/>
    </sheetView>
  </sheetViews>
  <sheetFormatPr defaultRowHeight="13.5"/>
  <cols>
    <col min="1" max="1" width="3.5" customWidth="1"/>
    <col min="2" max="2" width="2.875" customWidth="1"/>
    <col min="3" max="8" width="2.375" customWidth="1"/>
    <col min="9" max="9" width="1.125" customWidth="1"/>
    <col min="10" max="49" width="2.125" customWidth="1"/>
    <col min="50" max="60" width="2.375" customWidth="1"/>
  </cols>
  <sheetData>
    <row r="1" spans="1:53">
      <c r="A1" s="17" t="s">
        <v>92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3" ht="4.5" customHeight="1"/>
    <row r="3" spans="1:53" ht="19.5" customHeight="1">
      <c r="A3" s="360" t="s">
        <v>0</v>
      </c>
      <c r="B3" s="361"/>
      <c r="C3" s="361"/>
      <c r="D3" s="361"/>
      <c r="E3" s="361"/>
      <c r="F3" s="361"/>
      <c r="G3" s="361"/>
      <c r="H3" s="362"/>
      <c r="I3" s="389"/>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1"/>
      <c r="AZ3" s="112"/>
      <c r="BA3" t="s">
        <v>97</v>
      </c>
    </row>
    <row r="4" spans="1:53" ht="19.5" customHeight="1">
      <c r="A4" s="360" t="s">
        <v>1</v>
      </c>
      <c r="B4" s="361"/>
      <c r="C4" s="361"/>
      <c r="D4" s="361"/>
      <c r="E4" s="361"/>
      <c r="F4" s="361"/>
      <c r="G4" s="361"/>
      <c r="H4" s="362"/>
      <c r="I4" s="389"/>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1"/>
    </row>
    <row r="5" spans="1:53" ht="19.5" customHeight="1">
      <c r="A5" s="360" t="s">
        <v>20</v>
      </c>
      <c r="B5" s="361"/>
      <c r="C5" s="361"/>
      <c r="D5" s="361"/>
      <c r="E5" s="361"/>
      <c r="F5" s="361"/>
      <c r="G5" s="361"/>
      <c r="H5" s="362"/>
      <c r="I5" s="389"/>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1"/>
    </row>
    <row r="6" spans="1:53">
      <c r="A6" s="360" t="s">
        <v>76</v>
      </c>
      <c r="B6" s="361"/>
      <c r="C6" s="361"/>
      <c r="D6" s="361"/>
      <c r="E6" s="361"/>
      <c r="F6" s="361"/>
      <c r="G6" s="361"/>
      <c r="H6" s="362"/>
      <c r="I6" s="74"/>
      <c r="J6" s="73"/>
      <c r="K6" s="363"/>
      <c r="L6" s="363"/>
      <c r="M6" s="363"/>
      <c r="N6" s="363"/>
      <c r="O6" s="364" t="s">
        <v>89</v>
      </c>
      <c r="P6" s="364"/>
      <c r="Q6" s="363"/>
      <c r="R6" s="363"/>
      <c r="S6" s="73" t="s">
        <v>90</v>
      </c>
      <c r="T6" s="364" t="s">
        <v>91</v>
      </c>
      <c r="U6" s="364"/>
      <c r="V6" s="363"/>
      <c r="W6" s="363"/>
      <c r="X6" s="363"/>
      <c r="Y6" s="363"/>
      <c r="Z6" s="364" t="s">
        <v>89</v>
      </c>
      <c r="AA6" s="364"/>
      <c r="AB6" s="363"/>
      <c r="AC6" s="363"/>
      <c r="AD6" s="73" t="s">
        <v>90</v>
      </c>
      <c r="AE6" s="73"/>
      <c r="AF6" s="73"/>
      <c r="AG6" s="73"/>
      <c r="AH6" s="73"/>
      <c r="AI6" s="73"/>
      <c r="AJ6" s="73"/>
      <c r="AK6" s="73"/>
      <c r="AL6" s="73"/>
      <c r="AM6" s="73"/>
      <c r="AN6" s="73"/>
      <c r="AO6" s="73"/>
      <c r="AP6" s="73"/>
      <c r="AQ6" s="73"/>
      <c r="AR6" s="73"/>
      <c r="AS6" s="73"/>
      <c r="AT6" s="73"/>
      <c r="AU6" s="73"/>
      <c r="AV6" s="73"/>
      <c r="AW6" s="75"/>
    </row>
    <row r="7" spans="1:53" ht="14.25" customHeight="1">
      <c r="A7" s="214" t="s">
        <v>96</v>
      </c>
      <c r="B7" s="18">
        <v>1</v>
      </c>
      <c r="C7" s="427" t="s">
        <v>21</v>
      </c>
      <c r="D7" s="427"/>
      <c r="E7" s="427"/>
      <c r="F7" s="427"/>
      <c r="G7" s="427"/>
      <c r="H7" s="428"/>
      <c r="I7" s="389"/>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1"/>
    </row>
    <row r="8" spans="1:53" ht="14.25" customHeight="1">
      <c r="A8" s="215"/>
      <c r="B8" s="19">
        <v>2</v>
      </c>
      <c r="C8" s="427" t="s">
        <v>22</v>
      </c>
      <c r="D8" s="427"/>
      <c r="E8" s="427"/>
      <c r="F8" s="427"/>
      <c r="G8" s="427"/>
      <c r="H8" s="428"/>
      <c r="I8" s="402"/>
      <c r="J8" s="364"/>
      <c r="K8" s="364"/>
      <c r="L8" s="364"/>
      <c r="M8" s="364"/>
      <c r="N8" s="364"/>
      <c r="O8" s="364"/>
      <c r="P8" s="364"/>
      <c r="Q8" s="364"/>
      <c r="R8" s="364"/>
      <c r="S8" s="364"/>
      <c r="T8" s="364"/>
      <c r="U8" s="364"/>
      <c r="V8" s="364"/>
      <c r="W8" s="364"/>
      <c r="X8" s="364"/>
      <c r="Y8" s="364"/>
      <c r="Z8" s="413" t="s">
        <v>94</v>
      </c>
      <c r="AA8" s="414"/>
      <c r="AB8" s="414"/>
      <c r="AC8" s="414"/>
      <c r="AD8" s="415"/>
      <c r="AE8" s="389"/>
      <c r="AF8" s="390"/>
      <c r="AG8" s="390"/>
      <c r="AH8" s="390"/>
      <c r="AI8" s="390"/>
      <c r="AJ8" s="390"/>
      <c r="AK8" s="390"/>
      <c r="AL8" s="390"/>
      <c r="AM8" s="390"/>
      <c r="AN8" s="390"/>
      <c r="AO8" s="390"/>
      <c r="AP8" s="390"/>
      <c r="AQ8" s="390"/>
      <c r="AR8" s="390"/>
      <c r="AS8" s="390"/>
      <c r="AT8" s="390"/>
      <c r="AU8" s="390"/>
      <c r="AV8" s="390"/>
      <c r="AW8" s="391"/>
    </row>
    <row r="9" spans="1:53" ht="4.5" customHeight="1">
      <c r="A9" s="215"/>
      <c r="B9" s="20"/>
      <c r="C9" s="1"/>
      <c r="D9" s="1"/>
      <c r="E9" s="1"/>
      <c r="F9" s="1"/>
      <c r="G9" s="1"/>
      <c r="H9" s="12"/>
      <c r="I9" s="41"/>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5"/>
    </row>
    <row r="10" spans="1:53" ht="11.25" customHeight="1">
      <c r="A10" s="215"/>
      <c r="B10" s="20"/>
      <c r="C10" s="1"/>
      <c r="D10" s="1"/>
      <c r="E10" s="1"/>
      <c r="F10" s="1"/>
      <c r="G10" s="1"/>
      <c r="H10" s="12"/>
      <c r="I10" s="41"/>
      <c r="J10" s="98" t="s">
        <v>38</v>
      </c>
      <c r="K10" s="14" t="s">
        <v>23</v>
      </c>
      <c r="L10" s="14"/>
      <c r="M10" s="14"/>
      <c r="N10" s="14"/>
      <c r="O10" s="14"/>
      <c r="P10" s="14"/>
      <c r="Q10" s="14"/>
      <c r="R10" s="14"/>
      <c r="S10" s="14"/>
      <c r="T10" s="14"/>
      <c r="U10" s="14"/>
      <c r="V10" s="14"/>
      <c r="W10" s="14"/>
      <c r="X10" s="98" t="s">
        <v>38</v>
      </c>
      <c r="Y10" s="14" t="s">
        <v>30</v>
      </c>
      <c r="Z10" s="14"/>
      <c r="AA10" s="14"/>
      <c r="AB10" s="14"/>
      <c r="AC10" s="14"/>
      <c r="AF10" s="14"/>
      <c r="AG10" s="14"/>
      <c r="AH10" s="14"/>
      <c r="AI10" s="14"/>
      <c r="AJ10" s="14"/>
      <c r="AK10" s="14"/>
      <c r="AL10" s="98" t="s">
        <v>38</v>
      </c>
      <c r="AM10" s="14" t="s">
        <v>27</v>
      </c>
      <c r="AN10" s="14"/>
      <c r="AO10" s="14"/>
      <c r="AP10" s="14"/>
      <c r="AQ10" s="14"/>
      <c r="AR10" s="14"/>
      <c r="AS10" s="14"/>
      <c r="AT10" s="14"/>
      <c r="AU10" s="14"/>
      <c r="AV10" s="14"/>
      <c r="AW10" s="15"/>
    </row>
    <row r="11" spans="1:53" ht="4.5" customHeight="1">
      <c r="A11" s="215"/>
      <c r="B11" s="20"/>
      <c r="C11" s="1"/>
      <c r="D11" s="1"/>
      <c r="E11" s="1"/>
      <c r="F11" s="1"/>
      <c r="G11" s="1"/>
      <c r="H11" s="12"/>
      <c r="I11" s="41"/>
      <c r="J11" s="97"/>
      <c r="K11" s="14"/>
      <c r="L11" s="14"/>
      <c r="M11" s="14"/>
      <c r="N11" s="14"/>
      <c r="O11" s="14"/>
      <c r="P11" s="14"/>
      <c r="Q11" s="14"/>
      <c r="R11" s="14"/>
      <c r="S11" s="14"/>
      <c r="T11" s="14"/>
      <c r="U11" s="14"/>
      <c r="V11" s="14"/>
      <c r="W11" s="14"/>
      <c r="X11" s="99"/>
      <c r="Y11" s="14"/>
      <c r="Z11" s="14"/>
      <c r="AA11" s="14"/>
      <c r="AB11" s="14"/>
      <c r="AC11" s="14"/>
      <c r="AF11" s="14"/>
      <c r="AG11" s="14"/>
      <c r="AH11" s="14"/>
      <c r="AI11" s="14"/>
      <c r="AJ11" s="14"/>
      <c r="AK11" s="14"/>
      <c r="AL11" s="99"/>
      <c r="AM11" s="14"/>
      <c r="AN11" s="14"/>
      <c r="AO11" s="14"/>
      <c r="AP11" s="14"/>
      <c r="AQ11" s="14"/>
      <c r="AR11" s="14"/>
      <c r="AS11" s="14"/>
      <c r="AT11" s="14"/>
      <c r="AU11" s="14"/>
      <c r="AV11" s="14"/>
      <c r="AW11" s="15"/>
    </row>
    <row r="12" spans="1:53" ht="12" customHeight="1">
      <c r="A12" s="215"/>
      <c r="B12" s="20">
        <v>3</v>
      </c>
      <c r="C12" s="14" t="s">
        <v>36</v>
      </c>
      <c r="D12" s="1"/>
      <c r="E12" s="1"/>
      <c r="F12" s="1"/>
      <c r="G12" s="1"/>
      <c r="H12" s="12"/>
      <c r="I12" s="41"/>
      <c r="J12" s="98" t="s">
        <v>38</v>
      </c>
      <c r="K12" s="14" t="s">
        <v>24</v>
      </c>
      <c r="L12" s="14"/>
      <c r="M12" s="14"/>
      <c r="N12" s="14"/>
      <c r="O12" s="14"/>
      <c r="P12" s="14"/>
      <c r="Q12" s="14"/>
      <c r="R12" s="14"/>
      <c r="S12" s="14"/>
      <c r="T12" s="14"/>
      <c r="U12" s="14"/>
      <c r="V12" s="14"/>
      <c r="W12" s="14"/>
      <c r="X12" s="98" t="s">
        <v>38</v>
      </c>
      <c r="Y12" s="14" t="s">
        <v>56</v>
      </c>
      <c r="Z12" s="14"/>
      <c r="AA12" s="14"/>
      <c r="AB12" s="14"/>
      <c r="AC12" s="14"/>
      <c r="AF12" s="14"/>
      <c r="AG12" s="14"/>
      <c r="AH12" s="14"/>
      <c r="AI12" s="14"/>
      <c r="AJ12" s="14"/>
      <c r="AK12" s="14"/>
      <c r="AL12" s="98" t="s">
        <v>38</v>
      </c>
      <c r="AM12" s="14" t="s">
        <v>28</v>
      </c>
      <c r="AN12" s="14"/>
      <c r="AO12" s="14"/>
      <c r="AP12" s="14"/>
      <c r="AQ12" s="14"/>
      <c r="AR12" s="14"/>
      <c r="AS12" s="14"/>
      <c r="AT12" s="14"/>
      <c r="AU12" s="14"/>
      <c r="AV12" s="14"/>
      <c r="AW12" s="15"/>
    </row>
    <row r="13" spans="1:53" ht="4.5" customHeight="1">
      <c r="A13" s="215"/>
      <c r="B13" s="20"/>
      <c r="C13" s="1"/>
      <c r="D13" s="1"/>
      <c r="E13" s="1"/>
      <c r="F13" s="1"/>
      <c r="G13" s="1"/>
      <c r="H13" s="12"/>
      <c r="I13" s="41"/>
      <c r="J13" s="97"/>
      <c r="K13" s="14"/>
      <c r="L13" s="14"/>
      <c r="M13" s="14"/>
      <c r="N13" s="14"/>
      <c r="O13" s="14"/>
      <c r="P13" s="14"/>
      <c r="Q13" s="14"/>
      <c r="R13" s="14"/>
      <c r="S13" s="14"/>
      <c r="T13" s="14"/>
      <c r="U13" s="14"/>
      <c r="V13" s="14"/>
      <c r="W13" s="14"/>
      <c r="X13" s="99"/>
      <c r="Y13" s="14"/>
      <c r="Z13" s="14"/>
      <c r="AA13" s="14"/>
      <c r="AB13" s="14"/>
      <c r="AC13" s="14"/>
      <c r="AF13" s="14"/>
      <c r="AG13" s="14"/>
      <c r="AH13" s="14"/>
      <c r="AI13" s="14"/>
      <c r="AJ13" s="14"/>
      <c r="AK13" s="14"/>
      <c r="AL13" s="99"/>
      <c r="AM13" s="14"/>
      <c r="AN13" s="14"/>
      <c r="AO13" s="14"/>
      <c r="AP13" s="14"/>
      <c r="AQ13" s="14"/>
      <c r="AR13" s="14"/>
      <c r="AS13" s="14"/>
      <c r="AT13" s="14"/>
      <c r="AU13" s="14"/>
      <c r="AV13" s="14"/>
      <c r="AW13" s="15"/>
    </row>
    <row r="14" spans="1:53" ht="12" customHeight="1">
      <c r="A14" s="215"/>
      <c r="B14" s="20"/>
      <c r="C14" s="39" t="s">
        <v>51</v>
      </c>
      <c r="D14" s="1"/>
      <c r="E14" s="1"/>
      <c r="F14" s="1"/>
      <c r="G14" s="1"/>
      <c r="H14" s="12"/>
      <c r="I14" s="41"/>
      <c r="J14" s="98" t="s">
        <v>38</v>
      </c>
      <c r="K14" s="14" t="s">
        <v>57</v>
      </c>
      <c r="L14" s="14"/>
      <c r="M14" s="14"/>
      <c r="N14" s="14"/>
      <c r="O14" s="14"/>
      <c r="P14" s="14"/>
      <c r="Q14" s="14"/>
      <c r="R14" s="14"/>
      <c r="S14" s="14"/>
      <c r="T14" s="14"/>
      <c r="U14" s="14"/>
      <c r="V14" s="14"/>
      <c r="W14" s="14"/>
      <c r="X14" s="98" t="s">
        <v>38</v>
      </c>
      <c r="Y14" s="14" t="s">
        <v>25</v>
      </c>
      <c r="Z14" s="14"/>
      <c r="AA14" s="14"/>
      <c r="AB14" s="14"/>
      <c r="AC14" s="14"/>
      <c r="AF14" s="14"/>
      <c r="AG14" s="14"/>
      <c r="AH14" s="14"/>
      <c r="AI14" s="14"/>
      <c r="AJ14" s="14"/>
      <c r="AK14" s="14"/>
      <c r="AL14" s="98" t="s">
        <v>38</v>
      </c>
      <c r="AM14" s="14" t="s">
        <v>29</v>
      </c>
      <c r="AN14" s="14"/>
      <c r="AO14" s="14"/>
      <c r="AP14" s="14"/>
      <c r="AQ14" s="14"/>
      <c r="AR14" s="14"/>
      <c r="AS14" s="14"/>
      <c r="AT14" s="14"/>
      <c r="AU14" s="14"/>
      <c r="AV14" s="14"/>
      <c r="AW14" s="15"/>
    </row>
    <row r="15" spans="1:53" ht="4.5" customHeight="1">
      <c r="A15" s="215"/>
      <c r="B15" s="20"/>
      <c r="C15" s="1"/>
      <c r="D15" s="1"/>
      <c r="E15" s="1"/>
      <c r="F15" s="1"/>
      <c r="G15" s="1"/>
      <c r="H15" s="12"/>
      <c r="I15" s="41"/>
      <c r="J15" s="97"/>
      <c r="K15" s="14"/>
      <c r="L15" s="14"/>
      <c r="M15" s="14"/>
      <c r="N15" s="14"/>
      <c r="O15" s="14"/>
      <c r="P15" s="14"/>
      <c r="Q15" s="14"/>
      <c r="R15" s="14"/>
      <c r="S15" s="14"/>
      <c r="T15" s="14"/>
      <c r="U15" s="14"/>
      <c r="V15" s="14"/>
      <c r="W15" s="14"/>
      <c r="X15" s="99"/>
      <c r="Y15" s="14"/>
      <c r="Z15" s="14"/>
      <c r="AA15" s="14"/>
      <c r="AB15" s="14"/>
      <c r="AC15" s="14"/>
      <c r="AF15" s="14"/>
      <c r="AG15" s="14"/>
      <c r="AH15" s="14"/>
      <c r="AI15" s="14"/>
      <c r="AJ15" s="14"/>
      <c r="AK15" s="14"/>
      <c r="AL15" s="100"/>
      <c r="AM15" s="14"/>
      <c r="AN15" s="14"/>
      <c r="AO15" s="14"/>
      <c r="AP15" s="14"/>
      <c r="AQ15" s="14"/>
      <c r="AR15" s="14"/>
      <c r="AS15" s="14"/>
      <c r="AT15" s="14"/>
      <c r="AU15" s="14"/>
      <c r="AV15" s="14"/>
      <c r="AW15" s="15"/>
    </row>
    <row r="16" spans="1:53" ht="12" customHeight="1">
      <c r="A16" s="215"/>
      <c r="B16" s="20"/>
      <c r="C16" s="40" t="s">
        <v>52</v>
      </c>
      <c r="D16" s="1"/>
      <c r="E16" s="1"/>
      <c r="F16" s="1"/>
      <c r="G16" s="1"/>
      <c r="H16" s="12"/>
      <c r="I16" s="41"/>
      <c r="J16" s="98" t="s">
        <v>38</v>
      </c>
      <c r="K16" s="14" t="s">
        <v>53</v>
      </c>
      <c r="L16" s="14"/>
      <c r="M16" s="14"/>
      <c r="N16" s="14"/>
      <c r="O16" s="14"/>
      <c r="P16" s="14"/>
      <c r="Q16" s="14"/>
      <c r="R16" s="14"/>
      <c r="S16" s="14"/>
      <c r="T16" s="14"/>
      <c r="U16" s="14"/>
      <c r="V16" s="14"/>
      <c r="W16" s="14"/>
      <c r="X16" s="98" t="s">
        <v>38</v>
      </c>
      <c r="Y16" s="14" t="s">
        <v>54</v>
      </c>
      <c r="Z16" s="14"/>
      <c r="AA16" s="14"/>
      <c r="AB16" s="14"/>
      <c r="AC16" s="14"/>
      <c r="AF16" s="14"/>
      <c r="AG16" s="14"/>
      <c r="AH16" s="14"/>
      <c r="AI16" s="14"/>
      <c r="AJ16" s="14"/>
      <c r="AK16" s="14"/>
      <c r="AL16" s="98" t="s">
        <v>38</v>
      </c>
      <c r="AM16" s="14" t="s">
        <v>55</v>
      </c>
      <c r="AN16" s="14"/>
      <c r="AO16" s="14"/>
      <c r="AP16" s="14"/>
      <c r="AQ16" s="14"/>
      <c r="AR16" s="392"/>
      <c r="AS16" s="392"/>
      <c r="AT16" s="392"/>
      <c r="AU16" s="76"/>
      <c r="AV16" s="76"/>
      <c r="AW16" s="79" t="s">
        <v>17</v>
      </c>
    </row>
    <row r="17" spans="1:50" ht="4.5" customHeight="1">
      <c r="A17" s="215"/>
      <c r="B17" s="19"/>
      <c r="C17" s="6"/>
      <c r="D17" s="6"/>
      <c r="E17" s="6"/>
      <c r="F17" s="6"/>
      <c r="G17" s="6"/>
      <c r="H17" s="7"/>
      <c r="I17" s="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7"/>
    </row>
    <row r="18" spans="1:50" ht="17.25" customHeight="1">
      <c r="A18" s="215"/>
      <c r="B18" s="8">
        <v>4</v>
      </c>
      <c r="C18" s="13" t="s">
        <v>62</v>
      </c>
      <c r="D18" s="13"/>
      <c r="E18" s="13"/>
      <c r="F18" s="13"/>
      <c r="G18" s="9"/>
      <c r="H18" s="10"/>
      <c r="I18" s="396"/>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8"/>
    </row>
    <row r="19" spans="1:50" ht="17.25" customHeight="1">
      <c r="A19" s="215"/>
      <c r="B19" s="5"/>
      <c r="C19" s="88"/>
      <c r="D19" s="88"/>
      <c r="E19" s="116" t="s">
        <v>63</v>
      </c>
      <c r="F19" s="88"/>
      <c r="G19" s="6"/>
      <c r="H19" s="7"/>
      <c r="I19" s="399"/>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1"/>
    </row>
    <row r="20" spans="1:50" ht="17.25" customHeight="1">
      <c r="A20" s="215"/>
      <c r="B20" s="23">
        <v>5</v>
      </c>
      <c r="C20" s="113" t="s">
        <v>58</v>
      </c>
      <c r="D20" s="14"/>
      <c r="E20" s="14"/>
      <c r="F20" s="14"/>
      <c r="G20" s="14"/>
      <c r="H20" s="12"/>
      <c r="I20" s="396"/>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8"/>
    </row>
    <row r="21" spans="1:50" ht="17.25" customHeight="1">
      <c r="A21" s="215"/>
      <c r="B21" s="20"/>
      <c r="C21" s="114"/>
      <c r="D21" s="14"/>
      <c r="E21" s="115" t="s">
        <v>59</v>
      </c>
      <c r="F21" s="14"/>
      <c r="G21" s="14"/>
      <c r="H21" s="12"/>
      <c r="I21" s="399"/>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1"/>
    </row>
    <row r="22" spans="1:50" ht="17.25" customHeight="1">
      <c r="A22" s="215"/>
      <c r="B22" s="37">
        <v>6</v>
      </c>
      <c r="C22" s="234" t="s">
        <v>61</v>
      </c>
      <c r="D22" s="234"/>
      <c r="E22" s="234"/>
      <c r="F22" s="234"/>
      <c r="G22" s="234"/>
      <c r="H22" s="235"/>
      <c r="I22" s="354"/>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6"/>
    </row>
    <row r="23" spans="1:50" ht="17.25" customHeight="1">
      <c r="A23" s="215"/>
      <c r="B23" s="20"/>
      <c r="C23" s="236"/>
      <c r="D23" s="236"/>
      <c r="E23" s="236"/>
      <c r="F23" s="236"/>
      <c r="G23" s="236"/>
      <c r="H23" s="237"/>
      <c r="I23" s="357"/>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9"/>
    </row>
    <row r="24" spans="1:50" ht="17.25" customHeight="1">
      <c r="A24" s="215"/>
      <c r="B24" s="37">
        <v>7</v>
      </c>
      <c r="C24" s="234" t="s">
        <v>60</v>
      </c>
      <c r="D24" s="234"/>
      <c r="E24" s="234"/>
      <c r="F24" s="234"/>
      <c r="G24" s="234"/>
      <c r="H24" s="235"/>
      <c r="I24" s="354"/>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6"/>
    </row>
    <row r="25" spans="1:50" ht="17.25" customHeight="1">
      <c r="A25" s="215"/>
      <c r="B25" s="20"/>
      <c r="C25" s="236"/>
      <c r="D25" s="236"/>
      <c r="E25" s="236"/>
      <c r="F25" s="236"/>
      <c r="G25" s="236"/>
      <c r="H25" s="237"/>
      <c r="I25" s="357"/>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9"/>
    </row>
    <row r="26" spans="1:50" ht="14.25" customHeight="1">
      <c r="A26" s="215"/>
      <c r="B26" s="37">
        <v>8</v>
      </c>
      <c r="C26" s="13" t="s">
        <v>87</v>
      </c>
      <c r="D26" s="9"/>
      <c r="E26" s="9"/>
      <c r="F26" s="9"/>
      <c r="G26" s="9"/>
      <c r="H26" s="10"/>
      <c r="I26" s="402" t="s">
        <v>39</v>
      </c>
      <c r="J26" s="364"/>
      <c r="K26" s="394"/>
      <c r="L26" s="364" t="s">
        <v>40</v>
      </c>
      <c r="M26" s="364"/>
      <c r="N26" s="394"/>
      <c r="O26" s="393" t="s">
        <v>41</v>
      </c>
      <c r="P26" s="364"/>
      <c r="Q26" s="394"/>
      <c r="R26" s="393" t="s">
        <v>42</v>
      </c>
      <c r="S26" s="364"/>
      <c r="T26" s="394"/>
      <c r="U26" s="393" t="s">
        <v>43</v>
      </c>
      <c r="V26" s="364"/>
      <c r="W26" s="394"/>
      <c r="X26" s="393" t="s">
        <v>44</v>
      </c>
      <c r="Y26" s="364"/>
      <c r="Z26" s="394"/>
      <c r="AA26" s="393" t="s">
        <v>45</v>
      </c>
      <c r="AB26" s="364"/>
      <c r="AC26" s="394"/>
      <c r="AD26" s="393" t="s">
        <v>46</v>
      </c>
      <c r="AE26" s="364"/>
      <c r="AF26" s="394"/>
      <c r="AG26" s="393" t="s">
        <v>47</v>
      </c>
      <c r="AH26" s="364"/>
      <c r="AI26" s="394"/>
      <c r="AJ26" s="393" t="s">
        <v>48</v>
      </c>
      <c r="AK26" s="364"/>
      <c r="AL26" s="394"/>
      <c r="AM26" s="393" t="s">
        <v>49</v>
      </c>
      <c r="AN26" s="364"/>
      <c r="AO26" s="394"/>
      <c r="AP26" s="393" t="s">
        <v>50</v>
      </c>
      <c r="AQ26" s="364"/>
      <c r="AR26" s="394"/>
      <c r="AS26" s="393" t="s">
        <v>39</v>
      </c>
      <c r="AT26" s="364"/>
      <c r="AU26" s="394"/>
      <c r="AV26" s="3"/>
      <c r="AW26" s="4"/>
    </row>
    <row r="27" spans="1:50" ht="14.25" customHeight="1">
      <c r="A27" s="215"/>
      <c r="B27" s="20"/>
      <c r="C27" s="39" t="s">
        <v>51</v>
      </c>
      <c r="D27" s="1"/>
      <c r="E27" s="1"/>
      <c r="F27" s="1"/>
      <c r="G27" s="1"/>
      <c r="H27" s="12"/>
      <c r="I27" s="55"/>
      <c r="J27" s="56"/>
      <c r="K27" s="58"/>
      <c r="L27" s="72"/>
      <c r="M27" s="72"/>
      <c r="N27" s="72"/>
      <c r="O27" s="70"/>
      <c r="P27" s="72"/>
      <c r="Q27" s="71"/>
      <c r="R27" s="72"/>
      <c r="S27" s="72"/>
      <c r="T27" s="72"/>
      <c r="U27" s="70"/>
      <c r="V27" s="72"/>
      <c r="W27" s="71"/>
      <c r="X27" s="72"/>
      <c r="Y27" s="72"/>
      <c r="Z27" s="71"/>
      <c r="AA27" s="56"/>
      <c r="AB27" s="56"/>
      <c r="AC27" s="56"/>
      <c r="AD27" s="57"/>
      <c r="AE27" s="56"/>
      <c r="AF27" s="58"/>
      <c r="AG27" s="56"/>
      <c r="AH27" s="56"/>
      <c r="AI27" s="56"/>
      <c r="AJ27" s="57"/>
      <c r="AK27" s="56"/>
      <c r="AL27" s="58"/>
      <c r="AM27" s="56"/>
      <c r="AN27" s="56"/>
      <c r="AO27" s="56"/>
      <c r="AP27" s="57"/>
      <c r="AQ27" s="56"/>
      <c r="AR27" s="58"/>
      <c r="AS27" s="57"/>
      <c r="AT27" s="56"/>
      <c r="AU27" s="58"/>
      <c r="AV27" s="56"/>
      <c r="AW27" s="59"/>
    </row>
    <row r="28" spans="1:50" ht="14.25" customHeight="1">
      <c r="A28" s="215"/>
      <c r="B28" s="20"/>
      <c r="C28" s="40" t="s">
        <v>52</v>
      </c>
      <c r="D28" s="1"/>
      <c r="E28" s="1"/>
      <c r="F28" s="1"/>
      <c r="G28" s="1"/>
      <c r="H28" s="12"/>
      <c r="I28" s="60"/>
      <c r="J28" s="61"/>
      <c r="K28" s="63"/>
      <c r="L28" s="56"/>
      <c r="M28" s="56"/>
      <c r="N28" s="56"/>
      <c r="O28" s="57"/>
      <c r="P28" s="56"/>
      <c r="Q28" s="58"/>
      <c r="R28" s="56"/>
      <c r="S28" s="56"/>
      <c r="T28" s="56"/>
      <c r="U28" s="57"/>
      <c r="V28" s="56"/>
      <c r="W28" s="58"/>
      <c r="X28" s="62"/>
      <c r="Y28" s="61"/>
      <c r="Z28" s="63"/>
      <c r="AA28" s="61"/>
      <c r="AB28" s="61"/>
      <c r="AC28" s="61"/>
      <c r="AD28" s="62"/>
      <c r="AE28" s="61"/>
      <c r="AF28" s="63"/>
      <c r="AG28" s="61"/>
      <c r="AH28" s="61"/>
      <c r="AI28" s="61"/>
      <c r="AJ28" s="62"/>
      <c r="AK28" s="61"/>
      <c r="AL28" s="63"/>
      <c r="AM28" s="61"/>
      <c r="AN28" s="61"/>
      <c r="AO28" s="61"/>
      <c r="AP28" s="62"/>
      <c r="AQ28" s="61"/>
      <c r="AR28" s="63"/>
      <c r="AS28" s="62"/>
      <c r="AT28" s="61"/>
      <c r="AU28" s="63"/>
      <c r="AV28" s="61"/>
      <c r="AW28" s="64"/>
    </row>
    <row r="29" spans="1:50" ht="14.25" customHeight="1">
      <c r="A29" s="215"/>
      <c r="B29" s="19"/>
      <c r="C29" s="6"/>
      <c r="D29" s="6"/>
      <c r="E29" s="6"/>
      <c r="F29" s="6"/>
      <c r="G29" s="6"/>
      <c r="H29" s="7"/>
      <c r="I29" s="83"/>
      <c r="J29" s="84"/>
      <c r="K29" s="85"/>
      <c r="L29" s="69"/>
      <c r="M29" s="69"/>
      <c r="N29" s="69"/>
      <c r="O29" s="86"/>
      <c r="P29" s="69"/>
      <c r="Q29" s="87"/>
      <c r="R29" s="69"/>
      <c r="S29" s="69"/>
      <c r="T29" s="69"/>
      <c r="U29" s="86"/>
      <c r="V29" s="69"/>
      <c r="W29" s="87"/>
      <c r="X29" s="6"/>
      <c r="Y29" s="6"/>
      <c r="Z29" s="67"/>
      <c r="AA29" s="65"/>
      <c r="AB29" s="65"/>
      <c r="AC29" s="65"/>
      <c r="AD29" s="66"/>
      <c r="AE29" s="65"/>
      <c r="AF29" s="67"/>
      <c r="AG29" s="65"/>
      <c r="AH29" s="65"/>
      <c r="AI29" s="65"/>
      <c r="AJ29" s="66"/>
      <c r="AK29" s="65"/>
      <c r="AL29" s="67"/>
      <c r="AM29" s="65"/>
      <c r="AN29" s="65"/>
      <c r="AO29" s="65"/>
      <c r="AP29" s="66"/>
      <c r="AQ29" s="65"/>
      <c r="AR29" s="67"/>
      <c r="AS29" s="66"/>
      <c r="AT29" s="65"/>
      <c r="AU29" s="67"/>
      <c r="AV29" s="65"/>
      <c r="AW29" s="68"/>
    </row>
    <row r="30" spans="1:50" ht="14.25" customHeight="1">
      <c r="A30" s="215"/>
      <c r="B30" s="19">
        <v>9</v>
      </c>
      <c r="C30" s="88" t="s">
        <v>34</v>
      </c>
      <c r="D30" s="6"/>
      <c r="E30" s="6"/>
      <c r="F30" s="6"/>
      <c r="G30" s="6"/>
      <c r="H30" s="7"/>
      <c r="I30" s="11"/>
      <c r="J30" s="89"/>
      <c r="K30" s="423">
        <f>Z30+AO30</f>
        <v>0</v>
      </c>
      <c r="L30" s="424"/>
      <c r="M30" s="424"/>
      <c r="N30" s="424"/>
      <c r="O30" s="424"/>
      <c r="P30" s="424"/>
      <c r="Q30" s="6" t="s">
        <v>4</v>
      </c>
      <c r="R30" s="36"/>
      <c r="S30" s="78"/>
      <c r="T30" s="3"/>
      <c r="U30" s="1"/>
      <c r="V30" s="1"/>
      <c r="W30" s="1"/>
      <c r="X30" s="35" t="s">
        <v>37</v>
      </c>
      <c r="Y30" s="35"/>
      <c r="Z30" s="422"/>
      <c r="AA30" s="422"/>
      <c r="AB30" s="422"/>
      <c r="AC30" s="422"/>
      <c r="AD30" s="1" t="s">
        <v>32</v>
      </c>
      <c r="AE30" s="1"/>
      <c r="AF30" s="1"/>
      <c r="AG30" s="1"/>
      <c r="AH30" s="1"/>
      <c r="AI30" s="1"/>
      <c r="AJ30" s="1"/>
      <c r="AK30" s="1"/>
      <c r="AL30" s="1"/>
      <c r="AM30" s="35" t="s">
        <v>31</v>
      </c>
      <c r="AN30" s="35"/>
      <c r="AO30" s="422"/>
      <c r="AP30" s="422"/>
      <c r="AQ30" s="422"/>
      <c r="AR30" s="422"/>
      <c r="AS30" s="1" t="s">
        <v>33</v>
      </c>
      <c r="AT30" s="12"/>
      <c r="AU30" s="1"/>
      <c r="AV30" s="1"/>
      <c r="AW30" s="4"/>
      <c r="AX30" s="1"/>
    </row>
    <row r="31" spans="1:50" ht="14.25" customHeight="1">
      <c r="A31" s="216"/>
      <c r="B31" s="18">
        <v>10</v>
      </c>
      <c r="C31" s="42" t="s">
        <v>35</v>
      </c>
      <c r="D31" s="3"/>
      <c r="E31" s="3"/>
      <c r="F31" s="3"/>
      <c r="G31" s="3"/>
      <c r="H31" s="4"/>
      <c r="I31" s="2"/>
      <c r="J31" s="3"/>
      <c r="K31" s="33"/>
      <c r="L31" s="33" t="s">
        <v>12</v>
      </c>
      <c r="M31" s="33"/>
      <c r="N31" s="3"/>
      <c r="O31" s="3"/>
      <c r="P31" s="3"/>
      <c r="Q31" s="3"/>
      <c r="R31" s="33"/>
      <c r="S31" s="33" t="s">
        <v>13</v>
      </c>
      <c r="U31" s="3"/>
      <c r="V31" s="3"/>
      <c r="W31" s="34" t="s">
        <v>16</v>
      </c>
      <c r="X31" s="33"/>
      <c r="Y31" s="33"/>
      <c r="Z31" s="33"/>
      <c r="AA31" s="33"/>
      <c r="AB31" s="33"/>
      <c r="AC31" s="33"/>
      <c r="AD31" s="341"/>
      <c r="AE31" s="341"/>
      <c r="AF31" s="341"/>
      <c r="AG31" s="341"/>
      <c r="AH31" s="341"/>
      <c r="AI31" s="341"/>
      <c r="AJ31" s="341"/>
      <c r="AK31" s="341"/>
      <c r="AL31" s="341"/>
      <c r="AM31" s="341"/>
      <c r="AN31" s="341"/>
      <c r="AO31" s="341"/>
      <c r="AP31" s="341"/>
      <c r="AQ31" s="341"/>
      <c r="AR31" s="341"/>
      <c r="AS31" s="341"/>
      <c r="AT31" s="24" t="s">
        <v>17</v>
      </c>
      <c r="AU31" s="24"/>
      <c r="AV31" s="24"/>
      <c r="AW31" s="80"/>
    </row>
    <row r="32" spans="1:50" ht="20.25" customHeight="1">
      <c r="A32" s="416" t="s">
        <v>19</v>
      </c>
      <c r="B32" s="417"/>
      <c r="C32" s="417"/>
      <c r="D32" s="417"/>
      <c r="E32" s="417"/>
      <c r="F32" s="417"/>
      <c r="G32" s="417"/>
      <c r="H32" s="418"/>
      <c r="I32" s="402"/>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425"/>
    </row>
    <row r="33" spans="1:49" ht="20.25" customHeight="1">
      <c r="A33" s="204" t="s">
        <v>88</v>
      </c>
      <c r="B33" s="205"/>
      <c r="C33" s="205"/>
      <c r="D33" s="205"/>
      <c r="E33" s="205"/>
      <c r="F33" s="205"/>
      <c r="G33" s="205"/>
      <c r="H33" s="206"/>
      <c r="I33" s="32"/>
      <c r="J33" s="210" t="s">
        <v>15</v>
      </c>
      <c r="K33" s="210"/>
      <c r="L33" s="210"/>
      <c r="M33" s="210"/>
      <c r="N33" s="210"/>
      <c r="O33" s="210"/>
      <c r="P33" s="210"/>
      <c r="Q33" s="210"/>
      <c r="R33" s="275"/>
      <c r="S33" s="275"/>
      <c r="T33" s="210"/>
      <c r="U33" s="266"/>
      <c r="V33" s="252" t="s">
        <v>3</v>
      </c>
      <c r="W33" s="210"/>
      <c r="X33" s="210"/>
      <c r="Y33" s="210"/>
      <c r="Z33" s="210"/>
      <c r="AA33" s="210"/>
      <c r="AB33" s="210"/>
      <c r="AC33" s="210"/>
      <c r="AD33" s="210"/>
      <c r="AE33" s="210"/>
      <c r="AF33" s="210"/>
      <c r="AG33" s="210"/>
      <c r="AH33" s="210"/>
      <c r="AI33" s="210"/>
      <c r="AJ33" s="252" t="s">
        <v>2</v>
      </c>
      <c r="AK33" s="210"/>
      <c r="AL33" s="210"/>
      <c r="AM33" s="210"/>
      <c r="AN33" s="210"/>
      <c r="AO33" s="210"/>
      <c r="AP33" s="210"/>
      <c r="AQ33" s="210"/>
      <c r="AR33" s="210"/>
      <c r="AS33" s="210"/>
      <c r="AT33" s="210"/>
      <c r="AU33" s="210"/>
      <c r="AV33" s="210"/>
      <c r="AW33" s="253"/>
    </row>
    <row r="34" spans="1:49" ht="12" customHeight="1">
      <c r="A34" s="8"/>
      <c r="B34" s="9"/>
      <c r="C34" s="9"/>
      <c r="D34" s="9"/>
      <c r="E34" s="9"/>
      <c r="F34" s="9"/>
      <c r="G34" s="9"/>
      <c r="H34" s="10"/>
      <c r="I34" s="9"/>
      <c r="J34" s="43"/>
      <c r="K34" s="43"/>
      <c r="L34" s="43"/>
      <c r="M34" s="43"/>
      <c r="N34" s="43"/>
      <c r="O34" s="43"/>
      <c r="P34" s="43"/>
      <c r="Q34" s="90"/>
      <c r="R34" s="426"/>
      <c r="S34" s="426"/>
      <c r="T34" s="43" t="s">
        <v>4</v>
      </c>
      <c r="U34" s="44"/>
      <c r="V34" s="43"/>
      <c r="W34" s="43"/>
      <c r="X34" s="43"/>
      <c r="Y34" s="43"/>
      <c r="Z34" s="43"/>
      <c r="AA34" s="43"/>
      <c r="AB34" s="43"/>
      <c r="AC34" s="43"/>
      <c r="AE34" s="96"/>
      <c r="AF34" s="407"/>
      <c r="AG34" s="407"/>
      <c r="AH34" s="43" t="s">
        <v>4</v>
      </c>
      <c r="AI34" s="43"/>
      <c r="AJ34" s="101"/>
      <c r="AK34" s="43"/>
      <c r="AL34" s="43"/>
      <c r="AM34" s="43"/>
      <c r="AN34" s="43"/>
      <c r="AO34" s="43"/>
      <c r="AP34" s="43"/>
      <c r="AQ34" s="43"/>
      <c r="AR34" s="1"/>
      <c r="AS34" s="9"/>
      <c r="AT34" s="388"/>
      <c r="AU34" s="388"/>
      <c r="AV34" s="43" t="s">
        <v>4</v>
      </c>
      <c r="AW34" s="45"/>
    </row>
    <row r="35" spans="1:49" ht="12" customHeight="1">
      <c r="A35" s="11"/>
      <c r="B35" s="1"/>
      <c r="C35" s="1"/>
      <c r="D35" s="1"/>
      <c r="E35" s="1"/>
      <c r="F35" s="1"/>
      <c r="G35" s="1"/>
      <c r="H35" s="12"/>
      <c r="I35" s="1"/>
      <c r="J35" s="38"/>
      <c r="K35" s="38"/>
      <c r="L35" s="38"/>
      <c r="M35" s="38"/>
      <c r="N35" s="38"/>
      <c r="O35" s="38"/>
      <c r="P35" s="38"/>
      <c r="Q35" s="91"/>
      <c r="R35" s="420"/>
      <c r="S35" s="420"/>
      <c r="T35" s="38" t="s">
        <v>4</v>
      </c>
      <c r="U35" s="46"/>
      <c r="V35" s="38"/>
      <c r="W35" s="38"/>
      <c r="X35" s="38"/>
      <c r="Y35" s="38"/>
      <c r="Z35" s="38"/>
      <c r="AA35" s="38"/>
      <c r="AB35" s="38"/>
      <c r="AC35" s="38"/>
      <c r="AE35" s="94"/>
      <c r="AF35" s="408"/>
      <c r="AG35" s="408"/>
      <c r="AH35" s="38" t="s">
        <v>4</v>
      </c>
      <c r="AI35" s="38"/>
      <c r="AJ35" s="102"/>
      <c r="AK35" s="38"/>
      <c r="AL35" s="38"/>
      <c r="AM35" s="38"/>
      <c r="AN35" s="38"/>
      <c r="AO35" s="38"/>
      <c r="AP35" s="38"/>
      <c r="AQ35" s="38"/>
      <c r="AR35" s="1"/>
      <c r="AS35" s="1"/>
      <c r="AT35" s="395"/>
      <c r="AU35" s="395"/>
      <c r="AV35" s="38" t="s">
        <v>4</v>
      </c>
      <c r="AW35" s="47"/>
    </row>
    <row r="36" spans="1:49" ht="12" customHeight="1">
      <c r="A36" s="11"/>
      <c r="B36" s="1"/>
      <c r="C36" s="1"/>
      <c r="D36" s="1"/>
      <c r="E36" s="1"/>
      <c r="F36" s="1"/>
      <c r="G36" s="1"/>
      <c r="H36" s="12"/>
      <c r="I36" s="1"/>
      <c r="J36" s="38"/>
      <c r="K36" s="38"/>
      <c r="L36" s="38"/>
      <c r="M36" s="38"/>
      <c r="N36" s="38"/>
      <c r="O36" s="38"/>
      <c r="P36" s="38"/>
      <c r="Q36" s="91"/>
      <c r="R36" s="420"/>
      <c r="S36" s="420"/>
      <c r="T36" s="38" t="s">
        <v>4</v>
      </c>
      <c r="U36" s="46"/>
      <c r="V36" s="38"/>
      <c r="W36" s="38"/>
      <c r="X36" s="38"/>
      <c r="Y36" s="38"/>
      <c r="Z36" s="38"/>
      <c r="AA36" s="38"/>
      <c r="AB36" s="38"/>
      <c r="AC36" s="38"/>
      <c r="AD36" s="1"/>
      <c r="AE36" s="94"/>
      <c r="AF36" s="408"/>
      <c r="AG36" s="408"/>
      <c r="AH36" s="38" t="s">
        <v>4</v>
      </c>
      <c r="AI36" s="38"/>
      <c r="AJ36" s="102"/>
      <c r="AK36" s="38"/>
      <c r="AL36" s="38"/>
      <c r="AM36" s="38"/>
      <c r="AN36" s="38"/>
      <c r="AO36" s="38"/>
      <c r="AP36" s="38"/>
      <c r="AQ36" s="38"/>
      <c r="AR36" s="1"/>
      <c r="AS36" s="1"/>
      <c r="AT36" s="395"/>
      <c r="AU36" s="395"/>
      <c r="AV36" s="38" t="s">
        <v>4</v>
      </c>
      <c r="AW36" s="47"/>
    </row>
    <row r="37" spans="1:49" ht="12" customHeight="1">
      <c r="A37" s="28"/>
      <c r="B37" s="29"/>
      <c r="C37" s="29"/>
      <c r="D37" s="29"/>
      <c r="E37" s="29"/>
      <c r="F37" s="29"/>
      <c r="G37" s="29"/>
      <c r="H37" s="30"/>
      <c r="I37" s="29"/>
      <c r="J37" s="48"/>
      <c r="K37" s="48" t="s">
        <v>6</v>
      </c>
      <c r="L37" s="48"/>
      <c r="M37" s="48"/>
      <c r="N37" s="48"/>
      <c r="O37" s="48"/>
      <c r="P37" s="48"/>
      <c r="Q37" s="92"/>
      <c r="R37" s="409">
        <f>SUM(R34:S36)</f>
        <v>0</v>
      </c>
      <c r="S37" s="409"/>
      <c r="T37" s="48" t="s">
        <v>4</v>
      </c>
      <c r="U37" s="49"/>
      <c r="V37" s="48"/>
      <c r="W37" s="48"/>
      <c r="X37" s="48" t="s">
        <v>6</v>
      </c>
      <c r="Y37" s="48"/>
      <c r="Z37" s="48"/>
      <c r="AA37" s="48"/>
      <c r="AB37" s="48"/>
      <c r="AC37" s="48"/>
      <c r="AD37" s="29"/>
      <c r="AE37" s="92"/>
      <c r="AF37" s="409"/>
      <c r="AG37" s="409"/>
      <c r="AH37" s="48" t="s">
        <v>4</v>
      </c>
      <c r="AI37" s="48"/>
      <c r="AJ37" s="103"/>
      <c r="AK37" s="48"/>
      <c r="AL37" s="48" t="s">
        <v>7</v>
      </c>
      <c r="AM37" s="48"/>
      <c r="AN37" s="48"/>
      <c r="AO37" s="48"/>
      <c r="AP37" s="48"/>
      <c r="AQ37" s="48"/>
      <c r="AR37" s="29"/>
      <c r="AS37" s="29"/>
      <c r="AT37" s="406"/>
      <c r="AU37" s="406"/>
      <c r="AV37" s="48" t="s">
        <v>4</v>
      </c>
      <c r="AW37" s="50"/>
    </row>
    <row r="38" spans="1:49" ht="12" customHeight="1">
      <c r="A38" s="11"/>
      <c r="B38" s="1"/>
      <c r="C38" s="1"/>
      <c r="D38" s="1"/>
      <c r="E38" s="1"/>
      <c r="F38" s="1"/>
      <c r="G38" s="1"/>
      <c r="H38" s="12"/>
      <c r="I38" s="1"/>
      <c r="J38" s="108"/>
      <c r="K38" s="108"/>
      <c r="L38" s="108"/>
      <c r="M38" s="108"/>
      <c r="N38" s="108"/>
      <c r="O38" s="108"/>
      <c r="P38" s="108"/>
      <c r="Q38" s="93"/>
      <c r="R38" s="419"/>
      <c r="S38" s="419"/>
      <c r="T38" s="108" t="s">
        <v>4</v>
      </c>
      <c r="U38" s="109"/>
      <c r="V38" s="108"/>
      <c r="W38" s="108"/>
      <c r="X38" s="108"/>
      <c r="Y38" s="108"/>
      <c r="Z38" s="108"/>
      <c r="AA38" s="108"/>
      <c r="AB38" s="108"/>
      <c r="AC38" s="108"/>
      <c r="AD38" s="110"/>
      <c r="AE38" s="93"/>
      <c r="AF38" s="410"/>
      <c r="AG38" s="410"/>
      <c r="AH38" s="108" t="s">
        <v>4</v>
      </c>
      <c r="AI38" s="108"/>
      <c r="AJ38" s="111"/>
      <c r="AK38" s="108"/>
      <c r="AL38" s="108"/>
      <c r="AM38" s="108"/>
      <c r="AN38" s="108"/>
      <c r="AO38" s="108"/>
      <c r="AP38" s="108"/>
      <c r="AQ38" s="108"/>
      <c r="AR38" s="110"/>
      <c r="AS38" s="110"/>
      <c r="AT38" s="411"/>
      <c r="AU38" s="411"/>
      <c r="AV38" s="108" t="s">
        <v>4</v>
      </c>
      <c r="AW38" s="47"/>
    </row>
    <row r="39" spans="1:49" ht="12" customHeight="1">
      <c r="A39" s="11"/>
      <c r="B39" s="1"/>
      <c r="C39" s="1"/>
      <c r="D39" s="1"/>
      <c r="E39" s="1"/>
      <c r="F39" s="1"/>
      <c r="G39" s="1"/>
      <c r="H39" s="12"/>
      <c r="I39" s="1"/>
      <c r="J39" s="38"/>
      <c r="K39" s="38"/>
      <c r="L39" s="38"/>
      <c r="M39" s="38"/>
      <c r="N39" s="38"/>
      <c r="O39" s="38"/>
      <c r="P39" s="38"/>
      <c r="Q39" s="94"/>
      <c r="R39" s="420"/>
      <c r="S39" s="420"/>
      <c r="T39" s="38" t="s">
        <v>4</v>
      </c>
      <c r="U39" s="46"/>
      <c r="V39" s="38"/>
      <c r="W39" s="38"/>
      <c r="X39" s="38"/>
      <c r="Y39" s="38"/>
      <c r="Z39" s="38"/>
      <c r="AA39" s="38"/>
      <c r="AB39" s="38"/>
      <c r="AC39" s="38"/>
      <c r="AD39" s="1"/>
      <c r="AE39" s="94"/>
      <c r="AF39" s="408"/>
      <c r="AG39" s="408"/>
      <c r="AH39" s="38" t="s">
        <v>4</v>
      </c>
      <c r="AI39" s="38"/>
      <c r="AJ39" s="102"/>
      <c r="AK39" s="38"/>
      <c r="AL39" s="38"/>
      <c r="AM39" s="38"/>
      <c r="AN39" s="38"/>
      <c r="AO39" s="38"/>
      <c r="AP39" s="38"/>
      <c r="AQ39" s="38"/>
      <c r="AR39" s="1"/>
      <c r="AS39" s="1"/>
      <c r="AT39" s="395"/>
      <c r="AU39" s="395"/>
      <c r="AV39" s="38" t="s">
        <v>4</v>
      </c>
      <c r="AW39" s="47"/>
    </row>
    <row r="40" spans="1:49" ht="12" customHeight="1">
      <c r="A40" s="11"/>
      <c r="B40" s="1"/>
      <c r="C40" s="1"/>
      <c r="D40" s="1"/>
      <c r="E40" s="1"/>
      <c r="F40" s="1"/>
      <c r="G40" s="1"/>
      <c r="H40" s="12"/>
      <c r="I40" s="1"/>
      <c r="J40" s="38"/>
      <c r="K40" s="38"/>
      <c r="L40" s="38"/>
      <c r="M40" s="38"/>
      <c r="N40" s="38"/>
      <c r="O40" s="38"/>
      <c r="P40" s="38"/>
      <c r="Q40" s="94"/>
      <c r="R40" s="420"/>
      <c r="S40" s="420"/>
      <c r="T40" s="38" t="s">
        <v>4</v>
      </c>
      <c r="U40" s="46"/>
      <c r="V40" s="38"/>
      <c r="W40" s="38"/>
      <c r="X40" s="38"/>
      <c r="Y40" s="38"/>
      <c r="Z40" s="38"/>
      <c r="AA40" s="38"/>
      <c r="AB40" s="38"/>
      <c r="AC40" s="38"/>
      <c r="AD40" s="1"/>
      <c r="AE40" s="94"/>
      <c r="AF40" s="408"/>
      <c r="AG40" s="408"/>
      <c r="AH40" s="38" t="s">
        <v>4</v>
      </c>
      <c r="AI40" s="38"/>
      <c r="AJ40" s="102"/>
      <c r="AK40" s="38"/>
      <c r="AL40" s="38"/>
      <c r="AM40" s="38"/>
      <c r="AN40" s="38"/>
      <c r="AO40" s="38"/>
      <c r="AP40" s="38"/>
      <c r="AQ40" s="38"/>
      <c r="AR40" s="1"/>
      <c r="AS40" s="1"/>
      <c r="AT40" s="395"/>
      <c r="AU40" s="395"/>
      <c r="AV40" s="38" t="s">
        <v>4</v>
      </c>
      <c r="AW40" s="47"/>
    </row>
    <row r="41" spans="1:49" ht="12" customHeight="1">
      <c r="A41" s="28"/>
      <c r="B41" s="29"/>
      <c r="C41" s="29"/>
      <c r="D41" s="29"/>
      <c r="E41" s="29"/>
      <c r="F41" s="29"/>
      <c r="G41" s="29"/>
      <c r="H41" s="30"/>
      <c r="I41" s="29"/>
      <c r="J41" s="48"/>
      <c r="K41" s="48" t="s">
        <v>6</v>
      </c>
      <c r="L41" s="48"/>
      <c r="M41" s="48"/>
      <c r="N41" s="48"/>
      <c r="O41" s="48"/>
      <c r="P41" s="48"/>
      <c r="Q41" s="92"/>
      <c r="R41" s="387">
        <f>SUM(AF34:AG36)</f>
        <v>0</v>
      </c>
      <c r="S41" s="387"/>
      <c r="T41" s="48" t="s">
        <v>4</v>
      </c>
      <c r="U41" s="49"/>
      <c r="V41" s="48"/>
      <c r="W41" s="48"/>
      <c r="X41" s="48" t="s">
        <v>6</v>
      </c>
      <c r="Y41" s="48"/>
      <c r="Z41" s="48"/>
      <c r="AA41" s="48"/>
      <c r="AB41" s="48"/>
      <c r="AC41" s="48"/>
      <c r="AD41" s="29"/>
      <c r="AE41" s="92"/>
      <c r="AF41" s="387">
        <f>SUM(AF34:AG36)</f>
        <v>0</v>
      </c>
      <c r="AG41" s="387"/>
      <c r="AH41" s="48" t="s">
        <v>4</v>
      </c>
      <c r="AI41" s="48"/>
      <c r="AJ41" s="103"/>
      <c r="AK41" s="48"/>
      <c r="AL41" s="48" t="s">
        <v>6</v>
      </c>
      <c r="AM41" s="48"/>
      <c r="AN41" s="48"/>
      <c r="AO41" s="48"/>
      <c r="AP41" s="48"/>
      <c r="AQ41" s="48"/>
      <c r="AR41" s="29"/>
      <c r="AS41" s="29"/>
      <c r="AT41" s="406">
        <f>SUM(AT38:AU40)</f>
        <v>0</v>
      </c>
      <c r="AU41" s="406"/>
      <c r="AV41" s="48" t="s">
        <v>4</v>
      </c>
      <c r="AW41" s="50"/>
    </row>
    <row r="42" spans="1:49" ht="12" customHeight="1">
      <c r="A42" s="11"/>
      <c r="B42" s="1"/>
      <c r="C42" s="1"/>
      <c r="D42" s="1"/>
      <c r="E42" s="1"/>
      <c r="F42" s="1"/>
      <c r="G42" s="1"/>
      <c r="H42" s="12"/>
      <c r="I42" s="1"/>
      <c r="J42" s="38"/>
      <c r="K42" s="38"/>
      <c r="L42" s="38"/>
      <c r="M42" s="38"/>
      <c r="N42" s="38"/>
      <c r="O42" s="38"/>
      <c r="P42" s="38"/>
      <c r="Q42" s="94"/>
      <c r="R42" s="420"/>
      <c r="S42" s="420"/>
      <c r="T42" s="38">
        <v>1</v>
      </c>
      <c r="U42" s="46"/>
      <c r="V42" s="38"/>
      <c r="W42" s="38"/>
      <c r="X42" s="38"/>
      <c r="Y42" s="38"/>
      <c r="Z42" s="38"/>
      <c r="AA42" s="38"/>
      <c r="AB42" s="38"/>
      <c r="AC42" s="38"/>
      <c r="AE42" s="94"/>
      <c r="AF42" s="408"/>
      <c r="AG42" s="408"/>
      <c r="AH42" s="38" t="s">
        <v>4</v>
      </c>
      <c r="AI42" s="38"/>
      <c r="AJ42" s="102"/>
      <c r="AK42" s="38"/>
      <c r="AL42" s="38"/>
      <c r="AM42" s="38"/>
      <c r="AN42" s="38"/>
      <c r="AO42" s="38"/>
      <c r="AP42" s="38"/>
      <c r="AQ42" s="38"/>
      <c r="AR42" s="1"/>
      <c r="AS42" s="1"/>
      <c r="AT42" s="395"/>
      <c r="AU42" s="395"/>
      <c r="AV42" s="38" t="s">
        <v>4</v>
      </c>
      <c r="AW42" s="47"/>
    </row>
    <row r="43" spans="1:49" ht="12" customHeight="1">
      <c r="A43" s="11"/>
      <c r="B43" s="1"/>
      <c r="C43" s="1"/>
      <c r="D43" s="1"/>
      <c r="E43" s="1"/>
      <c r="F43" s="1"/>
      <c r="G43" s="1"/>
      <c r="H43" s="12"/>
      <c r="I43" s="1"/>
      <c r="J43" s="38"/>
      <c r="K43" s="38"/>
      <c r="L43" s="38"/>
      <c r="M43" s="38"/>
      <c r="N43" s="38"/>
      <c r="O43" s="38"/>
      <c r="P43" s="38"/>
      <c r="Q43" s="94"/>
      <c r="R43" s="420"/>
      <c r="S43" s="420"/>
      <c r="T43" s="38" t="s">
        <v>4</v>
      </c>
      <c r="U43" s="46"/>
      <c r="V43" s="38"/>
      <c r="W43" s="38"/>
      <c r="X43" s="38"/>
      <c r="Y43" s="38"/>
      <c r="Z43" s="38"/>
      <c r="AA43" s="38"/>
      <c r="AB43" s="38"/>
      <c r="AC43" s="38"/>
      <c r="AE43" s="94"/>
      <c r="AF43" s="408"/>
      <c r="AG43" s="408"/>
      <c r="AH43" s="38" t="s">
        <v>4</v>
      </c>
      <c r="AI43" s="38"/>
      <c r="AJ43" s="102"/>
      <c r="AK43" s="38"/>
      <c r="AL43" s="38"/>
      <c r="AM43" s="38"/>
      <c r="AN43" s="38"/>
      <c r="AO43" s="38"/>
      <c r="AP43" s="38"/>
      <c r="AQ43" s="38"/>
      <c r="AR43" s="1"/>
      <c r="AS43" s="1"/>
      <c r="AT43" s="395"/>
      <c r="AU43" s="395"/>
      <c r="AV43" s="38" t="s">
        <v>4</v>
      </c>
      <c r="AW43" s="47"/>
    </row>
    <row r="44" spans="1:49" ht="12" customHeight="1">
      <c r="A44" s="11"/>
      <c r="B44" s="1"/>
      <c r="C44" s="1"/>
      <c r="D44" s="1"/>
      <c r="E44" s="1"/>
      <c r="F44" s="1"/>
      <c r="G44" s="1"/>
      <c r="H44" s="12"/>
      <c r="I44" s="1"/>
      <c r="J44" s="38"/>
      <c r="K44" s="38"/>
      <c r="L44" s="38"/>
      <c r="M44" s="38"/>
      <c r="N44" s="38"/>
      <c r="O44" s="38"/>
      <c r="P44" s="38"/>
      <c r="Q44" s="94"/>
      <c r="R44" s="420"/>
      <c r="S44" s="420"/>
      <c r="T44" s="38" t="s">
        <v>4</v>
      </c>
      <c r="U44" s="46"/>
      <c r="V44" s="38"/>
      <c r="W44" s="38"/>
      <c r="X44" s="38"/>
      <c r="Y44" s="38"/>
      <c r="Z44" s="38"/>
      <c r="AA44" s="38"/>
      <c r="AB44" s="38"/>
      <c r="AC44" s="38"/>
      <c r="AE44" s="94"/>
      <c r="AF44" s="408"/>
      <c r="AG44" s="408"/>
      <c r="AH44" s="38" t="s">
        <v>4</v>
      </c>
      <c r="AI44" s="38"/>
      <c r="AJ44" s="102"/>
      <c r="AK44" s="38"/>
      <c r="AL44" s="38"/>
      <c r="AM44" s="38"/>
      <c r="AN44" s="38"/>
      <c r="AO44" s="38"/>
      <c r="AP44" s="38"/>
      <c r="AQ44" s="38"/>
      <c r="AR44" s="1"/>
      <c r="AS44" s="1"/>
      <c r="AT44" s="395"/>
      <c r="AU44" s="395"/>
      <c r="AV44" s="38" t="s">
        <v>4</v>
      </c>
      <c r="AW44" s="47"/>
    </row>
    <row r="45" spans="1:49" ht="12" customHeight="1">
      <c r="A45" s="5"/>
      <c r="B45" s="6"/>
      <c r="C45" s="6"/>
      <c r="D45" s="6"/>
      <c r="E45" s="6"/>
      <c r="F45" s="6"/>
      <c r="G45" s="6"/>
      <c r="H45" s="7"/>
      <c r="I45" s="6"/>
      <c r="J45" s="51"/>
      <c r="K45" s="51" t="s">
        <v>6</v>
      </c>
      <c r="L45" s="51"/>
      <c r="M45" s="51"/>
      <c r="N45" s="51"/>
      <c r="O45" s="51"/>
      <c r="P45" s="51"/>
      <c r="Q45" s="95"/>
      <c r="R45" s="387">
        <f>SUM(AF34:AG36)</f>
        <v>0</v>
      </c>
      <c r="S45" s="387"/>
      <c r="T45" s="51" t="s">
        <v>4</v>
      </c>
      <c r="U45" s="52"/>
      <c r="V45" s="51"/>
      <c r="W45" s="51"/>
      <c r="X45" s="51" t="s">
        <v>6</v>
      </c>
      <c r="Y45" s="51"/>
      <c r="Z45" s="51"/>
      <c r="AA45" s="51"/>
      <c r="AB45" s="51"/>
      <c r="AC45" s="51"/>
      <c r="AD45" s="6"/>
      <c r="AE45" s="95"/>
      <c r="AF45" s="421">
        <f>SUM(AF34:AG36)</f>
        <v>0</v>
      </c>
      <c r="AG45" s="421"/>
      <c r="AH45" s="51" t="s">
        <v>4</v>
      </c>
      <c r="AI45" s="51"/>
      <c r="AJ45" s="104"/>
      <c r="AK45" s="51"/>
      <c r="AL45" s="51" t="s">
        <v>6</v>
      </c>
      <c r="AM45" s="51"/>
      <c r="AN45" s="51"/>
      <c r="AO45" s="51"/>
      <c r="AP45" s="51"/>
      <c r="AQ45" s="51"/>
      <c r="AR45" s="6"/>
      <c r="AS45" s="6"/>
      <c r="AT45" s="405">
        <f>SUM(AT42:AU44)</f>
        <v>0</v>
      </c>
      <c r="AU45" s="405"/>
      <c r="AV45" s="51" t="s">
        <v>4</v>
      </c>
      <c r="AW45" s="53"/>
    </row>
    <row r="46" spans="1:49" s="27" customFormat="1">
      <c r="A46" s="19"/>
      <c r="B46" s="22" t="s">
        <v>14</v>
      </c>
      <c r="C46" s="22"/>
      <c r="D46" s="22"/>
      <c r="E46" s="22"/>
      <c r="F46" s="22"/>
      <c r="G46" s="106"/>
      <c r="H46" s="107"/>
      <c r="I46" s="22"/>
      <c r="J46" s="25"/>
      <c r="K46" s="25" t="s">
        <v>5</v>
      </c>
      <c r="L46" s="25"/>
      <c r="M46" s="25"/>
      <c r="N46" s="25"/>
      <c r="O46" s="25"/>
      <c r="P46" s="25"/>
      <c r="Q46" s="412">
        <f>R37+R41+R45</f>
        <v>0</v>
      </c>
      <c r="R46" s="412"/>
      <c r="S46" s="412"/>
      <c r="T46" s="25" t="s">
        <v>4</v>
      </c>
      <c r="U46" s="31"/>
      <c r="V46" s="25"/>
      <c r="W46" s="25"/>
      <c r="X46" s="25" t="s">
        <v>5</v>
      </c>
      <c r="Y46" s="25"/>
      <c r="Z46" s="25"/>
      <c r="AA46" s="25"/>
      <c r="AB46" s="25"/>
      <c r="AC46" s="25"/>
      <c r="AE46" s="403">
        <f>AF37+AF41+AF45</f>
        <v>0</v>
      </c>
      <c r="AF46" s="403"/>
      <c r="AG46" s="404"/>
      <c r="AH46" s="25" t="s">
        <v>4</v>
      </c>
      <c r="AI46" s="25"/>
      <c r="AJ46" s="105"/>
      <c r="AK46" s="25"/>
      <c r="AL46" s="25" t="s">
        <v>5</v>
      </c>
      <c r="AM46" s="25"/>
      <c r="AN46" s="25"/>
      <c r="AO46" s="25"/>
      <c r="AP46" s="25"/>
      <c r="AQ46" s="25"/>
      <c r="AR46" s="22"/>
      <c r="AS46" s="412">
        <f>AT37+AT41+AT45</f>
        <v>0</v>
      </c>
      <c r="AT46" s="412"/>
      <c r="AU46" s="412"/>
      <c r="AV46" s="25" t="s">
        <v>93</v>
      </c>
      <c r="AW46" s="26"/>
    </row>
    <row r="47" spans="1:49" ht="24.75" customHeight="1">
      <c r="A47" s="37"/>
      <c r="B47" s="21"/>
      <c r="C47" s="21"/>
      <c r="D47" s="9"/>
      <c r="G47" s="429" t="str">
        <f>J10</f>
        <v>　</v>
      </c>
      <c r="H47" s="430"/>
      <c r="I47" s="303" t="s">
        <v>23</v>
      </c>
      <c r="J47" s="300"/>
      <c r="K47" s="300"/>
      <c r="L47" s="300"/>
      <c r="M47" s="304"/>
      <c r="N47" s="386" t="s">
        <v>69</v>
      </c>
      <c r="O47" s="375"/>
      <c r="P47" s="375"/>
      <c r="Q47" s="375"/>
      <c r="R47" s="375"/>
      <c r="S47" s="367"/>
      <c r="T47" s="367"/>
      <c r="U47" s="367"/>
      <c r="V47" s="375" t="s">
        <v>75</v>
      </c>
      <c r="W47" s="375"/>
      <c r="X47" s="375"/>
      <c r="Y47" s="375"/>
      <c r="Z47" s="367"/>
      <c r="AA47" s="367"/>
      <c r="AB47" s="367"/>
      <c r="AC47" s="385" t="s">
        <v>101</v>
      </c>
      <c r="AD47" s="385"/>
      <c r="AE47" s="385"/>
      <c r="AF47" s="385"/>
      <c r="AG47" s="367"/>
      <c r="AH47" s="367"/>
      <c r="AI47" s="367"/>
      <c r="AJ47" s="371" t="s">
        <v>100</v>
      </c>
      <c r="AK47" s="371"/>
      <c r="AL47" s="371"/>
      <c r="AM47" s="371"/>
      <c r="AN47" s="367"/>
      <c r="AO47" s="367"/>
      <c r="AP47" s="367"/>
      <c r="AQ47" s="371"/>
      <c r="AR47" s="371"/>
      <c r="AS47" s="371"/>
      <c r="AT47" s="371"/>
      <c r="AU47" s="367"/>
      <c r="AV47" s="367"/>
      <c r="AW47" s="367"/>
    </row>
    <row r="48" spans="1:49" ht="24.75" customHeight="1">
      <c r="A48" s="20"/>
      <c r="B48" s="23"/>
      <c r="C48" s="23"/>
      <c r="D48" s="1"/>
      <c r="G48" s="429" t="str">
        <f>X10</f>
        <v>　</v>
      </c>
      <c r="H48" s="430"/>
      <c r="I48" s="288" t="s">
        <v>30</v>
      </c>
      <c r="J48" s="286"/>
      <c r="K48" s="286"/>
      <c r="L48" s="286"/>
      <c r="M48" s="297"/>
      <c r="N48" s="383" t="s">
        <v>70</v>
      </c>
      <c r="O48" s="369"/>
      <c r="P48" s="369"/>
      <c r="Q48" s="369"/>
      <c r="R48" s="369"/>
      <c r="S48" s="365"/>
      <c r="T48" s="365"/>
      <c r="U48" s="365"/>
      <c r="V48" s="369" t="s">
        <v>75</v>
      </c>
      <c r="W48" s="369"/>
      <c r="X48" s="369"/>
      <c r="Y48" s="369"/>
      <c r="Z48" s="365"/>
      <c r="AA48" s="365"/>
      <c r="AB48" s="365"/>
      <c r="AC48" s="372" t="s">
        <v>102</v>
      </c>
      <c r="AD48" s="372"/>
      <c r="AE48" s="372"/>
      <c r="AF48" s="372"/>
      <c r="AG48" s="365"/>
      <c r="AH48" s="365"/>
      <c r="AI48" s="365"/>
      <c r="AJ48" s="368" t="s">
        <v>98</v>
      </c>
      <c r="AK48" s="368"/>
      <c r="AL48" s="368"/>
      <c r="AM48" s="368"/>
      <c r="AN48" s="365"/>
      <c r="AO48" s="365"/>
      <c r="AP48" s="365"/>
      <c r="AQ48" s="368" t="s">
        <v>99</v>
      </c>
      <c r="AR48" s="368"/>
      <c r="AS48" s="368"/>
      <c r="AT48" s="368"/>
      <c r="AU48" s="365"/>
      <c r="AV48" s="365"/>
      <c r="AW48" s="365"/>
    </row>
    <row r="49" spans="1:52" ht="24.75" customHeight="1">
      <c r="A49" s="54" t="s">
        <v>66</v>
      </c>
      <c r="B49" s="23"/>
      <c r="C49" s="23"/>
      <c r="D49" s="1"/>
      <c r="G49" s="429" t="str">
        <f>J12</f>
        <v>　</v>
      </c>
      <c r="H49" s="430"/>
      <c r="I49" s="288" t="s">
        <v>24</v>
      </c>
      <c r="J49" s="286"/>
      <c r="K49" s="286"/>
      <c r="L49" s="286"/>
      <c r="M49" s="297"/>
      <c r="N49" s="383" t="s">
        <v>71</v>
      </c>
      <c r="O49" s="369"/>
      <c r="P49" s="369"/>
      <c r="Q49" s="369"/>
      <c r="R49" s="369"/>
      <c r="S49" s="365"/>
      <c r="T49" s="365"/>
      <c r="U49" s="365"/>
      <c r="V49" s="369" t="s">
        <v>79</v>
      </c>
      <c r="W49" s="369"/>
      <c r="X49" s="369"/>
      <c r="Y49" s="369"/>
      <c r="Z49" s="365"/>
      <c r="AA49" s="365"/>
      <c r="AB49" s="365"/>
      <c r="AC49" s="372" t="s">
        <v>101</v>
      </c>
      <c r="AD49" s="372"/>
      <c r="AE49" s="372"/>
      <c r="AF49" s="372"/>
      <c r="AG49" s="365"/>
      <c r="AH49" s="365"/>
      <c r="AI49" s="365"/>
      <c r="AJ49" s="368" t="s">
        <v>100</v>
      </c>
      <c r="AK49" s="368"/>
      <c r="AL49" s="368"/>
      <c r="AM49" s="368"/>
      <c r="AN49" s="365"/>
      <c r="AO49" s="365"/>
      <c r="AP49" s="365"/>
      <c r="AQ49" s="368"/>
      <c r="AR49" s="368"/>
      <c r="AS49" s="368"/>
      <c r="AT49" s="368"/>
      <c r="AU49" s="365"/>
      <c r="AV49" s="365"/>
      <c r="AW49" s="365"/>
      <c r="AZ49" s="38"/>
    </row>
    <row r="50" spans="1:52" ht="24.75" customHeight="1">
      <c r="A50" s="54"/>
      <c r="B50" s="23"/>
      <c r="C50" s="23"/>
      <c r="D50" s="1"/>
      <c r="G50" s="429" t="str">
        <f>J14</f>
        <v>　</v>
      </c>
      <c r="H50" s="430"/>
      <c r="I50" s="288" t="s">
        <v>57</v>
      </c>
      <c r="J50" s="286"/>
      <c r="K50" s="286"/>
      <c r="L50" s="286"/>
      <c r="M50" s="297"/>
      <c r="N50" s="383" t="s">
        <v>71</v>
      </c>
      <c r="O50" s="369"/>
      <c r="P50" s="369"/>
      <c r="Q50" s="369"/>
      <c r="R50" s="369"/>
      <c r="S50" s="365"/>
      <c r="T50" s="365"/>
      <c r="U50" s="365"/>
      <c r="V50" s="369" t="s">
        <v>82</v>
      </c>
      <c r="W50" s="369"/>
      <c r="X50" s="369"/>
      <c r="Y50" s="369"/>
      <c r="Z50" s="365"/>
      <c r="AA50" s="365"/>
      <c r="AB50" s="365"/>
      <c r="AC50" s="372"/>
      <c r="AD50" s="372"/>
      <c r="AE50" s="372"/>
      <c r="AF50" s="372"/>
      <c r="AG50" s="365"/>
      <c r="AH50" s="365"/>
      <c r="AI50" s="365"/>
      <c r="AJ50" s="368"/>
      <c r="AK50" s="368"/>
      <c r="AL50" s="368"/>
      <c r="AM50" s="368"/>
      <c r="AN50" s="365"/>
      <c r="AO50" s="365"/>
      <c r="AP50" s="365"/>
      <c r="AQ50" s="368"/>
      <c r="AR50" s="368"/>
      <c r="AS50" s="368"/>
      <c r="AT50" s="368"/>
      <c r="AU50" s="365"/>
      <c r="AV50" s="365"/>
      <c r="AW50" s="365"/>
    </row>
    <row r="51" spans="1:52" ht="24.75" customHeight="1">
      <c r="A51" s="81" t="s">
        <v>67</v>
      </c>
      <c r="B51" s="82"/>
      <c r="C51" s="82"/>
      <c r="D51" s="1"/>
      <c r="G51" s="429" t="str">
        <f>J16</f>
        <v>　</v>
      </c>
      <c r="H51" s="430"/>
      <c r="I51" s="288" t="s">
        <v>65</v>
      </c>
      <c r="J51" s="286"/>
      <c r="K51" s="286"/>
      <c r="L51" s="286"/>
      <c r="M51" s="297"/>
      <c r="N51" s="383" t="s">
        <v>72</v>
      </c>
      <c r="O51" s="369"/>
      <c r="P51" s="369"/>
      <c r="Q51" s="369"/>
      <c r="R51" s="369"/>
      <c r="S51" s="365"/>
      <c r="T51" s="365"/>
      <c r="U51" s="365"/>
      <c r="V51" s="369" t="s">
        <v>79</v>
      </c>
      <c r="W51" s="369"/>
      <c r="X51" s="369"/>
      <c r="Y51" s="369"/>
      <c r="Z51" s="365"/>
      <c r="AA51" s="365"/>
      <c r="AB51" s="365"/>
      <c r="AC51" s="372"/>
      <c r="AD51" s="372"/>
      <c r="AE51" s="372"/>
      <c r="AF51" s="372"/>
      <c r="AG51" s="365"/>
      <c r="AH51" s="365"/>
      <c r="AI51" s="365"/>
      <c r="AJ51" s="368"/>
      <c r="AK51" s="368"/>
      <c r="AL51" s="368"/>
      <c r="AM51" s="368"/>
      <c r="AN51" s="365"/>
      <c r="AO51" s="365"/>
      <c r="AP51" s="365"/>
      <c r="AQ51" s="368"/>
      <c r="AR51" s="368"/>
      <c r="AS51" s="368"/>
      <c r="AT51" s="368"/>
      <c r="AU51" s="365"/>
      <c r="AV51" s="365"/>
      <c r="AW51" s="365"/>
    </row>
    <row r="52" spans="1:52" ht="24.75" customHeight="1">
      <c r="A52" s="54"/>
      <c r="B52" s="23"/>
      <c r="C52" s="23"/>
      <c r="D52" s="1"/>
      <c r="G52" s="429" t="str">
        <f>X12</f>
        <v>　</v>
      </c>
      <c r="H52" s="430"/>
      <c r="I52" s="288" t="s">
        <v>56</v>
      </c>
      <c r="J52" s="286"/>
      <c r="K52" s="286"/>
      <c r="L52" s="286"/>
      <c r="M52" s="297"/>
      <c r="N52" s="383" t="s">
        <v>71</v>
      </c>
      <c r="O52" s="369"/>
      <c r="P52" s="369"/>
      <c r="Q52" s="369"/>
      <c r="R52" s="369"/>
      <c r="S52" s="365"/>
      <c r="T52" s="365"/>
      <c r="U52" s="365"/>
      <c r="V52" s="369" t="s">
        <v>82</v>
      </c>
      <c r="W52" s="369"/>
      <c r="X52" s="369"/>
      <c r="Y52" s="369"/>
      <c r="Z52" s="365"/>
      <c r="AA52" s="365"/>
      <c r="AB52" s="365"/>
      <c r="AC52" s="372"/>
      <c r="AD52" s="372"/>
      <c r="AE52" s="372"/>
      <c r="AF52" s="372"/>
      <c r="AG52" s="365"/>
      <c r="AH52" s="365"/>
      <c r="AI52" s="365"/>
      <c r="AJ52" s="368"/>
      <c r="AK52" s="368"/>
      <c r="AL52" s="368"/>
      <c r="AM52" s="368"/>
      <c r="AN52" s="365"/>
      <c r="AO52" s="365"/>
      <c r="AP52" s="365"/>
      <c r="AQ52" s="368"/>
      <c r="AR52" s="368"/>
      <c r="AS52" s="368"/>
      <c r="AT52" s="368"/>
      <c r="AU52" s="365"/>
      <c r="AV52" s="365"/>
      <c r="AW52" s="365"/>
    </row>
    <row r="53" spans="1:52" ht="24.75" customHeight="1">
      <c r="A53" s="54" t="s">
        <v>68</v>
      </c>
      <c r="B53" s="23"/>
      <c r="C53" s="23"/>
      <c r="D53" s="1"/>
      <c r="G53" s="429" t="str">
        <f>X14</f>
        <v>　</v>
      </c>
      <c r="H53" s="430"/>
      <c r="I53" s="288" t="s">
        <v>64</v>
      </c>
      <c r="J53" s="286"/>
      <c r="K53" s="286"/>
      <c r="L53" s="286"/>
      <c r="M53" s="297"/>
      <c r="N53" s="383" t="s">
        <v>78</v>
      </c>
      <c r="O53" s="369"/>
      <c r="P53" s="369"/>
      <c r="Q53" s="369"/>
      <c r="R53" s="369"/>
      <c r="S53" s="365"/>
      <c r="T53" s="365"/>
      <c r="U53" s="365"/>
      <c r="V53" s="369" t="s">
        <v>83</v>
      </c>
      <c r="W53" s="369"/>
      <c r="X53" s="369"/>
      <c r="Y53" s="369"/>
      <c r="Z53" s="365"/>
      <c r="AA53" s="365"/>
      <c r="AB53" s="365"/>
      <c r="AC53" s="372" t="s">
        <v>103</v>
      </c>
      <c r="AD53" s="372"/>
      <c r="AE53" s="372"/>
      <c r="AF53" s="372"/>
      <c r="AG53" s="365"/>
      <c r="AH53" s="365"/>
      <c r="AI53" s="365"/>
      <c r="AJ53" s="368"/>
      <c r="AK53" s="368"/>
      <c r="AL53" s="368"/>
      <c r="AM53" s="368"/>
      <c r="AN53" s="365"/>
      <c r="AO53" s="365"/>
      <c r="AP53" s="365"/>
      <c r="AQ53" s="368"/>
      <c r="AR53" s="368"/>
      <c r="AS53" s="368"/>
      <c r="AT53" s="368"/>
      <c r="AU53" s="365"/>
      <c r="AV53" s="365"/>
      <c r="AW53" s="365"/>
    </row>
    <row r="54" spans="1:52" ht="24.75" customHeight="1">
      <c r="A54" s="20"/>
      <c r="B54" s="23"/>
      <c r="C54" s="23"/>
      <c r="D54" s="1"/>
      <c r="G54" s="429" t="str">
        <f>AL10</f>
        <v>　</v>
      </c>
      <c r="H54" s="430"/>
      <c r="I54" s="288" t="s">
        <v>27</v>
      </c>
      <c r="J54" s="286"/>
      <c r="K54" s="286"/>
      <c r="L54" s="286"/>
      <c r="M54" s="297"/>
      <c r="N54" s="383" t="s">
        <v>74</v>
      </c>
      <c r="O54" s="369"/>
      <c r="P54" s="369"/>
      <c r="Q54" s="369"/>
      <c r="R54" s="369"/>
      <c r="S54" s="365"/>
      <c r="T54" s="365"/>
      <c r="U54" s="365"/>
      <c r="V54" s="369" t="s">
        <v>77</v>
      </c>
      <c r="W54" s="369"/>
      <c r="X54" s="369"/>
      <c r="Y54" s="369"/>
      <c r="Z54" s="365"/>
      <c r="AA54" s="365"/>
      <c r="AB54" s="365"/>
      <c r="AC54" s="372" t="s">
        <v>101</v>
      </c>
      <c r="AD54" s="372"/>
      <c r="AE54" s="372"/>
      <c r="AF54" s="372"/>
      <c r="AG54" s="365"/>
      <c r="AH54" s="365"/>
      <c r="AI54" s="365"/>
      <c r="AJ54" s="368" t="s">
        <v>100</v>
      </c>
      <c r="AK54" s="368"/>
      <c r="AL54" s="368"/>
      <c r="AM54" s="368"/>
      <c r="AN54" s="365"/>
      <c r="AO54" s="365"/>
      <c r="AP54" s="365"/>
      <c r="AQ54" s="368"/>
      <c r="AR54" s="368"/>
      <c r="AS54" s="368"/>
      <c r="AT54" s="368"/>
      <c r="AU54" s="365"/>
      <c r="AV54" s="365"/>
      <c r="AW54" s="365"/>
    </row>
    <row r="55" spans="1:52" ht="24.75" customHeight="1">
      <c r="A55" s="20"/>
      <c r="B55" s="23"/>
      <c r="C55" s="23"/>
      <c r="D55" s="1"/>
      <c r="G55" s="429" t="str">
        <f>AL12</f>
        <v>　</v>
      </c>
      <c r="H55" s="430"/>
      <c r="I55" s="288" t="s">
        <v>28</v>
      </c>
      <c r="J55" s="286"/>
      <c r="K55" s="286"/>
      <c r="L55" s="286"/>
      <c r="M55" s="297"/>
      <c r="N55" s="383" t="s">
        <v>74</v>
      </c>
      <c r="O55" s="369"/>
      <c r="P55" s="369"/>
      <c r="Q55" s="369"/>
      <c r="R55" s="369"/>
      <c r="S55" s="365"/>
      <c r="T55" s="365"/>
      <c r="U55" s="365"/>
      <c r="V55" s="369" t="s">
        <v>77</v>
      </c>
      <c r="W55" s="369"/>
      <c r="X55" s="369"/>
      <c r="Y55" s="369"/>
      <c r="Z55" s="365"/>
      <c r="AA55" s="365"/>
      <c r="AB55" s="365"/>
      <c r="AC55" s="372" t="s">
        <v>81</v>
      </c>
      <c r="AD55" s="372"/>
      <c r="AE55" s="372"/>
      <c r="AF55" s="372"/>
      <c r="AG55" s="365"/>
      <c r="AH55" s="365"/>
      <c r="AI55" s="365"/>
      <c r="AJ55" s="368"/>
      <c r="AK55" s="368"/>
      <c r="AL55" s="368"/>
      <c r="AM55" s="368"/>
      <c r="AN55" s="365"/>
      <c r="AO55" s="365"/>
      <c r="AP55" s="365"/>
      <c r="AQ55" s="368"/>
      <c r="AR55" s="368"/>
      <c r="AS55" s="368"/>
      <c r="AT55" s="368"/>
      <c r="AU55" s="365"/>
      <c r="AV55" s="365"/>
      <c r="AW55" s="365"/>
    </row>
    <row r="56" spans="1:52" ht="24.75" customHeight="1">
      <c r="A56" s="20"/>
      <c r="B56" s="23"/>
      <c r="C56" s="23"/>
      <c r="D56" s="1"/>
      <c r="G56" s="429" t="str">
        <f>AL14</f>
        <v>　</v>
      </c>
      <c r="H56" s="430"/>
      <c r="I56" s="288" t="s">
        <v>29</v>
      </c>
      <c r="J56" s="286"/>
      <c r="K56" s="286"/>
      <c r="L56" s="286"/>
      <c r="M56" s="297"/>
      <c r="N56" s="383" t="s">
        <v>80</v>
      </c>
      <c r="O56" s="369"/>
      <c r="P56" s="369"/>
      <c r="Q56" s="369"/>
      <c r="R56" s="369"/>
      <c r="S56" s="365"/>
      <c r="T56" s="365"/>
      <c r="U56" s="365"/>
      <c r="V56" s="369" t="s">
        <v>85</v>
      </c>
      <c r="W56" s="369"/>
      <c r="X56" s="369"/>
      <c r="Y56" s="369"/>
      <c r="Z56" s="365"/>
      <c r="AA56" s="365"/>
      <c r="AB56" s="365"/>
      <c r="AC56" s="372"/>
      <c r="AD56" s="372"/>
      <c r="AE56" s="372"/>
      <c r="AF56" s="372"/>
      <c r="AG56" s="365"/>
      <c r="AH56" s="365"/>
      <c r="AI56" s="365"/>
      <c r="AJ56" s="369"/>
      <c r="AK56" s="369"/>
      <c r="AL56" s="369"/>
      <c r="AM56" s="369"/>
      <c r="AN56" s="365"/>
      <c r="AO56" s="365"/>
      <c r="AP56" s="365"/>
      <c r="AQ56" s="369"/>
      <c r="AR56" s="369"/>
      <c r="AS56" s="369"/>
      <c r="AT56" s="369"/>
      <c r="AU56" s="365"/>
      <c r="AV56" s="365"/>
      <c r="AW56" s="365"/>
    </row>
    <row r="57" spans="1:52" ht="24.75" customHeight="1">
      <c r="A57" s="20"/>
      <c r="B57" s="23"/>
      <c r="C57" s="23"/>
      <c r="D57" s="1"/>
      <c r="G57" s="429" t="str">
        <f>X16</f>
        <v>　</v>
      </c>
      <c r="H57" s="430"/>
      <c r="I57" s="288" t="s">
        <v>26</v>
      </c>
      <c r="J57" s="286"/>
      <c r="K57" s="286"/>
      <c r="L57" s="286"/>
      <c r="M57" s="297"/>
      <c r="N57" s="383" t="s">
        <v>73</v>
      </c>
      <c r="O57" s="369"/>
      <c r="P57" s="369"/>
      <c r="Q57" s="369"/>
      <c r="R57" s="369"/>
      <c r="S57" s="365"/>
      <c r="T57" s="365"/>
      <c r="U57" s="365"/>
      <c r="V57" s="369" t="s">
        <v>86</v>
      </c>
      <c r="W57" s="369"/>
      <c r="X57" s="369"/>
      <c r="Y57" s="369"/>
      <c r="Z57" s="365"/>
      <c r="AA57" s="365"/>
      <c r="AB57" s="365"/>
      <c r="AC57" s="372"/>
      <c r="AD57" s="372"/>
      <c r="AE57" s="372"/>
      <c r="AF57" s="372"/>
      <c r="AG57" s="365"/>
      <c r="AH57" s="365"/>
      <c r="AI57" s="365"/>
      <c r="AJ57" s="368"/>
      <c r="AK57" s="368"/>
      <c r="AL57" s="368"/>
      <c r="AM57" s="368"/>
      <c r="AN57" s="365"/>
      <c r="AO57" s="365"/>
      <c r="AP57" s="365"/>
      <c r="AQ57" s="368"/>
      <c r="AR57" s="368"/>
      <c r="AS57" s="368"/>
      <c r="AT57" s="368"/>
      <c r="AU57" s="365"/>
      <c r="AV57" s="365"/>
      <c r="AW57" s="365"/>
    </row>
    <row r="58" spans="1:52" ht="24.75" customHeight="1">
      <c r="A58" s="19"/>
      <c r="B58" s="22"/>
      <c r="C58" s="22"/>
      <c r="D58" s="6"/>
      <c r="G58" s="352" t="str">
        <f>AL16</f>
        <v>　</v>
      </c>
      <c r="H58" s="353"/>
      <c r="I58" s="324" t="s">
        <v>18</v>
      </c>
      <c r="J58" s="309"/>
      <c r="K58" s="309"/>
      <c r="L58" s="309"/>
      <c r="M58" s="325"/>
      <c r="N58" s="384"/>
      <c r="O58" s="370"/>
      <c r="P58" s="370"/>
      <c r="Q58" s="370"/>
      <c r="R58" s="370"/>
      <c r="S58" s="366"/>
      <c r="T58" s="366"/>
      <c r="U58" s="366"/>
      <c r="V58" s="373"/>
      <c r="W58" s="373"/>
      <c r="X58" s="373"/>
      <c r="Y58" s="373"/>
      <c r="Z58" s="366"/>
      <c r="AA58" s="366"/>
      <c r="AB58" s="366"/>
      <c r="AC58" s="374"/>
      <c r="AD58" s="374"/>
      <c r="AE58" s="374"/>
      <c r="AF58" s="374"/>
      <c r="AG58" s="366"/>
      <c r="AH58" s="366"/>
      <c r="AI58" s="366"/>
      <c r="AJ58" s="370"/>
      <c r="AK58" s="370"/>
      <c r="AL58" s="370"/>
      <c r="AM58" s="370"/>
      <c r="AN58" s="366"/>
      <c r="AO58" s="366"/>
      <c r="AP58" s="366"/>
      <c r="AQ58" s="370"/>
      <c r="AR58" s="370"/>
      <c r="AS58" s="370"/>
      <c r="AT58" s="370"/>
      <c r="AU58" s="366"/>
      <c r="AV58" s="366"/>
      <c r="AW58" s="366"/>
    </row>
    <row r="59" spans="1:52" ht="18" customHeight="1">
      <c r="A59" s="376" t="s">
        <v>84</v>
      </c>
      <c r="B59" s="377"/>
      <c r="C59" s="377"/>
      <c r="D59" s="377"/>
      <c r="E59" s="377"/>
      <c r="F59" s="377"/>
      <c r="G59" s="378"/>
      <c r="H59" s="379"/>
      <c r="I59" s="197"/>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351"/>
    </row>
    <row r="60" spans="1:52" ht="18" customHeight="1">
      <c r="A60" s="380"/>
      <c r="B60" s="381"/>
      <c r="C60" s="381"/>
      <c r="D60" s="381"/>
      <c r="E60" s="381"/>
      <c r="F60" s="381"/>
      <c r="G60" s="381"/>
      <c r="H60" s="382"/>
      <c r="I60" s="198"/>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3"/>
    </row>
    <row r="61" spans="1:52" ht="7.5" customHeight="1">
      <c r="A61" s="1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9"/>
    </row>
    <row r="62" spans="1:52">
      <c r="A62" s="5" t="s">
        <v>95</v>
      </c>
      <c r="B62" s="6"/>
      <c r="C62" s="6"/>
      <c r="D62" s="6"/>
      <c r="E62" s="6"/>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6"/>
    </row>
    <row r="63" spans="1:52" ht="15" customHeight="1">
      <c r="A63" s="16" t="s">
        <v>8</v>
      </c>
      <c r="B63" s="3"/>
      <c r="C63" s="3"/>
      <c r="D63" s="3"/>
      <c r="E63" s="4"/>
      <c r="F63" s="2"/>
      <c r="G63" s="3"/>
      <c r="H63" s="3"/>
      <c r="I63" s="3"/>
      <c r="J63" s="3"/>
      <c r="K63" s="3"/>
      <c r="L63" s="3"/>
      <c r="M63" s="3"/>
      <c r="N63" s="3"/>
      <c r="O63" s="3"/>
      <c r="P63" s="3"/>
      <c r="Q63" s="3"/>
      <c r="R63" s="3"/>
      <c r="S63" s="3"/>
      <c r="T63" s="3"/>
      <c r="U63" s="3"/>
      <c r="V63" s="3"/>
      <c r="W63" s="16" t="s">
        <v>9</v>
      </c>
      <c r="X63" s="3"/>
      <c r="Y63" s="3"/>
      <c r="Z63" s="3"/>
      <c r="AA63" s="3"/>
      <c r="AB63" s="3"/>
      <c r="AC63" s="4"/>
      <c r="AD63" s="2"/>
      <c r="AE63" s="3"/>
      <c r="AF63" s="3"/>
      <c r="AG63" s="3"/>
      <c r="AH63" s="3"/>
      <c r="AI63" s="3"/>
      <c r="AJ63" s="3"/>
      <c r="AK63" s="3"/>
      <c r="AL63" s="3"/>
      <c r="AM63" s="3"/>
      <c r="AN63" s="3"/>
      <c r="AO63" s="3"/>
      <c r="AP63" s="3"/>
      <c r="AQ63" s="3"/>
      <c r="AR63" s="3"/>
      <c r="AS63" s="3"/>
      <c r="AT63" s="3"/>
      <c r="AU63" s="3"/>
      <c r="AV63" s="3"/>
      <c r="AW63" s="4"/>
      <c r="AX63" s="1"/>
    </row>
    <row r="64" spans="1:52" ht="15" customHeight="1">
      <c r="A64" s="16" t="s">
        <v>10</v>
      </c>
      <c r="B64" s="3"/>
      <c r="C64" s="3"/>
      <c r="D64" s="3"/>
      <c r="E64" s="4"/>
      <c r="F64" s="2"/>
      <c r="G64" s="3"/>
      <c r="H64" s="3"/>
      <c r="I64" s="3"/>
      <c r="J64" s="3"/>
      <c r="K64" s="3"/>
      <c r="L64" s="3"/>
      <c r="M64" s="3"/>
      <c r="N64" s="3"/>
      <c r="O64" s="3"/>
      <c r="P64" s="3"/>
      <c r="Q64" s="3"/>
      <c r="R64" s="3"/>
      <c r="S64" s="3"/>
      <c r="T64" s="3"/>
      <c r="U64" s="3"/>
      <c r="V64" s="3"/>
      <c r="W64" s="16" t="s">
        <v>11</v>
      </c>
      <c r="X64" s="3"/>
      <c r="Y64" s="3"/>
      <c r="Z64" s="3"/>
      <c r="AA64" s="3"/>
      <c r="AB64" s="3"/>
      <c r="AC64" s="4"/>
      <c r="AD64" s="2"/>
      <c r="AE64" s="3"/>
      <c r="AF64" s="3"/>
      <c r="AG64" s="3"/>
      <c r="AH64" s="3"/>
      <c r="AI64" s="3"/>
      <c r="AJ64" s="3"/>
      <c r="AK64" s="3"/>
      <c r="AL64" s="3"/>
      <c r="AM64" s="3"/>
      <c r="AN64" s="3"/>
      <c r="AO64" s="3"/>
      <c r="AP64" s="3"/>
      <c r="AQ64" s="3"/>
      <c r="AR64" s="3"/>
      <c r="AS64" s="3"/>
      <c r="AT64" s="3"/>
      <c r="AU64" s="3"/>
      <c r="AV64" s="3"/>
      <c r="AW64" s="4"/>
      <c r="AX64" s="1"/>
    </row>
    <row r="65" spans="1:50" ht="15" customHeight="1">
      <c r="A65" s="77"/>
      <c r="B65" s="1"/>
      <c r="C65" s="1"/>
      <c r="D65" s="1"/>
      <c r="E65" s="1"/>
      <c r="F65" s="1"/>
      <c r="G65" s="1"/>
      <c r="H65" s="1"/>
      <c r="I65" s="1"/>
      <c r="J65" s="1"/>
      <c r="K65" s="1"/>
      <c r="L65" s="1"/>
      <c r="M65" s="1"/>
      <c r="N65" s="1"/>
      <c r="O65" s="1"/>
      <c r="P65" s="1"/>
      <c r="Q65" s="1"/>
      <c r="R65" s="1"/>
      <c r="S65" s="1"/>
      <c r="T65" s="1"/>
      <c r="U65" s="1"/>
      <c r="V65" s="1"/>
      <c r="W65" s="77"/>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7" spans="1:50">
      <c r="A67" s="8" t="s">
        <v>18</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10"/>
    </row>
    <row r="68" spans="1:50">
      <c r="A68" s="1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2"/>
    </row>
    <row r="69" spans="1:50">
      <c r="A69" s="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7"/>
    </row>
    <row r="70" spans="1:50">
      <c r="A70" s="342"/>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4"/>
    </row>
    <row r="71" spans="1:50">
      <c r="A71" s="345"/>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7"/>
    </row>
    <row r="72" spans="1:50">
      <c r="A72" s="345"/>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7"/>
    </row>
    <row r="73" spans="1:50">
      <c r="A73" s="345"/>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7"/>
    </row>
    <row r="74" spans="1:50">
      <c r="A74" s="345"/>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7"/>
    </row>
    <row r="75" spans="1:50">
      <c r="A75" s="345"/>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7"/>
    </row>
    <row r="76" spans="1:50">
      <c r="A76" s="345"/>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7"/>
    </row>
    <row r="77" spans="1:50">
      <c r="A77" s="345"/>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7"/>
    </row>
    <row r="78" spans="1:50">
      <c r="A78" s="345"/>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7"/>
    </row>
    <row r="79" spans="1:50">
      <c r="A79" s="345"/>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7"/>
    </row>
    <row r="80" spans="1:50">
      <c r="A80" s="345"/>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7"/>
    </row>
    <row r="81" spans="1:49">
      <c r="A81" s="345"/>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7"/>
    </row>
    <row r="82" spans="1:49">
      <c r="A82" s="345"/>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7"/>
    </row>
    <row r="83" spans="1:49">
      <c r="A83" s="345"/>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7"/>
    </row>
    <row r="84" spans="1:49">
      <c r="A84" s="345"/>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7"/>
    </row>
    <row r="85" spans="1:49">
      <c r="A85" s="345"/>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7"/>
    </row>
    <row r="86" spans="1:49">
      <c r="A86" s="345"/>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7"/>
    </row>
    <row r="87" spans="1:49">
      <c r="A87" s="345"/>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7"/>
    </row>
    <row r="88" spans="1:49">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7"/>
    </row>
    <row r="89" spans="1:49">
      <c r="A89" s="345"/>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7"/>
    </row>
    <row r="90" spans="1:49">
      <c r="A90" s="345"/>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7"/>
    </row>
    <row r="91" spans="1:49">
      <c r="A91" s="345"/>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7"/>
    </row>
    <row r="92" spans="1:49">
      <c r="A92" s="345"/>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7"/>
    </row>
    <row r="93" spans="1:49">
      <c r="A93" s="345"/>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7"/>
    </row>
    <row r="94" spans="1:49">
      <c r="A94" s="345"/>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7"/>
    </row>
    <row r="95" spans="1:49">
      <c r="A95" s="345"/>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7"/>
    </row>
    <row r="96" spans="1:49">
      <c r="A96" s="345"/>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7"/>
    </row>
    <row r="97" spans="1:49">
      <c r="A97" s="345"/>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7"/>
    </row>
    <row r="98" spans="1:49">
      <c r="A98" s="345"/>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7"/>
    </row>
    <row r="99" spans="1:49">
      <c r="A99" s="345"/>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7"/>
    </row>
    <row r="100" spans="1:49">
      <c r="A100" s="345"/>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7"/>
    </row>
    <row r="101" spans="1:49">
      <c r="A101" s="345"/>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6"/>
      <c r="AW101" s="347"/>
    </row>
    <row r="102" spans="1:49">
      <c r="A102" s="345"/>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7"/>
    </row>
    <row r="103" spans="1:49">
      <c r="A103" s="345"/>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6"/>
      <c r="AW103" s="347"/>
    </row>
    <row r="104" spans="1:49">
      <c r="A104" s="345"/>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7"/>
    </row>
    <row r="105" spans="1:49">
      <c r="A105" s="345"/>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7"/>
    </row>
    <row r="106" spans="1:49">
      <c r="A106" s="345"/>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7"/>
    </row>
    <row r="107" spans="1:49">
      <c r="A107" s="345"/>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7"/>
    </row>
    <row r="108" spans="1:49">
      <c r="A108" s="348"/>
      <c r="B108" s="349"/>
      <c r="C108" s="349"/>
      <c r="D108" s="349"/>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50"/>
    </row>
  </sheetData>
  <mergeCells count="237">
    <mergeCell ref="G56:H56"/>
    <mergeCell ref="G57:H57"/>
    <mergeCell ref="G58:H58"/>
    <mergeCell ref="G47:H47"/>
    <mergeCell ref="G48:H48"/>
    <mergeCell ref="G49:H49"/>
    <mergeCell ref="G50:H50"/>
    <mergeCell ref="G51:H51"/>
    <mergeCell ref="G52:H52"/>
    <mergeCell ref="G53:H53"/>
    <mergeCell ref="G54:H54"/>
    <mergeCell ref="G55:H55"/>
    <mergeCell ref="A3:H3"/>
    <mergeCell ref="A7:A31"/>
    <mergeCell ref="J33:U33"/>
    <mergeCell ref="K30:P30"/>
    <mergeCell ref="I32:AW32"/>
    <mergeCell ref="R34:S34"/>
    <mergeCell ref="R35:S35"/>
    <mergeCell ref="R36:S36"/>
    <mergeCell ref="R37:S37"/>
    <mergeCell ref="AS26:AU26"/>
    <mergeCell ref="AJ26:AL26"/>
    <mergeCell ref="AM26:AO26"/>
    <mergeCell ref="AP26:AR26"/>
    <mergeCell ref="C7:H7"/>
    <mergeCell ref="C8:H8"/>
    <mergeCell ref="Q46:S46"/>
    <mergeCell ref="AS46:AU46"/>
    <mergeCell ref="I8:Y8"/>
    <mergeCell ref="Z8:AD8"/>
    <mergeCell ref="AE8:AW8"/>
    <mergeCell ref="A32:H32"/>
    <mergeCell ref="A5:H5"/>
    <mergeCell ref="A4:H4"/>
    <mergeCell ref="R38:S38"/>
    <mergeCell ref="R39:S39"/>
    <mergeCell ref="R40:S40"/>
    <mergeCell ref="R41:S41"/>
    <mergeCell ref="R42:S42"/>
    <mergeCell ref="R43:S43"/>
    <mergeCell ref="R44:S44"/>
    <mergeCell ref="AF42:AG42"/>
    <mergeCell ref="AF43:AG43"/>
    <mergeCell ref="AF44:AG44"/>
    <mergeCell ref="AF45:AG45"/>
    <mergeCell ref="A33:H33"/>
    <mergeCell ref="Z30:AC30"/>
    <mergeCell ref="AO30:AR30"/>
    <mergeCell ref="AD26:AF26"/>
    <mergeCell ref="AG26:AI26"/>
    <mergeCell ref="AE46:AG46"/>
    <mergeCell ref="AT42:AU42"/>
    <mergeCell ref="AT43:AU43"/>
    <mergeCell ref="AT44:AU44"/>
    <mergeCell ref="AT45:AU45"/>
    <mergeCell ref="AT40:AU40"/>
    <mergeCell ref="AT41:AU41"/>
    <mergeCell ref="AJ33:AW33"/>
    <mergeCell ref="AF34:AG34"/>
    <mergeCell ref="AF35:AG35"/>
    <mergeCell ref="AF36:AG36"/>
    <mergeCell ref="AF37:AG37"/>
    <mergeCell ref="AF38:AG38"/>
    <mergeCell ref="AF39:AG39"/>
    <mergeCell ref="AF40:AG40"/>
    <mergeCell ref="AF41:AG41"/>
    <mergeCell ref="AT37:AU37"/>
    <mergeCell ref="AT38:AU38"/>
    <mergeCell ref="AT39:AU39"/>
    <mergeCell ref="R45:S45"/>
    <mergeCell ref="AT34:AU34"/>
    <mergeCell ref="I3:AW3"/>
    <mergeCell ref="I4:AW4"/>
    <mergeCell ref="I5:AW5"/>
    <mergeCell ref="I7:AW7"/>
    <mergeCell ref="AR16:AT16"/>
    <mergeCell ref="U26:W26"/>
    <mergeCell ref="X26:Z26"/>
    <mergeCell ref="AA26:AC26"/>
    <mergeCell ref="AT35:AU35"/>
    <mergeCell ref="AT36:AU36"/>
    <mergeCell ref="I18:AW19"/>
    <mergeCell ref="I20:AW21"/>
    <mergeCell ref="AB6:AC6"/>
    <mergeCell ref="I26:K26"/>
    <mergeCell ref="L26:N26"/>
    <mergeCell ref="O26:Q26"/>
    <mergeCell ref="R26:T26"/>
    <mergeCell ref="I56:M56"/>
    <mergeCell ref="V55:Y55"/>
    <mergeCell ref="V56:Y56"/>
    <mergeCell ref="AC47:AF47"/>
    <mergeCell ref="AC48:AF48"/>
    <mergeCell ref="AC49:AF49"/>
    <mergeCell ref="AC50:AF50"/>
    <mergeCell ref="AC51:AF51"/>
    <mergeCell ref="AQ48:AT48"/>
    <mergeCell ref="AQ49:AT49"/>
    <mergeCell ref="AQ50:AT50"/>
    <mergeCell ref="AQ51:AT51"/>
    <mergeCell ref="AQ52:AT52"/>
    <mergeCell ref="AQ53:AT53"/>
    <mergeCell ref="N47:R47"/>
    <mergeCell ref="N48:R48"/>
    <mergeCell ref="I47:M47"/>
    <mergeCell ref="I48:M48"/>
    <mergeCell ref="I50:M50"/>
    <mergeCell ref="AJ47:AM47"/>
    <mergeCell ref="AJ48:AM48"/>
    <mergeCell ref="AJ49:AM49"/>
    <mergeCell ref="AG47:AI47"/>
    <mergeCell ref="AG48:AI48"/>
    <mergeCell ref="AQ57:AT57"/>
    <mergeCell ref="AJ50:AM50"/>
    <mergeCell ref="I58:M58"/>
    <mergeCell ref="A59:H60"/>
    <mergeCell ref="N49:R49"/>
    <mergeCell ref="N50:R50"/>
    <mergeCell ref="N51:R51"/>
    <mergeCell ref="N52:R52"/>
    <mergeCell ref="N53:R53"/>
    <mergeCell ref="I51:M51"/>
    <mergeCell ref="I52:M52"/>
    <mergeCell ref="I53:M53"/>
    <mergeCell ref="I57:M57"/>
    <mergeCell ref="I54:M54"/>
    <mergeCell ref="I55:M55"/>
    <mergeCell ref="N58:R58"/>
    <mergeCell ref="N57:R57"/>
    <mergeCell ref="N54:R54"/>
    <mergeCell ref="N55:R55"/>
    <mergeCell ref="AJ55:AM55"/>
    <mergeCell ref="AJ56:AM56"/>
    <mergeCell ref="AJ58:AM58"/>
    <mergeCell ref="N56:R56"/>
    <mergeCell ref="I49:M49"/>
    <mergeCell ref="AG49:AI49"/>
    <mergeCell ref="AG50:AI50"/>
    <mergeCell ref="AG51:AI51"/>
    <mergeCell ref="V58:Y58"/>
    <mergeCell ref="AC58:AF58"/>
    <mergeCell ref="S47:U47"/>
    <mergeCell ref="S48:U48"/>
    <mergeCell ref="S49:U49"/>
    <mergeCell ref="S50:U50"/>
    <mergeCell ref="S51:U51"/>
    <mergeCell ref="S52:U52"/>
    <mergeCell ref="S53:U53"/>
    <mergeCell ref="Z58:AB58"/>
    <mergeCell ref="AC52:AF52"/>
    <mergeCell ref="AC53:AF53"/>
    <mergeCell ref="S57:U57"/>
    <mergeCell ref="S54:U54"/>
    <mergeCell ref="S55:U55"/>
    <mergeCell ref="S56:U56"/>
    <mergeCell ref="S58:U58"/>
    <mergeCell ref="Z47:AB47"/>
    <mergeCell ref="V47:Y47"/>
    <mergeCell ref="V48:Y48"/>
    <mergeCell ref="V49:Y49"/>
    <mergeCell ref="V50:Y50"/>
    <mergeCell ref="V51:Y51"/>
    <mergeCell ref="V52:Y52"/>
    <mergeCell ref="Z48:AB48"/>
    <mergeCell ref="Z49:AB49"/>
    <mergeCell ref="Z50:AB50"/>
    <mergeCell ref="Z51:AB51"/>
    <mergeCell ref="V57:Y57"/>
    <mergeCell ref="V54:Y54"/>
    <mergeCell ref="Z57:AB57"/>
    <mergeCell ref="Z54:AB54"/>
    <mergeCell ref="Z55:AB55"/>
    <mergeCell ref="Z56:AB56"/>
    <mergeCell ref="V53:Y53"/>
    <mergeCell ref="AC55:AF55"/>
    <mergeCell ref="AC56:AF56"/>
    <mergeCell ref="Z52:AB52"/>
    <mergeCell ref="Z53:AB53"/>
    <mergeCell ref="AC57:AF57"/>
    <mergeCell ref="AC54:AF54"/>
    <mergeCell ref="AN55:AP55"/>
    <mergeCell ref="AN56:AP56"/>
    <mergeCell ref="AN58:AP58"/>
    <mergeCell ref="AJ52:AM52"/>
    <mergeCell ref="AJ53:AM53"/>
    <mergeCell ref="AJ57:AM57"/>
    <mergeCell ref="AJ54:AM54"/>
    <mergeCell ref="AG55:AI55"/>
    <mergeCell ref="AU47:AW47"/>
    <mergeCell ref="AU52:AW52"/>
    <mergeCell ref="AU53:AW53"/>
    <mergeCell ref="AG58:AI58"/>
    <mergeCell ref="AN47:AP47"/>
    <mergeCell ref="AN48:AP48"/>
    <mergeCell ref="AN49:AP49"/>
    <mergeCell ref="AN50:AP50"/>
    <mergeCell ref="AN51:AP51"/>
    <mergeCell ref="AN52:AP52"/>
    <mergeCell ref="AN53:AP53"/>
    <mergeCell ref="AN57:AP57"/>
    <mergeCell ref="AN54:AP54"/>
    <mergeCell ref="AG52:AI52"/>
    <mergeCell ref="AG53:AI53"/>
    <mergeCell ref="AG57:AI57"/>
    <mergeCell ref="AG54:AI54"/>
    <mergeCell ref="AG56:AI56"/>
    <mergeCell ref="AQ54:AT54"/>
    <mergeCell ref="AQ55:AT55"/>
    <mergeCell ref="AQ56:AT56"/>
    <mergeCell ref="AJ51:AM51"/>
    <mergeCell ref="AQ58:AT58"/>
    <mergeCell ref="AQ47:AT47"/>
    <mergeCell ref="A70:AW108"/>
    <mergeCell ref="C24:H25"/>
    <mergeCell ref="C22:H23"/>
    <mergeCell ref="AD31:AS31"/>
    <mergeCell ref="I59:AW60"/>
    <mergeCell ref="I22:AW23"/>
    <mergeCell ref="I24:AW25"/>
    <mergeCell ref="V33:AI33"/>
    <mergeCell ref="A6:H6"/>
    <mergeCell ref="K6:N6"/>
    <mergeCell ref="T6:U6"/>
    <mergeCell ref="V6:Y6"/>
    <mergeCell ref="Q6:R6"/>
    <mergeCell ref="O6:P6"/>
    <mergeCell ref="Z6:AA6"/>
    <mergeCell ref="AU57:AW57"/>
    <mergeCell ref="AU48:AW48"/>
    <mergeCell ref="AU49:AW49"/>
    <mergeCell ref="AU50:AW50"/>
    <mergeCell ref="AU51:AW51"/>
    <mergeCell ref="AU54:AW54"/>
    <mergeCell ref="AU55:AW55"/>
    <mergeCell ref="AU56:AW56"/>
    <mergeCell ref="AU58:AW58"/>
  </mergeCells>
  <phoneticPr fontId="2"/>
  <conditionalFormatting sqref="AN54:AP54 AG53:AI55 AG47:AI49 AN47:AP49 AU48:AW48 S47:U57 I3:AW5 K6:N6 Q6:R6 V6:Y6 AB6:AC6 Z30:AC30 I18:AW25 K30:P30 I7:I8 J7:Y7 Z7:AE8 AF7:AW7 I32:AW32 Z47:AB57">
    <cfRule type="containsBlanks" dxfId="19" priority="31">
      <formula>LEN(TRIM(I3))=0</formula>
    </cfRule>
  </conditionalFormatting>
  <conditionalFormatting sqref="AO30:AR30">
    <cfRule type="containsBlanks" dxfId="18" priority="19">
      <formula>LEN(TRIM(AO30))=0</formula>
    </cfRule>
    <cfRule type="containsBlanks" dxfId="17" priority="20">
      <formula>LEN(TRIM(AO30))=0</formula>
    </cfRule>
  </conditionalFormatting>
  <conditionalFormatting sqref="AF37:AG37 AE46:AG46 R37:S37 Q46:S46 AS46:AU46">
    <cfRule type="cellIs" dxfId="16" priority="14" operator="equal">
      <formula>0</formula>
    </cfRule>
  </conditionalFormatting>
  <conditionalFormatting sqref="AT37:AU37">
    <cfRule type="cellIs" dxfId="15" priority="11" operator="equal">
      <formula>0</formula>
    </cfRule>
    <cfRule type="cellIs" priority="12" operator="equal">
      <formula>0</formula>
    </cfRule>
  </conditionalFormatting>
  <dataValidations count="1">
    <dataValidation type="list" allowBlank="1" showInputMessage="1" showErrorMessage="1" sqref="X16 AL16 X14 X12 X10 J12 J14 J16 AL10 AL12 AL14 J10">
      <formula1>"○,●, 　"</formula1>
    </dataValidation>
  </dataValidations>
  <pageMargins left="0.70866141732283472" right="0.70866141732283472" top="0.55118110236220474" bottom="0.35433070866141736" header="0.31496062992125984" footer="0.31496062992125984"/>
  <pageSetup paperSize="9" scale="83" orientation="portrait" r:id="rId1"/>
  <ignoredErrors>
    <ignoredError sqref="G48 G5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9</xdr:col>
                    <xdr:colOff>152400</xdr:colOff>
                    <xdr:row>29</xdr:row>
                    <xdr:rowOff>76200</xdr:rowOff>
                  </from>
                  <to>
                    <xdr:col>12</xdr:col>
                    <xdr:colOff>85725</xdr:colOff>
                    <xdr:row>31</xdr:row>
                    <xdr:rowOff>123825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16</xdr:col>
                    <xdr:colOff>133350</xdr:colOff>
                    <xdr:row>29</xdr:row>
                    <xdr:rowOff>76200</xdr:rowOff>
                  </from>
                  <to>
                    <xdr:col>19</xdr:col>
                    <xdr:colOff>66675</xdr:colOff>
                    <xdr:row>31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様式（記載例）</vt:lpstr>
      <vt:lpstr>提案書様式</vt:lpstr>
      <vt:lpstr>様式</vt:lpstr>
      <vt:lpstr>渡辺私案１</vt:lpstr>
      <vt:lpstr>提案書様式!Print_Area</vt:lpstr>
      <vt:lpstr>渡辺私案１!Print_Area</vt:lpstr>
      <vt:lpstr>様式!Print_Area</vt:lpstr>
      <vt:lpstr>'様式（記載例）'!Print_Area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yamagishi-t54y9</dc:creator>
  <cp:lastModifiedBy>なし</cp:lastModifiedBy>
  <cp:lastPrinted>2018-10-04T10:39:21Z</cp:lastPrinted>
  <dcterms:created xsi:type="dcterms:W3CDTF">2005-01-12T05:29:11Z</dcterms:created>
  <dcterms:modified xsi:type="dcterms:W3CDTF">2018-10-04T10:41:01Z</dcterms:modified>
</cp:coreProperties>
</file>