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tabRatio="739" firstSheet="2" activeTab="4"/>
  </bookViews>
  <sheets>
    <sheet name="①事業者・航路数②推移" sheetId="1" r:id="rId1"/>
    <sheet name="③船腹量④経営状況" sheetId="2" r:id="rId2"/>
    <sheet name="⑤主要地区別旅客輸送実績の推移" sheetId="3" r:id="rId3"/>
    <sheet name="⑥フェリー航路の現況" sheetId="4" r:id="rId4"/>
    <sheet name="⑦国庫補助航路の現状⑧交付状況" sheetId="5" r:id="rId5"/>
  </sheets>
  <definedNames>
    <definedName name="_xlnm.Print_Area" localSheetId="1">'③船腹量④経営状況'!$A$1:$T$32</definedName>
    <definedName name="_xlnm.Print_Area" localSheetId="2">'⑤主要地区別旅客輸送実績の推移'!$A$1:$S$29</definedName>
    <definedName name="_xlnm.Print_Area" localSheetId="4">'⑦国庫補助航路の現状⑧交付状況'!$A$1:$P$36</definedName>
  </definedNames>
  <calcPr fullCalcOnLoad="1"/>
</workbook>
</file>

<file path=xl/sharedStrings.xml><?xml version="1.0" encoding="utf-8"?>
<sst xmlns="http://schemas.openxmlformats.org/spreadsheetml/2006/main" count="283" uniqueCount="206">
  <si>
    <t>牡鹿半島</t>
  </si>
  <si>
    <t>気仙沼湾</t>
  </si>
  <si>
    <t>陸中海岸</t>
  </si>
  <si>
    <t>下北半島</t>
  </si>
  <si>
    <t>年度</t>
  </si>
  <si>
    <t>地区</t>
  </si>
  <si>
    <t>輸送人員</t>
  </si>
  <si>
    <t>指数</t>
  </si>
  <si>
    <t>合計</t>
  </si>
  <si>
    <t>男鹿半島</t>
  </si>
  <si>
    <t>酒田市</t>
  </si>
  <si>
    <t>区分</t>
  </si>
  <si>
    <t>事業者数</t>
  </si>
  <si>
    <t>航路数</t>
  </si>
  <si>
    <t>気仙沼</t>
  </si>
  <si>
    <t>計</t>
  </si>
  <si>
    <t>本　局</t>
  </si>
  <si>
    <t>青　森</t>
  </si>
  <si>
    <t>岩　手</t>
  </si>
  <si>
    <t>秋　田</t>
  </si>
  <si>
    <t>山　形</t>
  </si>
  <si>
    <t>福　島</t>
  </si>
  <si>
    <t>八　戸</t>
  </si>
  <si>
    <t>石　巻</t>
  </si>
  <si>
    <t>事項</t>
  </si>
  <si>
    <t>定期航路</t>
  </si>
  <si>
    <t>不定期航路</t>
  </si>
  <si>
    <t>前年比</t>
  </si>
  <si>
    <t>事業者名</t>
  </si>
  <si>
    <t>航路名</t>
  </si>
  <si>
    <t>寄港地</t>
  </si>
  <si>
    <t>事業開始</t>
  </si>
  <si>
    <t>航路距離</t>
  </si>
  <si>
    <t>（ｋｍ）</t>
  </si>
  <si>
    <t>所要時間</t>
  </si>
  <si>
    <t>時間：分</t>
  </si>
  <si>
    <t>運航時季</t>
  </si>
  <si>
    <t>備考</t>
  </si>
  <si>
    <t>欠損額</t>
  </si>
  <si>
    <t>補助金
交付額</t>
  </si>
  <si>
    <t>酒田～勝浦</t>
  </si>
  <si>
    <t>通年</t>
  </si>
  <si>
    <t>牡鹿半島</t>
  </si>
  <si>
    <t>気仙沼湾</t>
  </si>
  <si>
    <t>八戸～苫小牧</t>
  </si>
  <si>
    <t>陸奥湾</t>
  </si>
  <si>
    <t>津軽海峡</t>
  </si>
  <si>
    <t>網地島ライン㈱</t>
  </si>
  <si>
    <t>大島汽船㈱</t>
  </si>
  <si>
    <t>川崎近海汽船㈱</t>
  </si>
  <si>
    <t>蟹田～脇野沢</t>
  </si>
  <si>
    <t>函館～大間</t>
  </si>
  <si>
    <t>函館～青森</t>
  </si>
  <si>
    <t>共栄運輸㈱</t>
  </si>
  <si>
    <t>北日本海運㈱</t>
  </si>
  <si>
    <t>太平洋フェリー㈱</t>
  </si>
  <si>
    <t>名古屋～苫小牧</t>
  </si>
  <si>
    <t>仙台</t>
  </si>
  <si>
    <t>新日本海フェリー㈱</t>
  </si>
  <si>
    <t>当
局
管
内</t>
  </si>
  <si>
    <t>一般旅客定期航路事業</t>
  </si>
  <si>
    <t>旅客不定期航路事業</t>
  </si>
  <si>
    <t>一般旅客定期航路</t>
  </si>
  <si>
    <t>旅客不定期航路</t>
  </si>
  <si>
    <t>離島</t>
  </si>
  <si>
    <t>河川</t>
  </si>
  <si>
    <t>小計</t>
  </si>
  <si>
    <t>管轄</t>
  </si>
  <si>
    <t>営業収益</t>
  </si>
  <si>
    <t>営業費用</t>
  </si>
  <si>
    <t>営業損益</t>
  </si>
  <si>
    <t>営業外収入</t>
  </si>
  <si>
    <t>営業外費用</t>
  </si>
  <si>
    <t>経常損益</t>
  </si>
  <si>
    <t>単位：千円</t>
  </si>
  <si>
    <t>使用船舶数</t>
  </si>
  <si>
    <t>輸送実績（千人）</t>
  </si>
  <si>
    <t>女川～江島</t>
  </si>
  <si>
    <t>青森～佐井</t>
  </si>
  <si>
    <t>石巻～長渡</t>
  </si>
  <si>
    <t>距　離</t>
  </si>
  <si>
    <t>航　　　　　路　　　　　数</t>
  </si>
  <si>
    <t>（注）（　）内は、定期航路と不定期航路を兼業しているものの内数である。</t>
  </si>
  <si>
    <t>その他の
河川湖沼</t>
  </si>
  <si>
    <t>㎞</t>
  </si>
  <si>
    <t>収　益</t>
  </si>
  <si>
    <t>費　用</t>
  </si>
  <si>
    <t>１隻</t>
  </si>
  <si>
    <t>(注)</t>
  </si>
  <si>
    <t>2.収益、費用は監査後の数字である。</t>
  </si>
  <si>
    <t>敦賀～苫小牧</t>
  </si>
  <si>
    <t>本　土</t>
  </si>
  <si>
    <t>海上タクシー</t>
  </si>
  <si>
    <t>（注）「航路損益計算書」より作成</t>
  </si>
  <si>
    <t>地区</t>
  </si>
  <si>
    <t xml:space="preserve"> (3) 旅客航路事業の現況</t>
  </si>
  <si>
    <t>　① 事業者数及び航路数</t>
  </si>
  <si>
    <t>　② 事業者数及び航路数の推移</t>
  </si>
  <si>
    <t>　③ 使用旅客船の総トン数別船腹量</t>
  </si>
  <si>
    <t>5GT</t>
  </si>
  <si>
    <t>20GT</t>
  </si>
  <si>
    <t>100GT</t>
  </si>
  <si>
    <t>500GT</t>
  </si>
  <si>
    <t>～</t>
  </si>
  <si>
    <t xml:space="preserve">区 分 </t>
  </si>
  <si>
    <t xml:space="preserve"> 管 轄</t>
  </si>
  <si>
    <t>青　　森</t>
  </si>
  <si>
    <t>八　　戸</t>
  </si>
  <si>
    <t>岩　　手</t>
  </si>
  <si>
    <t>気 仙 沼</t>
  </si>
  <si>
    <t>石　　巻</t>
  </si>
  <si>
    <t>本　　局</t>
  </si>
  <si>
    <t>秋　　田</t>
  </si>
  <si>
    <t>山　　形</t>
  </si>
  <si>
    <t>福　　島</t>
  </si>
  <si>
    <t>合  計</t>
  </si>
  <si>
    <t>営業収益率</t>
  </si>
  <si>
    <t>経常収支率</t>
  </si>
  <si>
    <t>　④ 旅客航路事業の経営状況</t>
  </si>
  <si>
    <t xml:space="preserve">事業別 </t>
  </si>
  <si>
    <t xml:space="preserve"> 項目</t>
  </si>
  <si>
    <t xml:space="preserve">  ⑤ 主要地区別旅客輸送実績の推移</t>
  </si>
  <si>
    <t>飛    島</t>
  </si>
  <si>
    <t>田 沢 湖</t>
  </si>
  <si>
    <t>太 平 湖</t>
  </si>
  <si>
    <t>最 上 川</t>
  </si>
  <si>
    <t>　⑥ フェリー航路の現況</t>
  </si>
  <si>
    <t>指定</t>
  </si>
  <si>
    <t>及　　　び</t>
  </si>
  <si>
    <t>３隻</t>
  </si>
  <si>
    <t>塩竈市</t>
  </si>
  <si>
    <t>塩竈～朴島</t>
  </si>
  <si>
    <t>新潟、秋田</t>
  </si>
  <si>
    <t>網地島ライン(株)</t>
  </si>
  <si>
    <t>松 島 湾</t>
  </si>
  <si>
    <t>金 華 山</t>
  </si>
  <si>
    <t>檜 原 湖</t>
  </si>
  <si>
    <t>猪苗代湖</t>
  </si>
  <si>
    <t>十和田湖</t>
  </si>
  <si>
    <t>そ の 他
の 沿 岸</t>
  </si>
  <si>
    <t>シィライン(株)</t>
  </si>
  <si>
    <t>シーパル女川汽船(株)</t>
  </si>
  <si>
    <t>むつ湾フェリー㈱</t>
  </si>
  <si>
    <t>石巻～長渡</t>
  </si>
  <si>
    <t>1.離島補助航路全社（当時）の合計である。</t>
  </si>
  <si>
    <t>と　の</t>
  </si>
  <si>
    <t>62.00トン</t>
  </si>
  <si>
    <t>年 月 日</t>
  </si>
  <si>
    <t>4/21～11/5</t>
  </si>
  <si>
    <t>他
局
管
内</t>
  </si>
  <si>
    <t>3:50～4:00</t>
  </si>
  <si>
    <t>31:20/34:00</t>
  </si>
  <si>
    <t>沿岸等</t>
  </si>
  <si>
    <t>津軽海峡フェリー㈱</t>
  </si>
  <si>
    <t>3:40～3:50</t>
  </si>
  <si>
    <t>敦賀～新潟
～秋田～苫小牧東</t>
  </si>
  <si>
    <t>大泊、仁斗田、　　網地、長渡、鮎川</t>
  </si>
  <si>
    <t>23年度</t>
  </si>
  <si>
    <t>253.00トン</t>
  </si>
  <si>
    <t>101.00トン</t>
  </si>
  <si>
    <t>名古屋行 39:30</t>
  </si>
  <si>
    <t>（注）１．</t>
  </si>
  <si>
    <t>３．</t>
  </si>
  <si>
    <t>２．</t>
  </si>
  <si>
    <t>苫小牧行 40:00</t>
  </si>
  <si>
    <t>「運航実績報告書」より作成</t>
  </si>
  <si>
    <t>「海上タクシー」とは、定員13名未満の船舶等をいう。</t>
  </si>
  <si>
    <t>浦ノ浜～気仙沼</t>
  </si>
  <si>
    <t>7:15～8:30</t>
  </si>
  <si>
    <t>24年度</t>
  </si>
  <si>
    <t>（うち、航路運営
　費補助金の額）</t>
  </si>
  <si>
    <t>平成２２年度の輸送実績については、東日本大震災の被災によりデータを流出した事業者が多く、</t>
  </si>
  <si>
    <t>25年度</t>
  </si>
  <si>
    <t>26年度</t>
  </si>
  <si>
    <t>２７年度</t>
  </si>
  <si>
    <t>27年度</t>
  </si>
  <si>
    <t>（18）</t>
  </si>
  <si>
    <t>(18)</t>
  </si>
  <si>
    <t>２８年度</t>
  </si>
  <si>
    <t>28年度</t>
  </si>
  <si>
    <t>（注）八戸と岩手で重複事業者あり。</t>
  </si>
  <si>
    <t>２９年度</t>
  </si>
  <si>
    <t>４．</t>
  </si>
  <si>
    <t>平成２５年度を１００％として算出している。</t>
  </si>
  <si>
    <t>金華山地区の各年度の指数については、東日本大震災の被災により運航を休止した期間があったことから、</t>
  </si>
  <si>
    <t>宮古～室蘭</t>
  </si>
  <si>
    <t>29年度</t>
  </si>
  <si>
    <t>102.00トン</t>
  </si>
  <si>
    <t>他年度との比較には適さないため、各年度の指数は、平成２３年度を１００％として算出している。</t>
  </si>
  <si>
    <r>
      <t>総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ト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ン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数</t>
    </r>
  </si>
  <si>
    <t>３０年度</t>
  </si>
  <si>
    <t>30年度</t>
  </si>
  <si>
    <t>1:10～1:49</t>
  </si>
  <si>
    <t>室蘭行 10:00</t>
  </si>
  <si>
    <t>宮古行 11:05</t>
  </si>
  <si>
    <t>２隻</t>
  </si>
  <si>
    <t>222.00トン</t>
  </si>
  <si>
    <t>８隻</t>
  </si>
  <si>
    <t>740.00トン</t>
  </si>
  <si>
    <t>平成３１年３月３１日現在</t>
  </si>
  <si>
    <t>平成３１年３月３１日現在</t>
  </si>
  <si>
    <t>平成３１年３月３１日現在</t>
  </si>
  <si>
    <t>平成３１年３月３１日現在</t>
  </si>
  <si>
    <t>単位：千人</t>
  </si>
  <si>
    <t>⑧ 国庫補助金交付状況</t>
  </si>
  <si>
    <t>⑦ 国庫補助航路の現況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</si>
</sst>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#,##0"/>
    <numFmt numFmtId="179" formatCode="#,##0.0;[Red]#,##0.0"/>
    <numFmt numFmtId="180" formatCode="0;[Red]0"/>
    <numFmt numFmtId="181" formatCode="#,##0_ "/>
    <numFmt numFmtId="182" formatCode="0_ "/>
    <numFmt numFmtId="183" formatCode="0.0_ "/>
    <numFmt numFmtId="184" formatCode="0_ ;[Red]\-0\ "/>
    <numFmt numFmtId="185" formatCode="0.0;[Red]0.0"/>
    <numFmt numFmtId="186" formatCode="#,##0_ ;[Red]\-#,##0\ "/>
    <numFmt numFmtId="187" formatCode="0.0000"/>
    <numFmt numFmtId="188" formatCode="0.000"/>
    <numFmt numFmtId="189" formatCode="0.0"/>
    <numFmt numFmtId="190" formatCode="0.000000"/>
    <numFmt numFmtId="191" formatCode="0.00000"/>
    <numFmt numFmtId="192" formatCode="[&lt;=999]000;[&lt;=99999]000\-00;000\-0000"/>
    <numFmt numFmtId="193" formatCode="#,##0.0_ ;[Red]\-#,##0.0\ "/>
    <numFmt numFmtId="194" formatCode="0.00_ "/>
    <numFmt numFmtId="195" formatCode="#,##0;&quot;△ &quot;#,##0"/>
    <numFmt numFmtId="196" formatCode="#,##0.0000;[Red]\-#,##0.0000"/>
    <numFmt numFmtId="197" formatCode="#,##0.0"/>
    <numFmt numFmtId="198" formatCode="#,##0.0_ "/>
    <numFmt numFmtId="199" formatCode="#,##0.00_ ;[Red]\-#,##0.00\ "/>
    <numFmt numFmtId="200" formatCode="0;&quot;△ &quot;0"/>
    <numFmt numFmtId="201" formatCode="&quot;¥&quot;#,##0.0;&quot;¥&quot;\-#,##0.0"/>
    <numFmt numFmtId="202" formatCode="#,##0.000;[Red]\-#,##0.000"/>
    <numFmt numFmtId="203" formatCode="#,##0.0_);[Red]\(#,##0.0\)"/>
    <numFmt numFmtId="204" formatCode="#,##0_);[Red]\(#,##0\)"/>
    <numFmt numFmtId="205" formatCode="#,##0_);\(#,##0\)"/>
    <numFmt numFmtId="206" formatCode="#,##0__\ \ "/>
    <numFmt numFmtId="207" formatCode="#,##0&quot; &quot;"/>
    <numFmt numFmtId="208" formatCode="#,##0&quot;  &quot;"/>
    <numFmt numFmtId="209" formatCode="#,##0&quot; &quot;;[Red]\-#,##0&quot; &quot;"/>
    <numFmt numFmtId="210" formatCode="[$-411]&quot;　&quot;ge\.m\.d"/>
    <numFmt numFmtId="211" formatCode="0.0%&quot; 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 diagonalUp="1">
      <left style="thin"/>
      <right style="hair"/>
      <top style="hair"/>
      <bottom style="hair"/>
      <diagonal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/>
    </xf>
    <xf numFmtId="207" fontId="9" fillId="0" borderId="0" xfId="49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38" fontId="7" fillId="0" borderId="0" xfId="49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/>
    </xf>
    <xf numFmtId="208" fontId="9" fillId="0" borderId="32" xfId="0" applyNumberFormat="1" applyFont="1" applyFill="1" applyBorder="1" applyAlignment="1">
      <alignment vertical="center"/>
    </xf>
    <xf numFmtId="208" fontId="9" fillId="0" borderId="33" xfId="0" applyNumberFormat="1" applyFont="1" applyFill="1" applyBorder="1" applyAlignment="1">
      <alignment vertical="center"/>
    </xf>
    <xf numFmtId="208" fontId="9" fillId="0" borderId="13" xfId="0" applyNumberFormat="1" applyFont="1" applyFill="1" applyBorder="1" applyAlignment="1">
      <alignment vertical="center"/>
    </xf>
    <xf numFmtId="208" fontId="9" fillId="0" borderId="14" xfId="0" applyNumberFormat="1" applyFont="1" applyFill="1" applyBorder="1" applyAlignment="1">
      <alignment vertical="center"/>
    </xf>
    <xf numFmtId="208" fontId="9" fillId="0" borderId="3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208" fontId="9" fillId="0" borderId="36" xfId="0" applyNumberFormat="1" applyFont="1" applyFill="1" applyBorder="1" applyAlignment="1">
      <alignment vertical="center"/>
    </xf>
    <xf numFmtId="208" fontId="9" fillId="0" borderId="37" xfId="0" applyNumberFormat="1" applyFont="1" applyFill="1" applyBorder="1" applyAlignment="1">
      <alignment vertical="center"/>
    </xf>
    <xf numFmtId="208" fontId="9" fillId="0" borderId="20" xfId="0" applyNumberFormat="1" applyFont="1" applyFill="1" applyBorder="1" applyAlignment="1">
      <alignment vertical="center"/>
    </xf>
    <xf numFmtId="208" fontId="9" fillId="0" borderId="21" xfId="0" applyNumberFormat="1" applyFont="1" applyFill="1" applyBorder="1" applyAlignment="1">
      <alignment vertical="center"/>
    </xf>
    <xf numFmtId="208" fontId="9" fillId="0" borderId="3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9" fillId="0" borderId="39" xfId="0" applyFont="1" applyFill="1" applyBorder="1" applyAlignment="1">
      <alignment horizontal="center" vertical="center"/>
    </xf>
    <xf numFmtId="208" fontId="9" fillId="0" borderId="40" xfId="0" applyNumberFormat="1" applyFont="1" applyFill="1" applyBorder="1" applyAlignment="1">
      <alignment vertical="center"/>
    </xf>
    <xf numFmtId="208" fontId="9" fillId="0" borderId="41" xfId="0" applyNumberFormat="1" applyFont="1" applyFill="1" applyBorder="1" applyAlignment="1">
      <alignment vertical="center"/>
    </xf>
    <xf numFmtId="208" fontId="9" fillId="0" borderId="42" xfId="0" applyNumberFormat="1" applyFont="1" applyFill="1" applyBorder="1" applyAlignment="1">
      <alignment vertical="center"/>
    </xf>
    <xf numFmtId="208" fontId="9" fillId="0" borderId="43" xfId="0" applyNumberFormat="1" applyFont="1" applyFill="1" applyBorder="1" applyAlignment="1">
      <alignment vertical="center"/>
    </xf>
    <xf numFmtId="208" fontId="9" fillId="0" borderId="44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9" fillId="0" borderId="45" xfId="0" applyFont="1" applyFill="1" applyBorder="1" applyAlignment="1">
      <alignment horizontal="right"/>
    </xf>
    <xf numFmtId="0" fontId="8" fillId="0" borderId="46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/>
    </xf>
    <xf numFmtId="49" fontId="9" fillId="0" borderId="57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207" fontId="9" fillId="0" borderId="10" xfId="49" applyNumberFormat="1" applyFont="1" applyFill="1" applyBorder="1" applyAlignment="1">
      <alignment vertical="center"/>
    </xf>
    <xf numFmtId="177" fontId="9" fillId="0" borderId="64" xfId="0" applyNumberFormat="1" applyFont="1" applyFill="1" applyBorder="1" applyAlignment="1">
      <alignment vertical="center"/>
    </xf>
    <xf numFmtId="207" fontId="9" fillId="0" borderId="10" xfId="0" applyNumberFormat="1" applyFont="1" applyFill="1" applyBorder="1" applyAlignment="1">
      <alignment vertical="center"/>
    </xf>
    <xf numFmtId="207" fontId="9" fillId="0" borderId="32" xfId="49" applyNumberFormat="1" applyFont="1" applyFill="1" applyBorder="1" applyAlignment="1">
      <alignment vertical="center"/>
    </xf>
    <xf numFmtId="177" fontId="9" fillId="0" borderId="34" xfId="0" applyNumberFormat="1" applyFont="1" applyFill="1" applyBorder="1" applyAlignment="1">
      <alignment vertical="center"/>
    </xf>
    <xf numFmtId="207" fontId="9" fillId="0" borderId="32" xfId="0" applyNumberFormat="1" applyFont="1" applyFill="1" applyBorder="1" applyAlignment="1">
      <alignment vertical="center"/>
    </xf>
    <xf numFmtId="176" fontId="9" fillId="0" borderId="65" xfId="49" applyNumberFormat="1" applyFont="1" applyFill="1" applyBorder="1" applyAlignment="1">
      <alignment horizontal="center" vertical="center"/>
    </xf>
    <xf numFmtId="177" fontId="9" fillId="0" borderId="33" xfId="0" applyNumberFormat="1" applyFont="1" applyFill="1" applyBorder="1" applyAlignment="1">
      <alignment vertical="center"/>
    </xf>
    <xf numFmtId="207" fontId="9" fillId="0" borderId="36" xfId="49" applyNumberFormat="1" applyFont="1" applyFill="1" applyBorder="1" applyAlignment="1">
      <alignment vertical="center"/>
    </xf>
    <xf numFmtId="177" fontId="9" fillId="0" borderId="38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 vertical="center"/>
    </xf>
    <xf numFmtId="177" fontId="9" fillId="0" borderId="55" xfId="0" applyNumberFormat="1" applyFont="1" applyFill="1" applyBorder="1" applyAlignment="1">
      <alignment vertical="center"/>
    </xf>
    <xf numFmtId="207" fontId="9" fillId="0" borderId="66" xfId="49" applyNumberFormat="1" applyFont="1" applyFill="1" applyBorder="1" applyAlignment="1">
      <alignment vertical="center"/>
    </xf>
    <xf numFmtId="177" fontId="10" fillId="0" borderId="67" xfId="0" applyNumberFormat="1" applyFont="1" applyFill="1" applyBorder="1" applyAlignment="1">
      <alignment vertical="center"/>
    </xf>
    <xf numFmtId="207" fontId="9" fillId="0" borderId="66" xfId="0" applyNumberFormat="1" applyFont="1" applyFill="1" applyBorder="1" applyAlignment="1">
      <alignment vertical="center"/>
    </xf>
    <xf numFmtId="177" fontId="9" fillId="0" borderId="67" xfId="0" applyNumberFormat="1" applyFont="1" applyFill="1" applyBorder="1" applyAlignment="1">
      <alignment vertical="center"/>
    </xf>
    <xf numFmtId="0" fontId="9" fillId="0" borderId="68" xfId="0" applyFont="1" applyFill="1" applyBorder="1" applyAlignment="1">
      <alignment horizontal="center" vertical="center"/>
    </xf>
    <xf numFmtId="177" fontId="9" fillId="0" borderId="44" xfId="0" applyNumberFormat="1" applyFont="1" applyFill="1" applyBorder="1" applyAlignment="1">
      <alignment vertical="center"/>
    </xf>
    <xf numFmtId="207" fontId="9" fillId="0" borderId="69" xfId="49" applyNumberFormat="1" applyFont="1" applyFill="1" applyBorder="1" applyAlignment="1">
      <alignment vertical="center"/>
    </xf>
    <xf numFmtId="177" fontId="9" fillId="0" borderId="70" xfId="0" applyNumberFormat="1" applyFont="1" applyFill="1" applyBorder="1" applyAlignment="1">
      <alignment vertical="center"/>
    </xf>
    <xf numFmtId="207" fontId="9" fillId="0" borderId="60" xfId="49" applyNumberFormat="1" applyFont="1" applyFill="1" applyBorder="1" applyAlignment="1">
      <alignment vertical="center"/>
    </xf>
    <xf numFmtId="177" fontId="9" fillId="0" borderId="59" xfId="0" applyNumberFormat="1" applyFont="1" applyFill="1" applyBorder="1" applyAlignment="1">
      <alignment vertical="center"/>
    </xf>
    <xf numFmtId="207" fontId="9" fillId="0" borderId="69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71" xfId="0" applyFont="1" applyFill="1" applyBorder="1" applyAlignment="1">
      <alignment horizontal="center" wrapText="1"/>
    </xf>
    <xf numFmtId="0" fontId="9" fillId="0" borderId="7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210" fontId="9" fillId="0" borderId="12" xfId="0" applyNumberFormat="1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shrinkToFit="1"/>
    </xf>
    <xf numFmtId="210" fontId="9" fillId="0" borderId="14" xfId="0" applyNumberFormat="1" applyFont="1" applyFill="1" applyBorder="1" applyAlignment="1">
      <alignment horizontal="left" vertical="center"/>
    </xf>
    <xf numFmtId="20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210" fontId="9" fillId="0" borderId="21" xfId="0" applyNumberFormat="1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center" vertical="center" wrapText="1"/>
    </xf>
    <xf numFmtId="210" fontId="9" fillId="0" borderId="16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38" fontId="9" fillId="0" borderId="21" xfId="49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210" fontId="9" fillId="0" borderId="18" xfId="0" applyNumberFormat="1" applyFont="1" applyFill="1" applyBorder="1" applyAlignment="1">
      <alignment horizontal="left" vertical="center"/>
    </xf>
    <xf numFmtId="38" fontId="9" fillId="0" borderId="18" xfId="49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10" fontId="9" fillId="0" borderId="23" xfId="0" applyNumberFormat="1" applyFont="1" applyFill="1" applyBorder="1" applyAlignment="1">
      <alignment horizontal="left" vertical="center"/>
    </xf>
    <xf numFmtId="38" fontId="9" fillId="0" borderId="23" xfId="49" applyFont="1" applyFill="1" applyBorder="1" applyAlignment="1">
      <alignment horizontal="center" vertical="center"/>
    </xf>
    <xf numFmtId="46" fontId="9" fillId="0" borderId="23" xfId="0" applyNumberFormat="1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right" vertical="center"/>
    </xf>
    <xf numFmtId="198" fontId="9" fillId="0" borderId="80" xfId="0" applyNumberFormat="1" applyFont="1" applyFill="1" applyBorder="1" applyAlignment="1">
      <alignment vertical="center"/>
    </xf>
    <xf numFmtId="177" fontId="9" fillId="0" borderId="81" xfId="42" applyNumberFormat="1" applyFont="1" applyFill="1" applyBorder="1" applyAlignment="1">
      <alignment horizontal="right" vertical="center"/>
    </xf>
    <xf numFmtId="177" fontId="9" fillId="0" borderId="82" xfId="42" applyNumberFormat="1" applyFont="1" applyFill="1" applyBorder="1" applyAlignment="1">
      <alignment horizontal="right" vertical="center"/>
    </xf>
    <xf numFmtId="177" fontId="9" fillId="0" borderId="83" xfId="42" applyNumberFormat="1" applyFont="1" applyFill="1" applyBorder="1" applyAlignment="1">
      <alignment horizontal="right" vertical="center"/>
    </xf>
    <xf numFmtId="177" fontId="9" fillId="0" borderId="73" xfId="42" applyNumberFormat="1" applyFont="1" applyFill="1" applyBorder="1" applyAlignment="1">
      <alignment horizontal="right" vertical="center"/>
    </xf>
    <xf numFmtId="38" fontId="11" fillId="0" borderId="84" xfId="49" applyFont="1" applyFill="1" applyBorder="1" applyAlignment="1">
      <alignment horizontal="left" vertical="center" wrapText="1"/>
    </xf>
    <xf numFmtId="177" fontId="9" fillId="0" borderId="84" xfId="42" applyNumberFormat="1" applyFont="1" applyFill="1" applyBorder="1" applyAlignment="1">
      <alignment horizontal="right" vertical="center"/>
    </xf>
    <xf numFmtId="177" fontId="9" fillId="0" borderId="78" xfId="42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77" fontId="9" fillId="0" borderId="85" xfId="0" applyNumberFormat="1" applyFont="1" applyFill="1" applyBorder="1" applyAlignment="1">
      <alignment vertical="center"/>
    </xf>
    <xf numFmtId="177" fontId="9" fillId="0" borderId="86" xfId="0" applyNumberFormat="1" applyFont="1" applyFill="1" applyBorder="1" applyAlignment="1">
      <alignment vertical="center"/>
    </xf>
    <xf numFmtId="177" fontId="9" fillId="0" borderId="81" xfId="0" applyNumberFormat="1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8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207" fontId="9" fillId="0" borderId="87" xfId="49" applyNumberFormat="1" applyFont="1" applyFill="1" applyBorder="1" applyAlignment="1">
      <alignment vertical="center"/>
    </xf>
    <xf numFmtId="207" fontId="9" fillId="0" borderId="43" xfId="49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9" fillId="0" borderId="45" xfId="0" applyFont="1" applyFill="1" applyBorder="1" applyAlignment="1">
      <alignment horizontal="center"/>
    </xf>
    <xf numFmtId="0" fontId="9" fillId="0" borderId="88" xfId="0" applyFont="1" applyFill="1" applyBorder="1" applyAlignment="1">
      <alignment horizontal="center"/>
    </xf>
    <xf numFmtId="38" fontId="7" fillId="0" borderId="0" xfId="49" applyFont="1" applyFill="1" applyAlignment="1">
      <alignment horizontal="center"/>
    </xf>
    <xf numFmtId="38" fontId="7" fillId="0" borderId="0" xfId="49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top"/>
    </xf>
    <xf numFmtId="0" fontId="9" fillId="0" borderId="89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8" fontId="16" fillId="0" borderId="0" xfId="49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9" fillId="0" borderId="90" xfId="49" applyFont="1" applyFill="1" applyBorder="1" applyAlignment="1">
      <alignment horizontal="right" vertical="center"/>
    </xf>
    <xf numFmtId="38" fontId="9" fillId="0" borderId="91" xfId="49" applyFont="1" applyFill="1" applyBorder="1" applyAlignment="1">
      <alignment horizontal="right" vertical="center"/>
    </xf>
    <xf numFmtId="38" fontId="9" fillId="0" borderId="92" xfId="49" applyFont="1" applyFill="1" applyBorder="1" applyAlignment="1">
      <alignment horizontal="center" vertical="center"/>
    </xf>
    <xf numFmtId="38" fontId="9" fillId="0" borderId="93" xfId="49" applyFont="1" applyFill="1" applyBorder="1" applyAlignment="1">
      <alignment horizontal="center" vertical="center"/>
    </xf>
    <xf numFmtId="38" fontId="9" fillId="0" borderId="49" xfId="49" applyFont="1" applyFill="1" applyBorder="1" applyAlignment="1">
      <alignment vertical="center"/>
    </xf>
    <xf numFmtId="38" fontId="9" fillId="0" borderId="62" xfId="49" applyFont="1" applyFill="1" applyBorder="1" applyAlignment="1">
      <alignment horizontal="center" vertical="center"/>
    </xf>
    <xf numFmtId="38" fontId="9" fillId="0" borderId="30" xfId="49" applyFont="1" applyFill="1" applyBorder="1" applyAlignment="1">
      <alignment horizontal="center" vertical="center"/>
    </xf>
    <xf numFmtId="38" fontId="9" fillId="0" borderId="76" xfId="49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38" fontId="9" fillId="0" borderId="94" xfId="49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9" fillId="0" borderId="9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20" fontId="9" fillId="0" borderId="1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27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176" fontId="9" fillId="0" borderId="96" xfId="49" applyNumberFormat="1" applyFont="1" applyFill="1" applyBorder="1" applyAlignment="1">
      <alignment horizontal="center" vertical="center"/>
    </xf>
    <xf numFmtId="177" fontId="9" fillId="0" borderId="83" xfId="0" applyNumberFormat="1" applyFont="1" applyFill="1" applyBorder="1" applyAlignment="1">
      <alignment vertical="center"/>
    </xf>
    <xf numFmtId="177" fontId="9" fillId="0" borderId="77" xfId="0" applyNumberFormat="1" applyFont="1" applyFill="1" applyBorder="1" applyAlignment="1">
      <alignment vertical="center"/>
    </xf>
    <xf numFmtId="176" fontId="9" fillId="0" borderId="65" xfId="49" applyNumberFormat="1" applyFont="1" applyFill="1" applyBorder="1" applyAlignment="1">
      <alignment horizontal="center" vertical="center" wrapText="1"/>
    </xf>
    <xf numFmtId="176" fontId="9" fillId="0" borderId="97" xfId="49" applyNumberFormat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vertical="center"/>
    </xf>
    <xf numFmtId="177" fontId="9" fillId="0" borderId="98" xfId="0" applyNumberFormat="1" applyFont="1" applyFill="1" applyBorder="1" applyAlignment="1">
      <alignment vertical="center"/>
    </xf>
    <xf numFmtId="0" fontId="15" fillId="0" borderId="99" xfId="0" applyFont="1" applyFill="1" applyBorder="1" applyAlignment="1">
      <alignment horizontal="center" vertical="center" shrinkToFit="1"/>
    </xf>
    <xf numFmtId="177" fontId="10" fillId="0" borderId="81" xfId="0" applyNumberFormat="1" applyFont="1" applyFill="1" applyBorder="1" applyAlignment="1">
      <alignment vertical="center"/>
    </xf>
    <xf numFmtId="177" fontId="9" fillId="0" borderId="82" xfId="0" applyNumberFormat="1" applyFont="1" applyFill="1" applyBorder="1" applyAlignment="1">
      <alignment vertical="center"/>
    </xf>
    <xf numFmtId="177" fontId="9" fillId="0" borderId="100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right"/>
    </xf>
    <xf numFmtId="207" fontId="9" fillId="0" borderId="101" xfId="0" applyNumberFormat="1" applyFont="1" applyFill="1" applyBorder="1" applyAlignment="1">
      <alignment vertical="center"/>
    </xf>
    <xf numFmtId="207" fontId="9" fillId="0" borderId="13" xfId="0" applyNumberFormat="1" applyFont="1" applyFill="1" applyBorder="1" applyAlignment="1">
      <alignment vertical="center"/>
    </xf>
    <xf numFmtId="207" fontId="9" fillId="0" borderId="56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45" xfId="0" applyFont="1" applyFill="1" applyBorder="1" applyAlignment="1">
      <alignment/>
    </xf>
    <xf numFmtId="0" fontId="9" fillId="0" borderId="102" xfId="0" applyFont="1" applyFill="1" applyBorder="1" applyAlignment="1">
      <alignment/>
    </xf>
    <xf numFmtId="49" fontId="9" fillId="0" borderId="103" xfId="0" applyNumberFormat="1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04" xfId="0" applyFont="1" applyFill="1" applyBorder="1" applyAlignment="1">
      <alignment vertical="center"/>
    </xf>
    <xf numFmtId="207" fontId="9" fillId="0" borderId="105" xfId="0" applyNumberFormat="1" applyFont="1" applyFill="1" applyBorder="1" applyAlignment="1">
      <alignment vertical="center"/>
    </xf>
    <xf numFmtId="207" fontId="9" fillId="0" borderId="60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right"/>
    </xf>
    <xf numFmtId="208" fontId="9" fillId="0" borderId="32" xfId="0" applyNumberFormat="1" applyFont="1" applyFill="1" applyBorder="1" applyAlignment="1">
      <alignment vertical="center"/>
    </xf>
    <xf numFmtId="208" fontId="9" fillId="0" borderId="33" xfId="0" applyNumberFormat="1" applyFont="1" applyFill="1" applyBorder="1" applyAlignment="1">
      <alignment vertical="center"/>
    </xf>
    <xf numFmtId="208" fontId="9" fillId="0" borderId="106" xfId="0" applyNumberFormat="1" applyFont="1" applyFill="1" applyBorder="1" applyAlignment="1">
      <alignment horizontal="right" vertical="center"/>
    </xf>
    <xf numFmtId="208" fontId="9" fillId="0" borderId="107" xfId="0" applyNumberFormat="1" applyFont="1" applyFill="1" applyBorder="1" applyAlignment="1">
      <alignment horizontal="right" vertical="center"/>
    </xf>
    <xf numFmtId="208" fontId="9" fillId="0" borderId="7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9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9" fillId="0" borderId="116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5" xfId="0" applyFont="1" applyFill="1" applyBorder="1" applyAlignment="1">
      <alignment horizontal="center"/>
    </xf>
    <xf numFmtId="0" fontId="9" fillId="0" borderId="90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208" fontId="9" fillId="0" borderId="36" xfId="0" applyNumberFormat="1" applyFont="1" applyFill="1" applyBorder="1" applyAlignment="1">
      <alignment vertical="center"/>
    </xf>
    <xf numFmtId="208" fontId="9" fillId="0" borderId="3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right"/>
    </xf>
    <xf numFmtId="208" fontId="9" fillId="0" borderId="43" xfId="0" applyNumberFormat="1" applyFont="1" applyFill="1" applyBorder="1" applyAlignment="1">
      <alignment vertical="center"/>
    </xf>
    <xf numFmtId="208" fontId="9" fillId="0" borderId="118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3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/>
    </xf>
    <xf numFmtId="208" fontId="9" fillId="0" borderId="14" xfId="0" applyNumberFormat="1" applyFont="1" applyFill="1" applyBorder="1" applyAlignment="1">
      <alignment vertical="center"/>
    </xf>
    <xf numFmtId="208" fontId="9" fillId="0" borderId="13" xfId="0" applyNumberFormat="1" applyFont="1" applyFill="1" applyBorder="1" applyAlignment="1">
      <alignment vertical="center"/>
    </xf>
    <xf numFmtId="208" fontId="9" fillId="0" borderId="34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208" fontId="9" fillId="0" borderId="75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top"/>
    </xf>
    <xf numFmtId="208" fontId="9" fillId="0" borderId="21" xfId="0" applyNumberFormat="1" applyFont="1" applyFill="1" applyBorder="1" applyAlignment="1">
      <alignment vertical="center"/>
    </xf>
    <xf numFmtId="208" fontId="9" fillId="0" borderId="38" xfId="0" applyNumberFormat="1" applyFont="1" applyFill="1" applyBorder="1" applyAlignment="1">
      <alignment vertical="center"/>
    </xf>
    <xf numFmtId="208" fontId="9" fillId="0" borderId="40" xfId="0" applyNumberFormat="1" applyFont="1" applyFill="1" applyBorder="1" applyAlignment="1">
      <alignment vertical="center"/>
    </xf>
    <xf numFmtId="208" fontId="9" fillId="0" borderId="41" xfId="0" applyNumberFormat="1" applyFont="1" applyFill="1" applyBorder="1" applyAlignment="1">
      <alignment vertical="center"/>
    </xf>
    <xf numFmtId="208" fontId="9" fillId="0" borderId="42" xfId="0" applyNumberFormat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right"/>
    </xf>
    <xf numFmtId="0" fontId="9" fillId="0" borderId="46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13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/>
    </xf>
    <xf numFmtId="0" fontId="9" fillId="0" borderId="111" xfId="0" applyFont="1" applyFill="1" applyBorder="1" applyAlignment="1">
      <alignment horizontal="center" wrapText="1"/>
    </xf>
    <xf numFmtId="0" fontId="9" fillId="0" borderId="112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55" xfId="0" applyFont="1" applyFill="1" applyBorder="1" applyAlignment="1">
      <alignment horizontal="center" vertical="center" textRotation="90" wrapText="1"/>
    </xf>
    <xf numFmtId="0" fontId="9" fillId="0" borderId="56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/>
    </xf>
    <xf numFmtId="0" fontId="9" fillId="0" borderId="113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208" fontId="9" fillId="0" borderId="20" xfId="0" applyNumberFormat="1" applyFont="1" applyFill="1" applyBorder="1" applyAlignment="1">
      <alignment vertical="center"/>
    </xf>
    <xf numFmtId="0" fontId="9" fillId="0" borderId="90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102" xfId="0" applyFont="1" applyFill="1" applyBorder="1" applyAlignment="1">
      <alignment horizontal="right" vertical="center"/>
    </xf>
    <xf numFmtId="0" fontId="9" fillId="0" borderId="134" xfId="0" applyFont="1" applyFill="1" applyBorder="1" applyAlignment="1">
      <alignment horizontal="center" vertical="center"/>
    </xf>
    <xf numFmtId="0" fontId="9" fillId="0" borderId="135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77" xfId="0" applyFont="1" applyFill="1" applyBorder="1" applyAlignment="1">
      <alignment horizontal="distributed" vertical="center"/>
    </xf>
    <xf numFmtId="209" fontId="9" fillId="0" borderId="132" xfId="49" applyNumberFormat="1" applyFont="1" applyFill="1" applyBorder="1" applyAlignment="1">
      <alignment vertical="center"/>
    </xf>
    <xf numFmtId="209" fontId="9" fillId="0" borderId="11" xfId="49" applyNumberFormat="1" applyFont="1" applyFill="1" applyBorder="1" applyAlignment="1">
      <alignment vertical="center"/>
    </xf>
    <xf numFmtId="209" fontId="9" fillId="0" borderId="138" xfId="49" applyNumberFormat="1" applyFont="1" applyFill="1" applyBorder="1" applyAlignment="1">
      <alignment vertical="center"/>
    </xf>
    <xf numFmtId="209" fontId="9" fillId="0" borderId="53" xfId="49" applyNumberFormat="1" applyFont="1" applyFill="1" applyBorder="1" applyAlignment="1">
      <alignment vertical="center"/>
    </xf>
    <xf numFmtId="209" fontId="9" fillId="0" borderId="139" xfId="49" applyNumberFormat="1" applyFont="1" applyFill="1" applyBorder="1" applyAlignment="1">
      <alignment vertical="center"/>
    </xf>
    <xf numFmtId="209" fontId="9" fillId="0" borderId="12" xfId="49" applyNumberFormat="1" applyFont="1" applyFill="1" applyBorder="1" applyAlignment="1">
      <alignment vertical="center"/>
    </xf>
    <xf numFmtId="209" fontId="9" fillId="0" borderId="73" xfId="49" applyNumberFormat="1" applyFont="1" applyFill="1" applyBorder="1" applyAlignment="1">
      <alignment vertical="center"/>
    </xf>
    <xf numFmtId="0" fontId="9" fillId="0" borderId="14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74" xfId="0" applyFont="1" applyFill="1" applyBorder="1" applyAlignment="1">
      <alignment horizontal="distributed" vertical="center"/>
    </xf>
    <xf numFmtId="209" fontId="9" fillId="0" borderId="31" xfId="49" applyNumberFormat="1" applyFont="1" applyFill="1" applyBorder="1" applyAlignment="1">
      <alignment vertical="center"/>
    </xf>
    <xf numFmtId="209" fontId="9" fillId="0" borderId="13" xfId="49" applyNumberFormat="1" applyFont="1" applyFill="1" applyBorder="1" applyAlignment="1">
      <alignment vertical="center"/>
    </xf>
    <xf numFmtId="209" fontId="9" fillId="0" borderId="34" xfId="49" applyNumberFormat="1" applyFont="1" applyFill="1" applyBorder="1" applyAlignment="1">
      <alignment vertical="center"/>
    </xf>
    <xf numFmtId="209" fontId="9" fillId="0" borderId="57" xfId="49" applyNumberFormat="1" applyFont="1" applyFill="1" applyBorder="1" applyAlignment="1">
      <alignment vertical="center"/>
    </xf>
    <xf numFmtId="209" fontId="9" fillId="0" borderId="103" xfId="49" applyNumberFormat="1" applyFont="1" applyFill="1" applyBorder="1" applyAlignment="1">
      <alignment vertical="center"/>
    </xf>
    <xf numFmtId="209" fontId="9" fillId="0" borderId="14" xfId="49" applyNumberFormat="1" applyFont="1" applyFill="1" applyBorder="1" applyAlignment="1">
      <alignment vertical="center"/>
    </xf>
    <xf numFmtId="209" fontId="9" fillId="0" borderId="74" xfId="49" applyNumberFormat="1" applyFont="1" applyFill="1" applyBorder="1" applyAlignment="1">
      <alignment vertical="center"/>
    </xf>
    <xf numFmtId="181" fontId="9" fillId="0" borderId="31" xfId="49" applyNumberFormat="1" applyFont="1" applyFill="1" applyBorder="1" applyAlignment="1">
      <alignment vertical="center"/>
    </xf>
    <xf numFmtId="181" fontId="9" fillId="0" borderId="13" xfId="49" applyNumberFormat="1" applyFont="1" applyFill="1" applyBorder="1" applyAlignment="1">
      <alignment vertical="center"/>
    </xf>
    <xf numFmtId="181" fontId="9" fillId="0" borderId="34" xfId="49" applyNumberFormat="1" applyFont="1" applyFill="1" applyBorder="1" applyAlignment="1">
      <alignment vertical="center"/>
    </xf>
    <xf numFmtId="181" fontId="9" fillId="0" borderId="14" xfId="49" applyNumberFormat="1" applyFont="1" applyFill="1" applyBorder="1" applyAlignment="1">
      <alignment vertical="center"/>
    </xf>
    <xf numFmtId="181" fontId="9" fillId="0" borderId="74" xfId="49" applyNumberFormat="1" applyFont="1" applyFill="1" applyBorder="1" applyAlignment="1">
      <alignment vertical="center"/>
    </xf>
    <xf numFmtId="177" fontId="9" fillId="0" borderId="119" xfId="42" applyNumberFormat="1" applyFont="1" applyFill="1" applyBorder="1" applyAlignment="1">
      <alignment vertical="center"/>
    </xf>
    <xf numFmtId="177" fontId="9" fillId="0" borderId="22" xfId="42" applyNumberFormat="1" applyFont="1" applyFill="1" applyBorder="1" applyAlignment="1">
      <alignment vertical="center"/>
    </xf>
    <xf numFmtId="177" fontId="9" fillId="0" borderId="141" xfId="42" applyNumberFormat="1" applyFont="1" applyFill="1" applyBorder="1" applyAlignment="1">
      <alignment vertical="center"/>
    </xf>
    <xf numFmtId="177" fontId="9" fillId="0" borderId="31" xfId="42" applyNumberFormat="1" applyFont="1" applyFill="1" applyBorder="1" applyAlignment="1">
      <alignment vertical="center"/>
    </xf>
    <xf numFmtId="177" fontId="9" fillId="0" borderId="13" xfId="42" applyNumberFormat="1" applyFont="1" applyFill="1" applyBorder="1" applyAlignment="1">
      <alignment vertical="center"/>
    </xf>
    <xf numFmtId="177" fontId="9" fillId="0" borderId="34" xfId="42" applyNumberFormat="1" applyFont="1" applyFill="1" applyBorder="1" applyAlignment="1">
      <alignment vertical="center"/>
    </xf>
    <xf numFmtId="177" fontId="9" fillId="0" borderId="57" xfId="42" applyNumberFormat="1" applyFont="1" applyFill="1" applyBorder="1" applyAlignment="1">
      <alignment vertical="center"/>
    </xf>
    <xf numFmtId="177" fontId="9" fillId="0" borderId="103" xfId="42" applyNumberFormat="1" applyFont="1" applyFill="1" applyBorder="1" applyAlignment="1">
      <alignment vertical="center"/>
    </xf>
    <xf numFmtId="177" fontId="9" fillId="0" borderId="23" xfId="42" applyNumberFormat="1" applyFont="1" applyFill="1" applyBorder="1" applyAlignment="1">
      <alignment vertical="center"/>
    </xf>
    <xf numFmtId="177" fontId="9" fillId="0" borderId="78" xfId="42" applyNumberFormat="1" applyFont="1" applyFill="1" applyBorder="1" applyAlignment="1">
      <alignment vertical="center"/>
    </xf>
    <xf numFmtId="177" fontId="9" fillId="0" borderId="14" xfId="42" applyNumberFormat="1" applyFont="1" applyFill="1" applyBorder="1" applyAlignment="1">
      <alignment vertical="center"/>
    </xf>
    <xf numFmtId="177" fontId="9" fillId="0" borderId="74" xfId="42" applyNumberFormat="1" applyFont="1" applyFill="1" applyBorder="1" applyAlignment="1">
      <alignment vertical="center"/>
    </xf>
    <xf numFmtId="0" fontId="9" fillId="0" borderId="14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78" xfId="0" applyFont="1" applyFill="1" applyBorder="1" applyAlignment="1">
      <alignment horizontal="distributed" vertical="center"/>
    </xf>
    <xf numFmtId="177" fontId="9" fillId="0" borderId="58" xfId="42" applyNumberFormat="1" applyFont="1" applyFill="1" applyBorder="1" applyAlignment="1">
      <alignment vertical="center"/>
    </xf>
    <xf numFmtId="177" fontId="9" fillId="0" borderId="143" xfId="42" applyNumberFormat="1" applyFont="1" applyFill="1" applyBorder="1" applyAlignment="1">
      <alignment vertical="center"/>
    </xf>
    <xf numFmtId="0" fontId="9" fillId="0" borderId="144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9" fillId="0" borderId="45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/>
    </xf>
    <xf numFmtId="0" fontId="9" fillId="0" borderId="14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1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14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147" xfId="0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 vertical="center"/>
    </xf>
    <xf numFmtId="0" fontId="9" fillId="0" borderId="149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152" xfId="0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38" fontId="9" fillId="0" borderId="105" xfId="49" applyFont="1" applyFill="1" applyBorder="1" applyAlignment="1">
      <alignment horizontal="right" vertical="center"/>
    </xf>
    <xf numFmtId="38" fontId="9" fillId="0" borderId="154" xfId="49" applyFont="1" applyFill="1" applyBorder="1" applyAlignment="1">
      <alignment horizontal="right" vertical="center"/>
    </xf>
    <xf numFmtId="195" fontId="9" fillId="0" borderId="105" xfId="49" applyNumberFormat="1" applyFont="1" applyFill="1" applyBorder="1" applyAlignment="1">
      <alignment horizontal="right" vertical="center"/>
    </xf>
    <xf numFmtId="195" fontId="9" fillId="0" borderId="154" xfId="49" applyNumberFormat="1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38" fontId="9" fillId="0" borderId="148" xfId="49" applyFont="1" applyFill="1" applyBorder="1" applyAlignment="1">
      <alignment horizontal="center" vertical="center"/>
    </xf>
    <xf numFmtId="38" fontId="9" fillId="0" borderId="155" xfId="49" applyFont="1" applyFill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0" fontId="9" fillId="0" borderId="15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38" fontId="9" fillId="0" borderId="120" xfId="49" applyFont="1" applyFill="1" applyBorder="1" applyAlignment="1">
      <alignment horizontal="right" vertical="center"/>
    </xf>
    <xf numFmtId="38" fontId="9" fillId="0" borderId="84" xfId="49" applyFont="1" applyFill="1" applyBorder="1" applyAlignment="1">
      <alignment horizontal="right" vertical="center"/>
    </xf>
    <xf numFmtId="38" fontId="9" fillId="0" borderId="157" xfId="49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vertical="center"/>
    </xf>
    <xf numFmtId="38" fontId="9" fillId="0" borderId="159" xfId="49" applyFont="1" applyFill="1" applyBorder="1" applyAlignment="1">
      <alignment horizontal="center" vertical="center" wrapText="1"/>
    </xf>
    <xf numFmtId="0" fontId="0" fillId="0" borderId="160" xfId="0" applyFont="1" applyFill="1" applyBorder="1" applyAlignment="1">
      <alignment vertical="center"/>
    </xf>
    <xf numFmtId="38" fontId="9" fillId="0" borderId="122" xfId="49" applyFont="1" applyFill="1" applyBorder="1" applyAlignment="1">
      <alignment horizontal="right" vertical="center"/>
    </xf>
    <xf numFmtId="38" fontId="9" fillId="0" borderId="83" xfId="49" applyFont="1" applyFill="1" applyBorder="1" applyAlignment="1">
      <alignment horizontal="right" vertical="center"/>
    </xf>
    <xf numFmtId="38" fontId="9" fillId="0" borderId="66" xfId="49" applyFont="1" applyFill="1" applyBorder="1" applyAlignment="1">
      <alignment horizontal="right" vertical="center"/>
    </xf>
    <xf numFmtId="38" fontId="9" fillId="0" borderId="81" xfId="49" applyFont="1" applyFill="1" applyBorder="1" applyAlignment="1">
      <alignment horizontal="right" vertical="center"/>
    </xf>
    <xf numFmtId="195" fontId="9" fillId="0" borderId="66" xfId="49" applyNumberFormat="1" applyFont="1" applyFill="1" applyBorder="1" applyAlignment="1">
      <alignment horizontal="right" vertical="center"/>
    </xf>
    <xf numFmtId="195" fontId="9" fillId="0" borderId="81" xfId="49" applyNumberFormat="1" applyFont="1" applyFill="1" applyBorder="1" applyAlignment="1">
      <alignment horizontal="right" vertical="center"/>
    </xf>
    <xf numFmtId="38" fontId="9" fillId="0" borderId="130" xfId="49" applyFont="1" applyFill="1" applyBorder="1" applyAlignment="1">
      <alignment horizontal="center" vertical="center"/>
    </xf>
    <xf numFmtId="38" fontId="9" fillId="0" borderId="161" xfId="49" applyFont="1" applyFill="1" applyBorder="1" applyAlignment="1">
      <alignment horizontal="center" vertical="center"/>
    </xf>
    <xf numFmtId="38" fontId="9" fillId="0" borderId="29" xfId="49" applyFont="1" applyFill="1" applyBorder="1" applyAlignment="1">
      <alignment horizontal="center" vertical="center"/>
    </xf>
    <xf numFmtId="38" fontId="9" fillId="0" borderId="30" xfId="49" applyFont="1" applyFill="1" applyBorder="1" applyAlignment="1">
      <alignment horizontal="center" vertical="center"/>
    </xf>
    <xf numFmtId="0" fontId="9" fillId="0" borderId="162" xfId="0" applyFont="1" applyFill="1" applyBorder="1" applyAlignment="1">
      <alignment horizontal="center" vertical="center"/>
    </xf>
    <xf numFmtId="0" fontId="9" fillId="0" borderId="163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/>
    </xf>
    <xf numFmtId="0" fontId="9" fillId="0" borderId="16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165" xfId="0" applyFont="1" applyFill="1" applyBorder="1" applyAlignment="1">
      <alignment horizontal="center" vertical="center"/>
    </xf>
    <xf numFmtId="0" fontId="9" fillId="0" borderId="166" xfId="0" applyFont="1" applyFill="1" applyBorder="1" applyAlignment="1">
      <alignment horizontal="center" vertical="center"/>
    </xf>
    <xf numFmtId="0" fontId="9" fillId="0" borderId="167" xfId="0" applyFont="1" applyFill="1" applyBorder="1" applyAlignment="1">
      <alignment horizontal="center" vertical="center"/>
    </xf>
    <xf numFmtId="207" fontId="9" fillId="0" borderId="168" xfId="0" applyNumberFormat="1" applyFont="1" applyFill="1" applyBorder="1" applyAlignment="1">
      <alignment horizontal="center" vertical="center"/>
    </xf>
    <xf numFmtId="207" fontId="9" fillId="0" borderId="169" xfId="0" applyNumberFormat="1" applyFont="1" applyFill="1" applyBorder="1" applyAlignment="1">
      <alignment horizontal="center" vertical="center"/>
    </xf>
    <xf numFmtId="0" fontId="9" fillId="0" borderId="170" xfId="0" applyFont="1" applyFill="1" applyBorder="1" applyAlignment="1">
      <alignment horizontal="center" vertical="center"/>
    </xf>
    <xf numFmtId="0" fontId="9" fillId="0" borderId="171" xfId="0" applyFont="1" applyFill="1" applyBorder="1" applyAlignment="1">
      <alignment horizontal="center" vertical="center"/>
    </xf>
    <xf numFmtId="207" fontId="9" fillId="0" borderId="156" xfId="0" applyNumberFormat="1" applyFont="1" applyFill="1" applyBorder="1" applyAlignment="1">
      <alignment horizontal="center" vertical="center"/>
    </xf>
    <xf numFmtId="207" fontId="9" fillId="0" borderId="165" xfId="0" applyNumberFormat="1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8" fontId="9" fillId="0" borderId="172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59" xfId="0" applyFont="1" applyFill="1" applyBorder="1" applyAlignment="1">
      <alignment horizontal="center" vertical="center"/>
    </xf>
    <xf numFmtId="0" fontId="9" fillId="0" borderId="16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74" xfId="0" applyFont="1" applyFill="1" applyBorder="1" applyAlignment="1">
      <alignment horizontal="center" vertical="center"/>
    </xf>
    <xf numFmtId="0" fontId="9" fillId="0" borderId="172" xfId="0" applyFont="1" applyFill="1" applyBorder="1" applyAlignment="1">
      <alignment horizontal="center" vertical="center"/>
    </xf>
    <xf numFmtId="0" fontId="9" fillId="0" borderId="17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121" xfId="0" applyFont="1" applyFill="1" applyBorder="1" applyAlignment="1">
      <alignment horizontal="center" vertical="center" shrinkToFit="1"/>
    </xf>
    <xf numFmtId="0" fontId="10" fillId="0" borderId="173" xfId="0" applyFont="1" applyFill="1" applyBorder="1" applyAlignment="1">
      <alignment horizontal="center" vertical="center" shrinkToFit="1"/>
    </xf>
    <xf numFmtId="0" fontId="9" fillId="0" borderId="176" xfId="0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center" vertical="center"/>
    </xf>
    <xf numFmtId="0" fontId="9" fillId="0" borderId="177" xfId="0" applyFont="1" applyFill="1" applyBorder="1" applyAlignment="1">
      <alignment horizontal="center" vertical="center"/>
    </xf>
    <xf numFmtId="0" fontId="9" fillId="0" borderId="178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179" xfId="0" applyFont="1" applyFill="1" applyBorder="1" applyAlignment="1">
      <alignment horizontal="center" vertical="top"/>
    </xf>
    <xf numFmtId="0" fontId="9" fillId="0" borderId="49" xfId="0" applyFont="1" applyFill="1" applyBorder="1" applyAlignment="1">
      <alignment horizontal="center" vertical="top"/>
    </xf>
    <xf numFmtId="0" fontId="9" fillId="0" borderId="162" xfId="0" applyFont="1" applyFill="1" applyBorder="1" applyAlignment="1">
      <alignment horizontal="center" vertical="center" shrinkToFit="1"/>
    </xf>
    <xf numFmtId="0" fontId="9" fillId="0" borderId="163" xfId="0" applyFont="1" applyFill="1" applyBorder="1" applyAlignment="1">
      <alignment horizontal="center" vertical="center" shrinkToFit="1"/>
    </xf>
    <xf numFmtId="0" fontId="9" fillId="0" borderId="168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170" xfId="0" applyFont="1" applyFill="1" applyBorder="1" applyAlignment="1">
      <alignment vertical="center"/>
    </xf>
    <xf numFmtId="0" fontId="9" fillId="0" borderId="171" xfId="0" applyFont="1" applyFill="1" applyBorder="1" applyAlignment="1">
      <alignment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9" fillId="0" borderId="180" xfId="0" applyFont="1" applyFill="1" applyBorder="1" applyAlignment="1">
      <alignment horizontal="center" vertical="center"/>
    </xf>
    <xf numFmtId="0" fontId="9" fillId="0" borderId="181" xfId="0" applyFont="1" applyFill="1" applyBorder="1" applyAlignment="1">
      <alignment horizontal="center" vertical="center"/>
    </xf>
    <xf numFmtId="198" fontId="9" fillId="0" borderId="181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666750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0" y="733425"/>
          <a:ext cx="66675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3</xdr:col>
      <xdr:colOff>0</xdr:colOff>
      <xdr:row>24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6019800"/>
          <a:ext cx="154305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9525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504825"/>
          <a:ext cx="1295400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3</xdr:col>
      <xdr:colOff>9525</xdr:colOff>
      <xdr:row>21</xdr:row>
      <xdr:rowOff>9525</xdr:rowOff>
    </xdr:to>
    <xdr:sp>
      <xdr:nvSpPr>
        <xdr:cNvPr id="2" name="Line 7"/>
        <xdr:cNvSpPr>
          <a:spLocks/>
        </xdr:cNvSpPr>
      </xdr:nvSpPr>
      <xdr:spPr>
        <a:xfrm>
          <a:off x="19050" y="5715000"/>
          <a:ext cx="1276350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09575"/>
          <a:ext cx="809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9.00390625" style="28" customWidth="1"/>
    <col min="2" max="3" width="5.625" style="28" customWidth="1"/>
    <col min="4" max="15" width="6.625" style="28" customWidth="1"/>
    <col min="16" max="16384" width="9.00390625" style="28" customWidth="1"/>
  </cols>
  <sheetData>
    <row r="1" spans="1:3" ht="14.25">
      <c r="A1" s="18" t="s">
        <v>95</v>
      </c>
      <c r="B1" s="19"/>
      <c r="C1" s="19"/>
    </row>
    <row r="2" s="20" customFormat="1" ht="14.25"/>
    <row r="3" spans="1:9" s="20" customFormat="1" ht="14.25">
      <c r="A3" s="18" t="s">
        <v>96</v>
      </c>
      <c r="E3" s="21"/>
      <c r="F3" s="21"/>
      <c r="G3" s="21"/>
      <c r="H3" s="21"/>
      <c r="I3" s="21"/>
    </row>
    <row r="4" spans="1:13" s="20" customFormat="1" ht="15" thickBot="1">
      <c r="A4" s="18"/>
      <c r="E4" s="21"/>
      <c r="F4" s="21"/>
      <c r="G4" s="21"/>
      <c r="H4" s="229" t="s">
        <v>199</v>
      </c>
      <c r="I4" s="229"/>
      <c r="J4" s="229"/>
      <c r="K4" s="229"/>
      <c r="L4" s="229"/>
      <c r="M4" s="229"/>
    </row>
    <row r="5" spans="1:13" ht="19.5" customHeight="1">
      <c r="A5" s="29" t="s">
        <v>11</v>
      </c>
      <c r="B5" s="239" t="s">
        <v>12</v>
      </c>
      <c r="C5" s="240"/>
      <c r="D5" s="236" t="s">
        <v>81</v>
      </c>
      <c r="E5" s="237"/>
      <c r="F5" s="237"/>
      <c r="G5" s="237"/>
      <c r="H5" s="237"/>
      <c r="I5" s="237"/>
      <c r="J5" s="237"/>
      <c r="K5" s="237"/>
      <c r="L5" s="237"/>
      <c r="M5" s="238"/>
    </row>
    <row r="6" spans="1:13" ht="19.5" customHeight="1">
      <c r="A6" s="30"/>
      <c r="B6" s="241"/>
      <c r="C6" s="242"/>
      <c r="D6" s="245" t="s">
        <v>62</v>
      </c>
      <c r="E6" s="246"/>
      <c r="F6" s="246"/>
      <c r="G6" s="247"/>
      <c r="H6" s="245" t="s">
        <v>63</v>
      </c>
      <c r="I6" s="246"/>
      <c r="J6" s="246"/>
      <c r="K6" s="247"/>
      <c r="L6" s="248" t="s">
        <v>8</v>
      </c>
      <c r="M6" s="249"/>
    </row>
    <row r="7" spans="1:13" ht="19.5" customHeight="1">
      <c r="A7" s="31" t="s">
        <v>67</v>
      </c>
      <c r="B7" s="243"/>
      <c r="C7" s="244"/>
      <c r="D7" s="32" t="s">
        <v>64</v>
      </c>
      <c r="E7" s="33" t="s">
        <v>152</v>
      </c>
      <c r="F7" s="33" t="s">
        <v>65</v>
      </c>
      <c r="G7" s="34" t="s">
        <v>66</v>
      </c>
      <c r="H7" s="35" t="s">
        <v>64</v>
      </c>
      <c r="I7" s="33" t="s">
        <v>152</v>
      </c>
      <c r="J7" s="33" t="s">
        <v>65</v>
      </c>
      <c r="K7" s="36" t="s">
        <v>66</v>
      </c>
      <c r="L7" s="243"/>
      <c r="M7" s="250"/>
    </row>
    <row r="8" spans="1:16" ht="30" customHeight="1">
      <c r="A8" s="37" t="s">
        <v>17</v>
      </c>
      <c r="B8" s="230">
        <v>9</v>
      </c>
      <c r="C8" s="231"/>
      <c r="D8" s="40">
        <v>3</v>
      </c>
      <c r="E8" s="41">
        <v>4</v>
      </c>
      <c r="F8" s="41">
        <v>2</v>
      </c>
      <c r="G8" s="42">
        <f aca="true" t="shared" si="0" ref="G8:G16">SUM(D8:F8)</f>
        <v>9</v>
      </c>
      <c r="H8" s="38">
        <v>0</v>
      </c>
      <c r="I8" s="41">
        <v>7</v>
      </c>
      <c r="J8" s="41">
        <v>6</v>
      </c>
      <c r="K8" s="39">
        <f aca="true" t="shared" si="1" ref="K8:K16">SUM(H8:J8)</f>
        <v>13</v>
      </c>
      <c r="L8" s="230">
        <f aca="true" t="shared" si="2" ref="L8:L16">SUM(K8,G8)</f>
        <v>22</v>
      </c>
      <c r="M8" s="234"/>
      <c r="O8" s="43"/>
      <c r="P8" s="43"/>
    </row>
    <row r="9" spans="1:16" ht="30" customHeight="1">
      <c r="A9" s="37" t="s">
        <v>22</v>
      </c>
      <c r="B9" s="230">
        <v>5</v>
      </c>
      <c r="C9" s="231"/>
      <c r="D9" s="40">
        <v>0</v>
      </c>
      <c r="E9" s="41">
        <v>2</v>
      </c>
      <c r="F9" s="41">
        <v>0</v>
      </c>
      <c r="G9" s="42">
        <f t="shared" si="0"/>
        <v>2</v>
      </c>
      <c r="H9" s="38">
        <v>0</v>
      </c>
      <c r="I9" s="41">
        <v>3</v>
      </c>
      <c r="J9" s="41">
        <v>1</v>
      </c>
      <c r="K9" s="39">
        <f t="shared" si="1"/>
        <v>4</v>
      </c>
      <c r="L9" s="230">
        <f t="shared" si="2"/>
        <v>6</v>
      </c>
      <c r="M9" s="234"/>
      <c r="O9" s="43"/>
      <c r="P9" s="43"/>
    </row>
    <row r="10" spans="1:13" ht="30" customHeight="1">
      <c r="A10" s="37" t="s">
        <v>18</v>
      </c>
      <c r="B10" s="230">
        <v>4</v>
      </c>
      <c r="C10" s="231"/>
      <c r="D10" s="40">
        <v>0</v>
      </c>
      <c r="E10" s="41">
        <v>3</v>
      </c>
      <c r="F10" s="41">
        <v>2</v>
      </c>
      <c r="G10" s="42">
        <f t="shared" si="0"/>
        <v>5</v>
      </c>
      <c r="H10" s="38">
        <v>0</v>
      </c>
      <c r="I10" s="41">
        <v>7</v>
      </c>
      <c r="J10" s="41">
        <v>0</v>
      </c>
      <c r="K10" s="39">
        <f t="shared" si="1"/>
        <v>7</v>
      </c>
      <c r="L10" s="230">
        <f t="shared" si="2"/>
        <v>12</v>
      </c>
      <c r="M10" s="234"/>
    </row>
    <row r="11" spans="1:13" ht="30" customHeight="1">
      <c r="A11" s="37" t="s">
        <v>19</v>
      </c>
      <c r="B11" s="230">
        <v>5</v>
      </c>
      <c r="C11" s="231"/>
      <c r="D11" s="40">
        <v>0</v>
      </c>
      <c r="E11" s="41">
        <v>0</v>
      </c>
      <c r="F11" s="41">
        <v>2</v>
      </c>
      <c r="G11" s="42">
        <f>SUM(D11:F11)</f>
        <v>2</v>
      </c>
      <c r="H11" s="38">
        <v>0</v>
      </c>
      <c r="I11" s="41">
        <v>1</v>
      </c>
      <c r="J11" s="41">
        <v>3</v>
      </c>
      <c r="K11" s="39">
        <f>SUM(H11:J11)</f>
        <v>4</v>
      </c>
      <c r="L11" s="230">
        <f t="shared" si="2"/>
        <v>6</v>
      </c>
      <c r="M11" s="234"/>
    </row>
    <row r="12" spans="1:13" ht="30" customHeight="1">
      <c r="A12" s="37" t="s">
        <v>14</v>
      </c>
      <c r="B12" s="230">
        <v>4</v>
      </c>
      <c r="C12" s="231"/>
      <c r="D12" s="40">
        <v>1</v>
      </c>
      <c r="E12" s="41">
        <v>0</v>
      </c>
      <c r="F12" s="41">
        <v>0</v>
      </c>
      <c r="G12" s="42">
        <f t="shared" si="0"/>
        <v>1</v>
      </c>
      <c r="H12" s="38">
        <v>3</v>
      </c>
      <c r="I12" s="41">
        <v>4</v>
      </c>
      <c r="J12" s="41">
        <v>0</v>
      </c>
      <c r="K12" s="39">
        <f t="shared" si="1"/>
        <v>7</v>
      </c>
      <c r="L12" s="230">
        <f t="shared" si="2"/>
        <v>8</v>
      </c>
      <c r="M12" s="234"/>
    </row>
    <row r="13" spans="1:18" ht="30" customHeight="1">
      <c r="A13" s="44" t="s">
        <v>23</v>
      </c>
      <c r="B13" s="257">
        <v>7</v>
      </c>
      <c r="C13" s="258"/>
      <c r="D13" s="47">
        <v>5</v>
      </c>
      <c r="E13" s="48">
        <v>0</v>
      </c>
      <c r="F13" s="48">
        <v>0</v>
      </c>
      <c r="G13" s="49">
        <f t="shared" si="0"/>
        <v>5</v>
      </c>
      <c r="H13" s="45">
        <v>10</v>
      </c>
      <c r="I13" s="48">
        <v>4</v>
      </c>
      <c r="J13" s="48">
        <v>3</v>
      </c>
      <c r="K13" s="46">
        <f t="shared" si="1"/>
        <v>17</v>
      </c>
      <c r="L13" s="230">
        <f t="shared" si="2"/>
        <v>22</v>
      </c>
      <c r="M13" s="234"/>
      <c r="Q13" s="50"/>
      <c r="R13" s="50"/>
    </row>
    <row r="14" spans="1:13" ht="30" customHeight="1">
      <c r="A14" s="37" t="s">
        <v>16</v>
      </c>
      <c r="B14" s="230">
        <v>10</v>
      </c>
      <c r="C14" s="231"/>
      <c r="D14" s="40">
        <v>1</v>
      </c>
      <c r="E14" s="41">
        <v>4</v>
      </c>
      <c r="F14" s="41">
        <v>1</v>
      </c>
      <c r="G14" s="42">
        <f t="shared" si="0"/>
        <v>6</v>
      </c>
      <c r="H14" s="38">
        <v>0</v>
      </c>
      <c r="I14" s="41">
        <v>18</v>
      </c>
      <c r="J14" s="41">
        <v>4</v>
      </c>
      <c r="K14" s="39">
        <f t="shared" si="1"/>
        <v>22</v>
      </c>
      <c r="L14" s="230">
        <f t="shared" si="2"/>
        <v>28</v>
      </c>
      <c r="M14" s="234"/>
    </row>
    <row r="15" spans="1:13" ht="30" customHeight="1">
      <c r="A15" s="37" t="s">
        <v>20</v>
      </c>
      <c r="B15" s="230">
        <v>5</v>
      </c>
      <c r="C15" s="231"/>
      <c r="D15" s="40">
        <v>1</v>
      </c>
      <c r="E15" s="41">
        <v>0</v>
      </c>
      <c r="F15" s="41">
        <v>2</v>
      </c>
      <c r="G15" s="42">
        <f t="shared" si="0"/>
        <v>3</v>
      </c>
      <c r="H15" s="38">
        <v>0</v>
      </c>
      <c r="I15" s="41">
        <v>1</v>
      </c>
      <c r="J15" s="41">
        <v>8</v>
      </c>
      <c r="K15" s="39">
        <f t="shared" si="1"/>
        <v>9</v>
      </c>
      <c r="L15" s="230">
        <f t="shared" si="2"/>
        <v>12</v>
      </c>
      <c r="M15" s="234"/>
    </row>
    <row r="16" spans="1:13" ht="30" customHeight="1">
      <c r="A16" s="37" t="s">
        <v>21</v>
      </c>
      <c r="B16" s="230">
        <v>4</v>
      </c>
      <c r="C16" s="231"/>
      <c r="D16" s="40">
        <v>0</v>
      </c>
      <c r="E16" s="41">
        <v>1</v>
      </c>
      <c r="F16" s="41">
        <v>1</v>
      </c>
      <c r="G16" s="42">
        <f t="shared" si="0"/>
        <v>2</v>
      </c>
      <c r="H16" s="38">
        <v>0</v>
      </c>
      <c r="I16" s="41">
        <v>4</v>
      </c>
      <c r="J16" s="41">
        <v>4</v>
      </c>
      <c r="K16" s="39">
        <f t="shared" si="1"/>
        <v>8</v>
      </c>
      <c r="L16" s="230">
        <f t="shared" si="2"/>
        <v>10</v>
      </c>
      <c r="M16" s="234"/>
    </row>
    <row r="17" spans="1:13" ht="30" customHeight="1" thickBot="1">
      <c r="A17" s="51" t="s">
        <v>15</v>
      </c>
      <c r="B17" s="232">
        <v>52</v>
      </c>
      <c r="C17" s="233">
        <f aca="true" t="shared" si="3" ref="C17:K17">SUM(C8:C16)</f>
        <v>0</v>
      </c>
      <c r="D17" s="52">
        <f t="shared" si="3"/>
        <v>11</v>
      </c>
      <c r="E17" s="53">
        <f t="shared" si="3"/>
        <v>14</v>
      </c>
      <c r="F17" s="53">
        <f t="shared" si="3"/>
        <v>10</v>
      </c>
      <c r="G17" s="54">
        <f>SUM(G8:G16)</f>
        <v>35</v>
      </c>
      <c r="H17" s="55">
        <f t="shared" si="3"/>
        <v>13</v>
      </c>
      <c r="I17" s="53">
        <f t="shared" si="3"/>
        <v>49</v>
      </c>
      <c r="J17" s="53">
        <f t="shared" si="3"/>
        <v>29</v>
      </c>
      <c r="K17" s="56">
        <f t="shared" si="3"/>
        <v>91</v>
      </c>
      <c r="L17" s="260">
        <f>SUM(L8:M16)</f>
        <v>126</v>
      </c>
      <c r="M17" s="261"/>
    </row>
    <row r="18" spans="1:2" ht="13.5">
      <c r="A18" s="25" t="s">
        <v>180</v>
      </c>
      <c r="B18" s="57"/>
    </row>
    <row r="19" spans="1:13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9" ht="14.25">
      <c r="A20" s="235" t="s">
        <v>97</v>
      </c>
      <c r="B20" s="235"/>
      <c r="C20" s="235"/>
      <c r="D20" s="235"/>
      <c r="E20" s="235"/>
      <c r="F20" s="59"/>
      <c r="G20" s="59"/>
      <c r="H20" s="59"/>
      <c r="I20" s="59"/>
    </row>
    <row r="21" spans="1:13" ht="15" thickBot="1">
      <c r="A21" s="58"/>
      <c r="B21" s="58"/>
      <c r="C21" s="58"/>
      <c r="D21" s="58"/>
      <c r="E21" s="58"/>
      <c r="F21" s="59"/>
      <c r="G21" s="259" t="s">
        <v>202</v>
      </c>
      <c r="H21" s="259"/>
      <c r="I21" s="259"/>
      <c r="J21" s="259"/>
      <c r="K21" s="259"/>
      <c r="L21" s="259"/>
      <c r="M21" s="259"/>
    </row>
    <row r="22" spans="1:13" ht="19.5" customHeight="1">
      <c r="A22" s="255"/>
      <c r="B22" s="256"/>
      <c r="C22" s="60" t="s">
        <v>4</v>
      </c>
      <c r="D22" s="61"/>
      <c r="E22" s="62"/>
      <c r="F22" s="61"/>
      <c r="G22" s="62"/>
      <c r="H22" s="63"/>
      <c r="I22" s="64"/>
      <c r="J22" s="63"/>
      <c r="K22" s="64"/>
      <c r="L22" s="221"/>
      <c r="M22" s="222"/>
    </row>
    <row r="23" spans="1:13" ht="19.5" customHeight="1">
      <c r="A23" s="65"/>
      <c r="B23" s="66"/>
      <c r="C23" s="66"/>
      <c r="D23" s="155">
        <v>26</v>
      </c>
      <c r="E23" s="156"/>
      <c r="F23" s="155">
        <v>27</v>
      </c>
      <c r="G23" s="156"/>
      <c r="H23" s="155">
        <v>28</v>
      </c>
      <c r="I23" s="156"/>
      <c r="J23" s="251">
        <v>29</v>
      </c>
      <c r="K23" s="252"/>
      <c r="L23" s="253">
        <v>30</v>
      </c>
      <c r="M23" s="254"/>
    </row>
    <row r="24" spans="1:14" ht="19.5" customHeight="1">
      <c r="A24" s="67" t="s">
        <v>24</v>
      </c>
      <c r="B24" s="68"/>
      <c r="C24" s="68"/>
      <c r="D24" s="69"/>
      <c r="E24" s="68"/>
      <c r="F24" s="69"/>
      <c r="G24" s="70"/>
      <c r="H24" s="69"/>
      <c r="I24" s="70"/>
      <c r="J24" s="69"/>
      <c r="K24" s="70"/>
      <c r="L24" s="68"/>
      <c r="M24" s="160"/>
      <c r="N24" s="43"/>
    </row>
    <row r="25" spans="1:14" ht="19.5" customHeight="1">
      <c r="A25" s="268" t="s">
        <v>12</v>
      </c>
      <c r="B25" s="269" t="s">
        <v>25</v>
      </c>
      <c r="C25" s="270"/>
      <c r="D25" s="71">
        <v>30</v>
      </c>
      <c r="E25" s="72"/>
      <c r="F25" s="73">
        <v>29</v>
      </c>
      <c r="G25" s="74"/>
      <c r="H25" s="73">
        <v>29</v>
      </c>
      <c r="I25" s="74"/>
      <c r="J25" s="73">
        <v>29</v>
      </c>
      <c r="K25" s="74"/>
      <c r="L25" s="27">
        <v>29</v>
      </c>
      <c r="M25" s="194"/>
      <c r="N25" s="43"/>
    </row>
    <row r="26" spans="1:13" ht="19.5" customHeight="1">
      <c r="A26" s="262"/>
      <c r="B26" s="264" t="s">
        <v>26</v>
      </c>
      <c r="C26" s="265"/>
      <c r="D26" s="77">
        <v>40</v>
      </c>
      <c r="E26" s="78" t="s">
        <v>176</v>
      </c>
      <c r="F26" s="75">
        <v>39</v>
      </c>
      <c r="G26" s="76" t="s">
        <v>176</v>
      </c>
      <c r="H26" s="75">
        <v>38</v>
      </c>
      <c r="I26" s="76" t="s">
        <v>177</v>
      </c>
      <c r="J26" s="75">
        <v>40</v>
      </c>
      <c r="K26" s="76" t="s">
        <v>177</v>
      </c>
      <c r="L26" s="77">
        <v>41</v>
      </c>
      <c r="M26" s="223" t="s">
        <v>177</v>
      </c>
    </row>
    <row r="27" spans="1:13" ht="19.5" customHeight="1">
      <c r="A27" s="262"/>
      <c r="B27" s="264" t="s">
        <v>15</v>
      </c>
      <c r="C27" s="265"/>
      <c r="D27" s="77">
        <v>70</v>
      </c>
      <c r="E27" s="78" t="s">
        <v>176</v>
      </c>
      <c r="F27" s="75">
        <v>68</v>
      </c>
      <c r="G27" s="76" t="s">
        <v>176</v>
      </c>
      <c r="H27" s="75">
        <v>67</v>
      </c>
      <c r="I27" s="76" t="s">
        <v>177</v>
      </c>
      <c r="J27" s="75">
        <v>69</v>
      </c>
      <c r="K27" s="76" t="s">
        <v>177</v>
      </c>
      <c r="L27" s="77">
        <v>70</v>
      </c>
      <c r="M27" s="223" t="s">
        <v>177</v>
      </c>
    </row>
    <row r="28" spans="1:14" ht="19.5" customHeight="1">
      <c r="A28" s="262" t="s">
        <v>13</v>
      </c>
      <c r="B28" s="264" t="s">
        <v>25</v>
      </c>
      <c r="C28" s="265"/>
      <c r="D28" s="77">
        <v>36</v>
      </c>
      <c r="E28" s="77"/>
      <c r="F28" s="75">
        <v>34</v>
      </c>
      <c r="G28" s="79"/>
      <c r="H28" s="75">
        <v>34</v>
      </c>
      <c r="I28" s="79"/>
      <c r="J28" s="75">
        <v>35</v>
      </c>
      <c r="K28" s="79"/>
      <c r="L28" s="77">
        <v>35</v>
      </c>
      <c r="M28" s="224"/>
      <c r="N28" s="27"/>
    </row>
    <row r="29" spans="1:13" ht="19.5" customHeight="1">
      <c r="A29" s="262"/>
      <c r="B29" s="264" t="s">
        <v>26</v>
      </c>
      <c r="C29" s="265"/>
      <c r="D29" s="77">
        <v>88</v>
      </c>
      <c r="E29" s="77"/>
      <c r="F29" s="75">
        <v>88</v>
      </c>
      <c r="G29" s="79"/>
      <c r="H29" s="75">
        <v>88</v>
      </c>
      <c r="I29" s="79"/>
      <c r="J29" s="75">
        <v>90</v>
      </c>
      <c r="K29" s="79"/>
      <c r="L29" s="77">
        <v>91</v>
      </c>
      <c r="M29" s="224"/>
    </row>
    <row r="30" spans="1:13" ht="19.5" customHeight="1" thickBot="1">
      <c r="A30" s="263"/>
      <c r="B30" s="266" t="s">
        <v>15</v>
      </c>
      <c r="C30" s="267"/>
      <c r="D30" s="80">
        <v>124</v>
      </c>
      <c r="E30" s="80"/>
      <c r="F30" s="81">
        <v>122</v>
      </c>
      <c r="G30" s="82"/>
      <c r="H30" s="81">
        <v>122</v>
      </c>
      <c r="I30" s="82"/>
      <c r="J30" s="81">
        <v>125</v>
      </c>
      <c r="K30" s="82"/>
      <c r="L30" s="225">
        <v>126</v>
      </c>
      <c r="M30" s="226"/>
    </row>
    <row r="31" spans="1:13" ht="19.5" customHeight="1">
      <c r="A31" s="83" t="s">
        <v>82</v>
      </c>
      <c r="B31" s="84"/>
      <c r="C31" s="84"/>
      <c r="D31" s="84"/>
      <c r="E31" s="84"/>
      <c r="F31" s="59"/>
      <c r="G31" s="59"/>
      <c r="H31" s="59"/>
      <c r="I31" s="59"/>
      <c r="J31" s="59"/>
      <c r="K31" s="59"/>
      <c r="L31" s="59"/>
      <c r="M31" s="59"/>
    </row>
  </sheetData>
  <sheetProtection/>
  <mergeCells count="39">
    <mergeCell ref="L14:M14"/>
    <mergeCell ref="A28:A30"/>
    <mergeCell ref="B28:C28"/>
    <mergeCell ref="B29:C29"/>
    <mergeCell ref="B30:C30"/>
    <mergeCell ref="B27:C27"/>
    <mergeCell ref="B26:C26"/>
    <mergeCell ref="A25:A27"/>
    <mergeCell ref="B25:C25"/>
    <mergeCell ref="B12:C12"/>
    <mergeCell ref="J23:K23"/>
    <mergeCell ref="L23:M23"/>
    <mergeCell ref="A22:B22"/>
    <mergeCell ref="B15:C15"/>
    <mergeCell ref="L15:M15"/>
    <mergeCell ref="B13:C13"/>
    <mergeCell ref="G21:M21"/>
    <mergeCell ref="L17:M17"/>
    <mergeCell ref="L12:M12"/>
    <mergeCell ref="B8:C8"/>
    <mergeCell ref="B10:C10"/>
    <mergeCell ref="B11:C11"/>
    <mergeCell ref="L6:M7"/>
    <mergeCell ref="L13:M13"/>
    <mergeCell ref="D6:G6"/>
    <mergeCell ref="L10:M10"/>
    <mergeCell ref="L11:M11"/>
    <mergeCell ref="L9:M9"/>
    <mergeCell ref="L8:M8"/>
    <mergeCell ref="H4:M4"/>
    <mergeCell ref="B16:C16"/>
    <mergeCell ref="B17:C17"/>
    <mergeCell ref="L16:M16"/>
    <mergeCell ref="A20:E20"/>
    <mergeCell ref="B14:C14"/>
    <mergeCell ref="D5:M5"/>
    <mergeCell ref="B9:C9"/>
    <mergeCell ref="B5:C7"/>
    <mergeCell ref="H6:K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Normal="80" zoomScaleSheetLayoutView="100" zoomScalePageLayoutView="0" workbookViewId="0" topLeftCell="A19">
      <selection activeCell="W28" sqref="W28"/>
    </sheetView>
  </sheetViews>
  <sheetFormatPr defaultColWidth="9.00390625" defaultRowHeight="13.5"/>
  <cols>
    <col min="1" max="19" width="5.625" style="59" customWidth="1"/>
    <col min="20" max="20" width="0.6171875" style="59" customWidth="1"/>
    <col min="21" max="22" width="5.625" style="59" customWidth="1"/>
    <col min="23" max="16384" width="9.00390625" style="59" customWidth="1"/>
  </cols>
  <sheetData>
    <row r="1" spans="1:2" ht="19.5" customHeight="1">
      <c r="A1" s="220" t="s">
        <v>98</v>
      </c>
      <c r="B1" s="18"/>
    </row>
    <row r="2" spans="1:16" ht="19.5" customHeight="1" thickBot="1">
      <c r="A2" s="18"/>
      <c r="B2" s="18"/>
      <c r="J2" s="229" t="s">
        <v>202</v>
      </c>
      <c r="K2" s="229"/>
      <c r="L2" s="229"/>
      <c r="M2" s="229"/>
      <c r="N2" s="229"/>
      <c r="O2" s="229"/>
      <c r="P2" s="85"/>
    </row>
    <row r="3" spans="1:19" ht="19.5" customHeight="1">
      <c r="A3" s="255" t="s">
        <v>104</v>
      </c>
      <c r="B3" s="256"/>
      <c r="C3" s="301"/>
      <c r="D3" s="308"/>
      <c r="E3" s="303"/>
      <c r="F3" s="302" t="s">
        <v>99</v>
      </c>
      <c r="G3" s="303"/>
      <c r="H3" s="302" t="s">
        <v>100</v>
      </c>
      <c r="I3" s="303"/>
      <c r="J3" s="302" t="s">
        <v>101</v>
      </c>
      <c r="K3" s="303"/>
      <c r="L3" s="302" t="s">
        <v>102</v>
      </c>
      <c r="M3" s="303"/>
      <c r="N3" s="286" t="s">
        <v>115</v>
      </c>
      <c r="O3" s="287"/>
      <c r="R3" s="86"/>
      <c r="S3" s="86"/>
    </row>
    <row r="4" spans="1:19" ht="19.5" customHeight="1">
      <c r="A4" s="307"/>
      <c r="B4" s="251"/>
      <c r="C4" s="87"/>
      <c r="D4" s="309" t="s">
        <v>103</v>
      </c>
      <c r="E4" s="310"/>
      <c r="F4" s="311" t="s">
        <v>103</v>
      </c>
      <c r="G4" s="312"/>
      <c r="H4" s="311" t="s">
        <v>103</v>
      </c>
      <c r="I4" s="312"/>
      <c r="J4" s="311" t="s">
        <v>103</v>
      </c>
      <c r="K4" s="310"/>
      <c r="L4" s="311" t="s">
        <v>103</v>
      </c>
      <c r="M4" s="313"/>
      <c r="N4" s="265"/>
      <c r="O4" s="288"/>
      <c r="R4" s="86"/>
      <c r="S4" s="86"/>
    </row>
    <row r="5" spans="1:19" ht="19.5" customHeight="1">
      <c r="A5" s="299" t="s">
        <v>105</v>
      </c>
      <c r="B5" s="300"/>
      <c r="C5" s="88"/>
      <c r="D5" s="314" t="s">
        <v>99</v>
      </c>
      <c r="E5" s="315"/>
      <c r="F5" s="292" t="s">
        <v>100</v>
      </c>
      <c r="G5" s="293"/>
      <c r="H5" s="292" t="s">
        <v>101</v>
      </c>
      <c r="I5" s="293"/>
      <c r="J5" s="292" t="s">
        <v>102</v>
      </c>
      <c r="K5" s="293"/>
      <c r="L5" s="292"/>
      <c r="M5" s="293"/>
      <c r="N5" s="289"/>
      <c r="O5" s="290"/>
      <c r="R5" s="86"/>
      <c r="S5" s="86"/>
    </row>
    <row r="6" spans="1:20" ht="27.75" customHeight="1">
      <c r="A6" s="304" t="s">
        <v>106</v>
      </c>
      <c r="B6" s="305"/>
      <c r="C6" s="306"/>
      <c r="D6" s="278">
        <v>1</v>
      </c>
      <c r="E6" s="277"/>
      <c r="F6" s="277">
        <v>10</v>
      </c>
      <c r="G6" s="277"/>
      <c r="H6" s="277">
        <v>0</v>
      </c>
      <c r="I6" s="279"/>
      <c r="J6" s="277">
        <v>5</v>
      </c>
      <c r="K6" s="277"/>
      <c r="L6" s="277">
        <v>1</v>
      </c>
      <c r="M6" s="279"/>
      <c r="N6" s="230">
        <f aca="true" t="shared" si="0" ref="N6:N14">SUM(D6:M6)</f>
        <v>17</v>
      </c>
      <c r="O6" s="234"/>
      <c r="P6" s="89"/>
      <c r="Q6" s="89"/>
      <c r="R6" s="89"/>
      <c r="S6" s="89"/>
      <c r="T6" s="89"/>
    </row>
    <row r="7" spans="1:20" ht="27.75" customHeight="1">
      <c r="A7" s="262" t="s">
        <v>107</v>
      </c>
      <c r="B7" s="275"/>
      <c r="C7" s="276"/>
      <c r="D7" s="278">
        <v>1</v>
      </c>
      <c r="E7" s="277"/>
      <c r="F7" s="277">
        <v>3</v>
      </c>
      <c r="G7" s="279"/>
      <c r="H7" s="277">
        <v>0</v>
      </c>
      <c r="I7" s="277"/>
      <c r="J7" s="277">
        <v>0</v>
      </c>
      <c r="K7" s="277"/>
      <c r="L7" s="277">
        <v>4</v>
      </c>
      <c r="M7" s="279"/>
      <c r="N7" s="230">
        <f t="shared" si="0"/>
        <v>8</v>
      </c>
      <c r="O7" s="234"/>
      <c r="P7" s="89"/>
      <c r="Q7" s="89"/>
      <c r="R7" s="89"/>
      <c r="S7" s="89"/>
      <c r="T7" s="89"/>
    </row>
    <row r="8" spans="1:20" ht="27.75" customHeight="1">
      <c r="A8" s="262" t="s">
        <v>108</v>
      </c>
      <c r="B8" s="275"/>
      <c r="C8" s="276"/>
      <c r="D8" s="278">
        <v>4</v>
      </c>
      <c r="E8" s="277"/>
      <c r="F8" s="277">
        <v>2</v>
      </c>
      <c r="G8" s="277"/>
      <c r="H8" s="277">
        <v>0</v>
      </c>
      <c r="I8" s="277"/>
      <c r="J8" s="277">
        <v>1</v>
      </c>
      <c r="K8" s="277"/>
      <c r="L8" s="277">
        <v>1</v>
      </c>
      <c r="M8" s="279"/>
      <c r="N8" s="230">
        <f t="shared" si="0"/>
        <v>8</v>
      </c>
      <c r="O8" s="234"/>
      <c r="P8" s="90"/>
      <c r="Q8" s="90"/>
      <c r="R8" s="90"/>
      <c r="S8" s="90"/>
      <c r="T8" s="90"/>
    </row>
    <row r="9" spans="1:15" ht="27.75" customHeight="1">
      <c r="A9" s="262" t="s">
        <v>112</v>
      </c>
      <c r="B9" s="275"/>
      <c r="C9" s="276"/>
      <c r="D9" s="278">
        <v>3</v>
      </c>
      <c r="E9" s="277"/>
      <c r="F9" s="277">
        <v>4</v>
      </c>
      <c r="G9" s="277"/>
      <c r="H9" s="277">
        <v>0</v>
      </c>
      <c r="I9" s="277"/>
      <c r="J9" s="277">
        <v>0</v>
      </c>
      <c r="K9" s="277"/>
      <c r="L9" s="277">
        <v>0</v>
      </c>
      <c r="M9" s="279"/>
      <c r="N9" s="230">
        <f t="shared" si="0"/>
        <v>7</v>
      </c>
      <c r="O9" s="234"/>
    </row>
    <row r="10" spans="1:15" ht="27.75" customHeight="1">
      <c r="A10" s="262" t="s">
        <v>109</v>
      </c>
      <c r="B10" s="275"/>
      <c r="C10" s="276"/>
      <c r="D10" s="278">
        <v>2</v>
      </c>
      <c r="E10" s="277"/>
      <c r="F10" s="277">
        <v>2</v>
      </c>
      <c r="G10" s="277"/>
      <c r="H10" s="277">
        <v>2</v>
      </c>
      <c r="I10" s="277"/>
      <c r="J10" s="277">
        <v>2</v>
      </c>
      <c r="K10" s="277"/>
      <c r="L10" s="277">
        <v>0</v>
      </c>
      <c r="M10" s="279"/>
      <c r="N10" s="230">
        <f t="shared" si="0"/>
        <v>8</v>
      </c>
      <c r="O10" s="234"/>
    </row>
    <row r="11" spans="1:15" ht="27.75" customHeight="1">
      <c r="A11" s="272" t="s">
        <v>110</v>
      </c>
      <c r="B11" s="273"/>
      <c r="C11" s="274"/>
      <c r="D11" s="316">
        <v>5</v>
      </c>
      <c r="E11" s="294"/>
      <c r="F11" s="294">
        <v>6</v>
      </c>
      <c r="G11" s="294"/>
      <c r="H11" s="294">
        <v>1</v>
      </c>
      <c r="I11" s="294"/>
      <c r="J11" s="294">
        <v>2</v>
      </c>
      <c r="K11" s="294"/>
      <c r="L11" s="294">
        <v>0</v>
      </c>
      <c r="M11" s="295"/>
      <c r="N11" s="257">
        <f t="shared" si="0"/>
        <v>14</v>
      </c>
      <c r="O11" s="291"/>
    </row>
    <row r="12" spans="1:15" ht="27.75" customHeight="1">
      <c r="A12" s="262" t="s">
        <v>111</v>
      </c>
      <c r="B12" s="275"/>
      <c r="C12" s="276"/>
      <c r="D12" s="278">
        <v>6</v>
      </c>
      <c r="E12" s="277"/>
      <c r="F12" s="277">
        <v>12</v>
      </c>
      <c r="G12" s="277"/>
      <c r="H12" s="277">
        <v>4</v>
      </c>
      <c r="I12" s="277"/>
      <c r="J12" s="277">
        <v>3</v>
      </c>
      <c r="K12" s="277"/>
      <c r="L12" s="277">
        <v>2</v>
      </c>
      <c r="M12" s="279"/>
      <c r="N12" s="230">
        <f t="shared" si="0"/>
        <v>27</v>
      </c>
      <c r="O12" s="234"/>
    </row>
    <row r="13" spans="1:15" ht="27.75" customHeight="1">
      <c r="A13" s="262" t="s">
        <v>113</v>
      </c>
      <c r="B13" s="275"/>
      <c r="C13" s="276"/>
      <c r="D13" s="278">
        <v>5</v>
      </c>
      <c r="E13" s="277"/>
      <c r="F13" s="277">
        <v>16</v>
      </c>
      <c r="G13" s="277"/>
      <c r="H13" s="277">
        <v>0</v>
      </c>
      <c r="I13" s="277"/>
      <c r="J13" s="277">
        <v>1</v>
      </c>
      <c r="K13" s="277"/>
      <c r="L13" s="277">
        <v>0</v>
      </c>
      <c r="M13" s="279"/>
      <c r="N13" s="230">
        <f t="shared" si="0"/>
        <v>22</v>
      </c>
      <c r="O13" s="234"/>
    </row>
    <row r="14" spans="1:15" ht="27.75" customHeight="1">
      <c r="A14" s="283" t="s">
        <v>114</v>
      </c>
      <c r="B14" s="284"/>
      <c r="C14" s="285"/>
      <c r="D14" s="278">
        <v>0</v>
      </c>
      <c r="E14" s="277"/>
      <c r="F14" s="277">
        <v>4</v>
      </c>
      <c r="G14" s="277"/>
      <c r="H14" s="277">
        <v>3</v>
      </c>
      <c r="I14" s="277"/>
      <c r="J14" s="277">
        <v>2</v>
      </c>
      <c r="K14" s="277"/>
      <c r="L14" s="277">
        <v>0</v>
      </c>
      <c r="M14" s="279"/>
      <c r="N14" s="230">
        <f t="shared" si="0"/>
        <v>9</v>
      </c>
      <c r="O14" s="234"/>
    </row>
    <row r="15" spans="1:15" ht="27.75" customHeight="1" thickBot="1">
      <c r="A15" s="280" t="s">
        <v>15</v>
      </c>
      <c r="B15" s="281"/>
      <c r="C15" s="282"/>
      <c r="D15" s="296">
        <f>SUM(D6:E14)</f>
        <v>27</v>
      </c>
      <c r="E15" s="297"/>
      <c r="F15" s="297">
        <f>SUM(F6:G14)</f>
        <v>59</v>
      </c>
      <c r="G15" s="297"/>
      <c r="H15" s="297">
        <f>SUM(H6:I14)</f>
        <v>10</v>
      </c>
      <c r="I15" s="297"/>
      <c r="J15" s="297">
        <f>SUM(J6:K14)</f>
        <v>16</v>
      </c>
      <c r="K15" s="297"/>
      <c r="L15" s="297">
        <f>SUM(L6:M14)</f>
        <v>8</v>
      </c>
      <c r="M15" s="298"/>
      <c r="N15" s="260">
        <f>SUM(N6:O14)</f>
        <v>120</v>
      </c>
      <c r="O15" s="261"/>
    </row>
    <row r="16" spans="1:15" ht="16.5" customHeight="1">
      <c r="A16" s="91"/>
      <c r="B16" s="91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2" ht="18" customHeight="1">
      <c r="A17" s="91"/>
      <c r="B17" s="91"/>
    </row>
    <row r="18" ht="19.5" customHeight="1">
      <c r="A18" s="18" t="s">
        <v>118</v>
      </c>
    </row>
    <row r="19" spans="1:19" ht="19.5" customHeight="1" thickBot="1">
      <c r="A19" s="18"/>
      <c r="P19" s="271"/>
      <c r="Q19" s="271"/>
      <c r="R19" s="271" t="s">
        <v>74</v>
      </c>
      <c r="S19" s="271"/>
    </row>
    <row r="20" spans="1:19" ht="19.5" customHeight="1">
      <c r="A20" s="317" t="s">
        <v>119</v>
      </c>
      <c r="B20" s="318"/>
      <c r="C20" s="319"/>
      <c r="D20" s="320" t="s">
        <v>60</v>
      </c>
      <c r="E20" s="320"/>
      <c r="F20" s="320"/>
      <c r="G20" s="320"/>
      <c r="H20" s="320"/>
      <c r="I20" s="320"/>
      <c r="J20" s="320"/>
      <c r="K20" s="320"/>
      <c r="L20" s="321" t="s">
        <v>61</v>
      </c>
      <c r="M20" s="320"/>
      <c r="N20" s="320"/>
      <c r="O20" s="320"/>
      <c r="P20" s="320"/>
      <c r="Q20" s="320"/>
      <c r="R20" s="320"/>
      <c r="S20" s="322"/>
    </row>
    <row r="21" spans="1:19" ht="19.5" customHeight="1">
      <c r="A21" s="92" t="s">
        <v>120</v>
      </c>
      <c r="B21" s="93"/>
      <c r="C21" s="94"/>
      <c r="D21" s="283" t="s">
        <v>174</v>
      </c>
      <c r="E21" s="323"/>
      <c r="F21" s="324" t="s">
        <v>178</v>
      </c>
      <c r="G21" s="323"/>
      <c r="H21" s="284" t="s">
        <v>181</v>
      </c>
      <c r="I21" s="284"/>
      <c r="J21" s="324" t="s">
        <v>190</v>
      </c>
      <c r="K21" s="325"/>
      <c r="L21" s="283" t="s">
        <v>174</v>
      </c>
      <c r="M21" s="323"/>
      <c r="N21" s="324" t="s">
        <v>178</v>
      </c>
      <c r="O21" s="323"/>
      <c r="P21" s="326" t="s">
        <v>181</v>
      </c>
      <c r="Q21" s="326"/>
      <c r="R21" s="326" t="s">
        <v>190</v>
      </c>
      <c r="S21" s="290"/>
    </row>
    <row r="22" spans="1:23" ht="30" customHeight="1">
      <c r="A22" s="327" t="s">
        <v>68</v>
      </c>
      <c r="B22" s="328"/>
      <c r="C22" s="329"/>
      <c r="D22" s="330">
        <v>11864502</v>
      </c>
      <c r="E22" s="331"/>
      <c r="F22" s="332">
        <v>11950586</v>
      </c>
      <c r="G22" s="331"/>
      <c r="H22" s="333">
        <v>11780549</v>
      </c>
      <c r="I22" s="333"/>
      <c r="J22" s="332">
        <v>12907192</v>
      </c>
      <c r="K22" s="334"/>
      <c r="L22" s="330">
        <v>650494</v>
      </c>
      <c r="M22" s="331"/>
      <c r="N22" s="332">
        <v>618019</v>
      </c>
      <c r="O22" s="331"/>
      <c r="P22" s="335">
        <v>596811</v>
      </c>
      <c r="Q22" s="335"/>
      <c r="R22" s="335">
        <v>865654</v>
      </c>
      <c r="S22" s="336"/>
      <c r="U22" s="23"/>
      <c r="V22" s="23"/>
      <c r="W22" s="23"/>
    </row>
    <row r="23" spans="1:23" ht="30" customHeight="1">
      <c r="A23" s="337" t="s">
        <v>69</v>
      </c>
      <c r="B23" s="338"/>
      <c r="C23" s="339"/>
      <c r="D23" s="340">
        <v>10252261</v>
      </c>
      <c r="E23" s="341"/>
      <c r="F23" s="342">
        <v>10450320</v>
      </c>
      <c r="G23" s="341"/>
      <c r="H23" s="343">
        <v>9960405</v>
      </c>
      <c r="I23" s="343"/>
      <c r="J23" s="342">
        <v>12707642</v>
      </c>
      <c r="K23" s="344"/>
      <c r="L23" s="340">
        <v>694273</v>
      </c>
      <c r="M23" s="341"/>
      <c r="N23" s="342">
        <v>667561</v>
      </c>
      <c r="O23" s="341"/>
      <c r="P23" s="345">
        <v>690288</v>
      </c>
      <c r="Q23" s="345"/>
      <c r="R23" s="345">
        <v>1073954</v>
      </c>
      <c r="S23" s="346"/>
      <c r="U23" s="23"/>
      <c r="V23" s="23"/>
      <c r="W23" s="23"/>
    </row>
    <row r="24" spans="1:23" ht="30" customHeight="1">
      <c r="A24" s="337" t="s">
        <v>70</v>
      </c>
      <c r="B24" s="338"/>
      <c r="C24" s="339"/>
      <c r="D24" s="340">
        <v>1612241</v>
      </c>
      <c r="E24" s="341"/>
      <c r="F24" s="342">
        <v>1500266</v>
      </c>
      <c r="G24" s="341"/>
      <c r="H24" s="343">
        <v>1820144</v>
      </c>
      <c r="I24" s="343"/>
      <c r="J24" s="342">
        <v>199550</v>
      </c>
      <c r="K24" s="344"/>
      <c r="L24" s="347">
        <v>-43779</v>
      </c>
      <c r="M24" s="348"/>
      <c r="N24" s="349">
        <v>-49542</v>
      </c>
      <c r="O24" s="348"/>
      <c r="P24" s="350">
        <v>-93477</v>
      </c>
      <c r="Q24" s="350"/>
      <c r="R24" s="350">
        <v>-208300</v>
      </c>
      <c r="S24" s="351"/>
      <c r="U24" s="23"/>
      <c r="V24" s="23"/>
      <c r="W24" s="23"/>
    </row>
    <row r="25" spans="1:19" ht="30" customHeight="1">
      <c r="A25" s="337" t="s">
        <v>71</v>
      </c>
      <c r="B25" s="338"/>
      <c r="C25" s="339"/>
      <c r="D25" s="340">
        <v>234362</v>
      </c>
      <c r="E25" s="341"/>
      <c r="F25" s="342">
        <v>332267</v>
      </c>
      <c r="G25" s="341"/>
      <c r="H25" s="343">
        <v>163250</v>
      </c>
      <c r="I25" s="343"/>
      <c r="J25" s="342">
        <v>268048</v>
      </c>
      <c r="K25" s="344"/>
      <c r="L25" s="340">
        <v>50654</v>
      </c>
      <c r="M25" s="341"/>
      <c r="N25" s="342">
        <v>38748</v>
      </c>
      <c r="O25" s="341"/>
      <c r="P25" s="345">
        <v>47376</v>
      </c>
      <c r="Q25" s="345"/>
      <c r="R25" s="345">
        <v>38472</v>
      </c>
      <c r="S25" s="346"/>
    </row>
    <row r="26" spans="1:19" ht="30" customHeight="1">
      <c r="A26" s="337" t="s">
        <v>72</v>
      </c>
      <c r="B26" s="338"/>
      <c r="C26" s="339"/>
      <c r="D26" s="340">
        <v>62465</v>
      </c>
      <c r="E26" s="341"/>
      <c r="F26" s="342">
        <v>44581</v>
      </c>
      <c r="G26" s="341"/>
      <c r="H26" s="343">
        <v>38376</v>
      </c>
      <c r="I26" s="343"/>
      <c r="J26" s="342">
        <v>59851</v>
      </c>
      <c r="K26" s="344"/>
      <c r="L26" s="340">
        <v>11400</v>
      </c>
      <c r="M26" s="341"/>
      <c r="N26" s="342">
        <v>12813</v>
      </c>
      <c r="O26" s="341"/>
      <c r="P26" s="345">
        <v>6018</v>
      </c>
      <c r="Q26" s="345"/>
      <c r="R26" s="345">
        <v>10439</v>
      </c>
      <c r="S26" s="346"/>
    </row>
    <row r="27" spans="1:19" ht="30" customHeight="1">
      <c r="A27" s="337" t="s">
        <v>73</v>
      </c>
      <c r="B27" s="338"/>
      <c r="C27" s="339"/>
      <c r="D27" s="340">
        <v>1784138</v>
      </c>
      <c r="E27" s="341"/>
      <c r="F27" s="342">
        <v>1787952</v>
      </c>
      <c r="G27" s="341"/>
      <c r="H27" s="343">
        <v>1945018</v>
      </c>
      <c r="I27" s="343"/>
      <c r="J27" s="342">
        <v>407747</v>
      </c>
      <c r="K27" s="344"/>
      <c r="L27" s="347">
        <v>-4525</v>
      </c>
      <c r="M27" s="348"/>
      <c r="N27" s="349">
        <v>-23607</v>
      </c>
      <c r="O27" s="348"/>
      <c r="P27" s="350">
        <v>-52119</v>
      </c>
      <c r="Q27" s="350"/>
      <c r="R27" s="350">
        <v>-180267</v>
      </c>
      <c r="S27" s="351"/>
    </row>
    <row r="28" spans="1:19" ht="30" customHeight="1">
      <c r="A28" s="337" t="s">
        <v>116</v>
      </c>
      <c r="B28" s="338"/>
      <c r="C28" s="339"/>
      <c r="D28" s="355">
        <f>D24/D22</f>
        <v>0.13588779368910722</v>
      </c>
      <c r="E28" s="356"/>
      <c r="F28" s="357">
        <f>F24/F22</f>
        <v>0.12553911582243749</v>
      </c>
      <c r="G28" s="356"/>
      <c r="H28" s="357">
        <f>H24/H22</f>
        <v>0.15450417463566427</v>
      </c>
      <c r="I28" s="358"/>
      <c r="J28" s="357">
        <f>J24/J22</f>
        <v>0.015460372790611621</v>
      </c>
      <c r="K28" s="359"/>
      <c r="L28" s="355">
        <f>L24/L22</f>
        <v>-0.06730115881161086</v>
      </c>
      <c r="M28" s="356"/>
      <c r="N28" s="357">
        <f>N24/N22</f>
        <v>-0.0801625839982266</v>
      </c>
      <c r="O28" s="356"/>
      <c r="P28" s="362">
        <f>P24/P22</f>
        <v>-0.1566274750297833</v>
      </c>
      <c r="Q28" s="362"/>
      <c r="R28" s="362">
        <f>R24/R22</f>
        <v>-0.2406273176118865</v>
      </c>
      <c r="S28" s="363"/>
    </row>
    <row r="29" spans="1:19" ht="30" customHeight="1" thickBot="1">
      <c r="A29" s="364" t="s">
        <v>117</v>
      </c>
      <c r="B29" s="365"/>
      <c r="C29" s="366"/>
      <c r="D29" s="352">
        <f>(D22+D25)/(D23+D26)</f>
        <v>1.172969984854663</v>
      </c>
      <c r="E29" s="353"/>
      <c r="F29" s="354">
        <f>(F22+F25)/(F23+F26)</f>
        <v>1.1703638747997718</v>
      </c>
      <c r="G29" s="353"/>
      <c r="H29" s="354">
        <f>(H22+H25)/(H23+H26)</f>
        <v>1.1945255126599932</v>
      </c>
      <c r="I29" s="367"/>
      <c r="J29" s="354">
        <f>(J22+J25)/(J23+J26)</f>
        <v>1.0319363402039852</v>
      </c>
      <c r="K29" s="368"/>
      <c r="L29" s="352">
        <f>(L22+L25)/(L23+L26)</f>
        <v>0.993587681546552</v>
      </c>
      <c r="M29" s="353"/>
      <c r="N29" s="354">
        <f>(N22+N25)/(N23+N26)</f>
        <v>0.9653029069306</v>
      </c>
      <c r="O29" s="353"/>
      <c r="P29" s="360">
        <f>(P22+P25)/(P23+P26)</f>
        <v>0.9251492878131167</v>
      </c>
      <c r="Q29" s="360"/>
      <c r="R29" s="360">
        <f>(R22+R25)/(R23+R26)</f>
        <v>0.8337622983549322</v>
      </c>
      <c r="S29" s="361"/>
    </row>
    <row r="30" spans="1:2" ht="18.75" customHeight="1">
      <c r="A30" s="25" t="s">
        <v>93</v>
      </c>
      <c r="B30" s="118"/>
    </row>
    <row r="31" ht="15.75" customHeight="1">
      <c r="B31" s="25"/>
    </row>
    <row r="32" ht="17.25" customHeight="1">
      <c r="B32" s="118"/>
    </row>
    <row r="33" ht="19.5" customHeight="1"/>
  </sheetData>
  <sheetProtection/>
  <mergeCells count="175">
    <mergeCell ref="P29:Q29"/>
    <mergeCell ref="R29:S29"/>
    <mergeCell ref="N28:O28"/>
    <mergeCell ref="P28:Q28"/>
    <mergeCell ref="R28:S28"/>
    <mergeCell ref="A29:C29"/>
    <mergeCell ref="D29:E29"/>
    <mergeCell ref="F29:G29"/>
    <mergeCell ref="H29:I29"/>
    <mergeCell ref="J29:K29"/>
    <mergeCell ref="L29:M29"/>
    <mergeCell ref="N29:O29"/>
    <mergeCell ref="A28:C28"/>
    <mergeCell ref="D28:E28"/>
    <mergeCell ref="F28:G28"/>
    <mergeCell ref="H28:I28"/>
    <mergeCell ref="J28:K28"/>
    <mergeCell ref="L28:M28"/>
    <mergeCell ref="R26:S26"/>
    <mergeCell ref="A27:C27"/>
    <mergeCell ref="D27:E27"/>
    <mergeCell ref="F27:G27"/>
    <mergeCell ref="H27:I27"/>
    <mergeCell ref="J27:K27"/>
    <mergeCell ref="L27:M27"/>
    <mergeCell ref="N27:O27"/>
    <mergeCell ref="P27:Q27"/>
    <mergeCell ref="R27:S27"/>
    <mergeCell ref="P25:Q25"/>
    <mergeCell ref="R25:S25"/>
    <mergeCell ref="A26:C26"/>
    <mergeCell ref="D26:E26"/>
    <mergeCell ref="F26:G26"/>
    <mergeCell ref="H26:I26"/>
    <mergeCell ref="J26:K26"/>
    <mergeCell ref="L26:M26"/>
    <mergeCell ref="N26:O26"/>
    <mergeCell ref="P26:Q26"/>
    <mergeCell ref="N24:O24"/>
    <mergeCell ref="P24:Q24"/>
    <mergeCell ref="R24:S24"/>
    <mergeCell ref="A25:C25"/>
    <mergeCell ref="D25:E25"/>
    <mergeCell ref="F25:G25"/>
    <mergeCell ref="H25:I25"/>
    <mergeCell ref="J25:K25"/>
    <mergeCell ref="L25:M25"/>
    <mergeCell ref="N25:O25"/>
    <mergeCell ref="A24:C24"/>
    <mergeCell ref="D24:E24"/>
    <mergeCell ref="F24:G24"/>
    <mergeCell ref="H24:I24"/>
    <mergeCell ref="J24:K24"/>
    <mergeCell ref="L24:M24"/>
    <mergeCell ref="R22:S22"/>
    <mergeCell ref="A23:C23"/>
    <mergeCell ref="D23:E23"/>
    <mergeCell ref="F23:G23"/>
    <mergeCell ref="H23:I23"/>
    <mergeCell ref="J23:K23"/>
    <mergeCell ref="L23:M23"/>
    <mergeCell ref="N23:O23"/>
    <mergeCell ref="P23:Q23"/>
    <mergeCell ref="R23:S23"/>
    <mergeCell ref="P21:Q21"/>
    <mergeCell ref="R21:S21"/>
    <mergeCell ref="A22:C22"/>
    <mergeCell ref="D22:E22"/>
    <mergeCell ref="F22:G22"/>
    <mergeCell ref="H22:I22"/>
    <mergeCell ref="J22:K22"/>
    <mergeCell ref="L22:M22"/>
    <mergeCell ref="N22:O22"/>
    <mergeCell ref="P22:Q22"/>
    <mergeCell ref="P19:Q19"/>
    <mergeCell ref="A20:C20"/>
    <mergeCell ref="D20:K20"/>
    <mergeCell ref="L20:S20"/>
    <mergeCell ref="D21:E21"/>
    <mergeCell ref="F21:G21"/>
    <mergeCell ref="H21:I21"/>
    <mergeCell ref="J21:K21"/>
    <mergeCell ref="L21:M21"/>
    <mergeCell ref="N21:O21"/>
    <mergeCell ref="F6:G6"/>
    <mergeCell ref="J6:K6"/>
    <mergeCell ref="H7:I7"/>
    <mergeCell ref="D8:E8"/>
    <mergeCell ref="J9:K9"/>
    <mergeCell ref="A8:C8"/>
    <mergeCell ref="D5:E5"/>
    <mergeCell ref="F5:G5"/>
    <mergeCell ref="H5:I5"/>
    <mergeCell ref="J5:K5"/>
    <mergeCell ref="L10:M10"/>
    <mergeCell ref="F11:G11"/>
    <mergeCell ref="D10:E10"/>
    <mergeCell ref="D11:E11"/>
    <mergeCell ref="H6:I6"/>
    <mergeCell ref="L8:M8"/>
    <mergeCell ref="J3:K3"/>
    <mergeCell ref="J2:O2"/>
    <mergeCell ref="L3:M3"/>
    <mergeCell ref="F4:G4"/>
    <mergeCell ref="H4:I4"/>
    <mergeCell ref="J4:K4"/>
    <mergeCell ref="H3:I3"/>
    <mergeCell ref="L4:M4"/>
    <mergeCell ref="A5:B5"/>
    <mergeCell ref="A7:C7"/>
    <mergeCell ref="D7:E7"/>
    <mergeCell ref="A3:C3"/>
    <mergeCell ref="D6:E6"/>
    <mergeCell ref="F3:G3"/>
    <mergeCell ref="A6:C6"/>
    <mergeCell ref="A4:B4"/>
    <mergeCell ref="D3:E3"/>
    <mergeCell ref="D4:E4"/>
    <mergeCell ref="H15:I15"/>
    <mergeCell ref="J7:K7"/>
    <mergeCell ref="L7:M7"/>
    <mergeCell ref="F14:G14"/>
    <mergeCell ref="L13:M13"/>
    <mergeCell ref="J11:K11"/>
    <mergeCell ref="F7:G7"/>
    <mergeCell ref="D15:E15"/>
    <mergeCell ref="H14:I14"/>
    <mergeCell ref="J14:K14"/>
    <mergeCell ref="F12:G12"/>
    <mergeCell ref="H12:I12"/>
    <mergeCell ref="F13:G13"/>
    <mergeCell ref="J13:K13"/>
    <mergeCell ref="D13:E13"/>
    <mergeCell ref="F15:G15"/>
    <mergeCell ref="J15:K15"/>
    <mergeCell ref="A10:C10"/>
    <mergeCell ref="J12:K12"/>
    <mergeCell ref="H11:I11"/>
    <mergeCell ref="F8:G8"/>
    <mergeCell ref="H8:I8"/>
    <mergeCell ref="A9:C9"/>
    <mergeCell ref="D9:E9"/>
    <mergeCell ref="F9:G9"/>
    <mergeCell ref="H9:I9"/>
    <mergeCell ref="J8:K8"/>
    <mergeCell ref="N15:O15"/>
    <mergeCell ref="N3:O5"/>
    <mergeCell ref="F10:G10"/>
    <mergeCell ref="H10:I10"/>
    <mergeCell ref="J10:K10"/>
    <mergeCell ref="N11:O11"/>
    <mergeCell ref="L5:M5"/>
    <mergeCell ref="N9:O9"/>
    <mergeCell ref="L11:M11"/>
    <mergeCell ref="L15:M15"/>
    <mergeCell ref="A15:C15"/>
    <mergeCell ref="N12:O12"/>
    <mergeCell ref="N6:O6"/>
    <mergeCell ref="N8:O8"/>
    <mergeCell ref="N13:O13"/>
    <mergeCell ref="A13:C13"/>
    <mergeCell ref="A14:C14"/>
    <mergeCell ref="L12:M12"/>
    <mergeCell ref="L6:M6"/>
    <mergeCell ref="L9:M9"/>
    <mergeCell ref="R19:S19"/>
    <mergeCell ref="N14:O14"/>
    <mergeCell ref="N7:O7"/>
    <mergeCell ref="N10:O10"/>
    <mergeCell ref="A11:C11"/>
    <mergeCell ref="A12:C12"/>
    <mergeCell ref="H13:I13"/>
    <mergeCell ref="D14:E14"/>
    <mergeCell ref="L14:M14"/>
    <mergeCell ref="D12:E12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90" zoomScaleNormal="80" zoomScaleSheetLayoutView="90" zoomScalePageLayoutView="0" workbookViewId="0" topLeftCell="A1">
      <pane xSplit="1" ySplit="4" topLeftCell="B20" activePane="bottomRight" state="frozen"/>
      <selection pane="topLeft" activeCell="N3" sqref="N3:O5"/>
      <selection pane="topRight" activeCell="N3" sqref="N3:O5"/>
      <selection pane="bottomLeft" activeCell="N3" sqref="N3:O5"/>
      <selection pane="bottomRight" activeCell="R23" sqref="R23"/>
    </sheetView>
  </sheetViews>
  <sheetFormatPr defaultColWidth="9.00390625" defaultRowHeight="13.5"/>
  <cols>
    <col min="1" max="1" width="10.625" style="28" customWidth="1"/>
    <col min="2" max="15" width="6.75390625" style="28" customWidth="1"/>
    <col min="16" max="17" width="6.75390625" style="25" customWidth="1"/>
    <col min="18" max="19" width="6.75390625" style="28" customWidth="1"/>
    <col min="20" max="16384" width="9.00390625" style="28" customWidth="1"/>
  </cols>
  <sheetData>
    <row r="1" spans="1:11" ht="14.25">
      <c r="A1" s="371" t="s">
        <v>121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0:19" ht="14.25" thickBot="1">
      <c r="J2" s="15"/>
      <c r="K2" s="15"/>
      <c r="L2" s="15"/>
      <c r="M2" s="15"/>
      <c r="N2" s="15"/>
      <c r="O2" s="15"/>
      <c r="P2" s="374"/>
      <c r="Q2" s="374"/>
      <c r="R2" s="271" t="s">
        <v>203</v>
      </c>
      <c r="S2" s="271"/>
    </row>
    <row r="3" spans="1:19" s="198" customFormat="1" ht="18" customHeight="1">
      <c r="A3" s="197" t="s">
        <v>4</v>
      </c>
      <c r="B3" s="369">
        <v>22</v>
      </c>
      <c r="C3" s="370"/>
      <c r="D3" s="369">
        <v>23</v>
      </c>
      <c r="E3" s="370"/>
      <c r="F3" s="369">
        <v>24</v>
      </c>
      <c r="G3" s="370"/>
      <c r="H3" s="369">
        <v>25</v>
      </c>
      <c r="I3" s="370"/>
      <c r="J3" s="369">
        <v>26</v>
      </c>
      <c r="K3" s="370"/>
      <c r="L3" s="369">
        <v>27</v>
      </c>
      <c r="M3" s="370"/>
      <c r="N3" s="369">
        <v>28</v>
      </c>
      <c r="O3" s="370"/>
      <c r="P3" s="239">
        <v>29</v>
      </c>
      <c r="Q3" s="240"/>
      <c r="R3" s="372">
        <v>30</v>
      </c>
      <c r="S3" s="373"/>
    </row>
    <row r="4" spans="1:19" s="198" customFormat="1" ht="18" customHeight="1">
      <c r="A4" s="199" t="s">
        <v>5</v>
      </c>
      <c r="B4" s="163" t="s">
        <v>6</v>
      </c>
      <c r="C4" s="164" t="s">
        <v>7</v>
      </c>
      <c r="D4" s="200" t="s">
        <v>6</v>
      </c>
      <c r="E4" s="201" t="s">
        <v>7</v>
      </c>
      <c r="F4" s="163" t="s">
        <v>6</v>
      </c>
      <c r="G4" s="201" t="s">
        <v>7</v>
      </c>
      <c r="H4" s="163" t="s">
        <v>6</v>
      </c>
      <c r="I4" s="164" t="s">
        <v>7</v>
      </c>
      <c r="J4" s="200" t="s">
        <v>6</v>
      </c>
      <c r="K4" s="201" t="s">
        <v>7</v>
      </c>
      <c r="L4" s="163" t="s">
        <v>6</v>
      </c>
      <c r="M4" s="201" t="s">
        <v>7</v>
      </c>
      <c r="N4" s="163" t="s">
        <v>6</v>
      </c>
      <c r="O4" s="201" t="s">
        <v>7</v>
      </c>
      <c r="P4" s="163" t="s">
        <v>6</v>
      </c>
      <c r="Q4" s="164" t="s">
        <v>7</v>
      </c>
      <c r="R4" s="200" t="s">
        <v>6</v>
      </c>
      <c r="S4" s="202" t="s">
        <v>7</v>
      </c>
    </row>
    <row r="5" spans="1:19" ht="34.5" customHeight="1">
      <c r="A5" s="203" t="s">
        <v>134</v>
      </c>
      <c r="B5" s="95">
        <v>650</v>
      </c>
      <c r="C5" s="157">
        <f>SUM(B5/(D5))</f>
        <v>1.284584980237154</v>
      </c>
      <c r="D5" s="95">
        <v>506</v>
      </c>
      <c r="E5" s="96">
        <f>SUM(D5/D5)</f>
        <v>1</v>
      </c>
      <c r="F5" s="95">
        <v>870</v>
      </c>
      <c r="G5" s="204">
        <f>SUM(F5/D5)</f>
        <v>1.7193675889328064</v>
      </c>
      <c r="H5" s="95">
        <v>902</v>
      </c>
      <c r="I5" s="157">
        <f>SUM(H5/D5)</f>
        <v>1.7826086956521738</v>
      </c>
      <c r="J5" s="95">
        <v>872</v>
      </c>
      <c r="K5" s="96">
        <f>SUM(J5/D5)</f>
        <v>1.7233201581027668</v>
      </c>
      <c r="L5" s="97">
        <v>888</v>
      </c>
      <c r="M5" s="96">
        <f>SUM(L5/D5)</f>
        <v>1.7549407114624507</v>
      </c>
      <c r="N5" s="97">
        <v>848</v>
      </c>
      <c r="O5" s="96">
        <f>SUM(N5/D5)</f>
        <v>1.6758893280632412</v>
      </c>
      <c r="P5" s="97">
        <v>837</v>
      </c>
      <c r="Q5" s="157">
        <f>SUM(P5/D5)</f>
        <v>1.6541501976284585</v>
      </c>
      <c r="R5" s="217">
        <v>910</v>
      </c>
      <c r="S5" s="205">
        <f>SUM(R5/D5)</f>
        <v>1.7984189723320159</v>
      </c>
    </row>
    <row r="6" spans="1:19" ht="34.5" customHeight="1">
      <c r="A6" s="101" t="s">
        <v>135</v>
      </c>
      <c r="B6" s="165"/>
      <c r="C6" s="157">
        <f>SUM(B6/(J6))</f>
        <v>0</v>
      </c>
      <c r="D6" s="98">
        <v>0</v>
      </c>
      <c r="E6" s="96">
        <f>SUM(D6/J6)</f>
        <v>0</v>
      </c>
      <c r="F6" s="98">
        <v>0</v>
      </c>
      <c r="G6" s="102">
        <f>SUM(F6/J6)</f>
        <v>0</v>
      </c>
      <c r="H6" s="98">
        <v>18</v>
      </c>
      <c r="I6" s="102">
        <f>SUM(H6/J6)</f>
        <v>1</v>
      </c>
      <c r="J6" s="98">
        <v>18</v>
      </c>
      <c r="K6" s="99">
        <f>SUM(J6/J6)</f>
        <v>1</v>
      </c>
      <c r="L6" s="100">
        <v>25</v>
      </c>
      <c r="M6" s="96">
        <f>SUM(L6/H6)</f>
        <v>1.3888888888888888</v>
      </c>
      <c r="N6" s="100">
        <v>24</v>
      </c>
      <c r="O6" s="96">
        <f>SUM(N6/H6)</f>
        <v>1.3333333333333333</v>
      </c>
      <c r="P6" s="100">
        <v>26</v>
      </c>
      <c r="Q6" s="157">
        <f>SUM(P6/H6)</f>
        <v>1.4444444444444444</v>
      </c>
      <c r="R6" s="218">
        <v>31</v>
      </c>
      <c r="S6" s="205">
        <f>SUM(R6/H6)</f>
        <v>1.7222222222222223</v>
      </c>
    </row>
    <row r="7" spans="1:19" ht="34.5" customHeight="1">
      <c r="A7" s="101" t="s">
        <v>0</v>
      </c>
      <c r="B7" s="165"/>
      <c r="C7" s="157">
        <f aca="true" t="shared" si="0" ref="C7:C22">SUM(B7/(D7))</f>
        <v>0</v>
      </c>
      <c r="D7" s="98">
        <v>40</v>
      </c>
      <c r="E7" s="96">
        <f aca="true" t="shared" si="1" ref="E7:E22">SUM(D7/D7)</f>
        <v>1</v>
      </c>
      <c r="F7" s="98">
        <v>74</v>
      </c>
      <c r="G7" s="102">
        <f aca="true" t="shared" si="2" ref="G7:G22">SUM(F7/D7)</f>
        <v>1.85</v>
      </c>
      <c r="H7" s="98">
        <v>89</v>
      </c>
      <c r="I7" s="102">
        <f aca="true" t="shared" si="3" ref="I7:I22">SUM(H7/D7)</f>
        <v>2.225</v>
      </c>
      <c r="J7" s="98">
        <v>105</v>
      </c>
      <c r="K7" s="99">
        <f aca="true" t="shared" si="4" ref="K7:K22">SUM(J7/D7)</f>
        <v>2.625</v>
      </c>
      <c r="L7" s="100">
        <v>113</v>
      </c>
      <c r="M7" s="96">
        <f aca="true" t="shared" si="5" ref="M7:M22">SUM(L7/D7)</f>
        <v>2.825</v>
      </c>
      <c r="N7" s="100">
        <v>109</v>
      </c>
      <c r="O7" s="96">
        <f>SUM(N7/D7)</f>
        <v>2.725</v>
      </c>
      <c r="P7" s="100">
        <v>106</v>
      </c>
      <c r="Q7" s="157">
        <f>SUM(P7/D7)</f>
        <v>2.65</v>
      </c>
      <c r="R7" s="218">
        <v>120</v>
      </c>
      <c r="S7" s="205">
        <f aca="true" t="shared" si="6" ref="S7:S22">SUM(R7/D7)</f>
        <v>3</v>
      </c>
    </row>
    <row r="8" spans="1:19" ht="34.5" customHeight="1">
      <c r="A8" s="101" t="s">
        <v>1</v>
      </c>
      <c r="B8" s="165"/>
      <c r="C8" s="157">
        <f t="shared" si="0"/>
        <v>0</v>
      </c>
      <c r="D8" s="98">
        <v>564</v>
      </c>
      <c r="E8" s="96">
        <f t="shared" si="1"/>
        <v>1</v>
      </c>
      <c r="F8" s="98">
        <v>636</v>
      </c>
      <c r="G8" s="102">
        <f t="shared" si="2"/>
        <v>1.127659574468085</v>
      </c>
      <c r="H8" s="98">
        <v>666</v>
      </c>
      <c r="I8" s="102">
        <f t="shared" si="3"/>
        <v>1.1808510638297873</v>
      </c>
      <c r="J8" s="98">
        <v>665</v>
      </c>
      <c r="K8" s="99">
        <f t="shared" si="4"/>
        <v>1.179078014184397</v>
      </c>
      <c r="L8" s="100">
        <v>683</v>
      </c>
      <c r="M8" s="96">
        <f>SUM(L8/D8)</f>
        <v>1.2109929078014185</v>
      </c>
      <c r="N8" s="100">
        <v>640</v>
      </c>
      <c r="O8" s="96">
        <f>SUM(N8/D8)</f>
        <v>1.1347517730496455</v>
      </c>
      <c r="P8" s="100">
        <v>608</v>
      </c>
      <c r="Q8" s="157">
        <f>SUM(P8/D8)</f>
        <v>1.0780141843971631</v>
      </c>
      <c r="R8" s="218">
        <v>619</v>
      </c>
      <c r="S8" s="205">
        <f t="shared" si="6"/>
        <v>1.0975177304964538</v>
      </c>
    </row>
    <row r="9" spans="1:19" ht="34.5" customHeight="1">
      <c r="A9" s="101" t="s">
        <v>2</v>
      </c>
      <c r="B9" s="98">
        <v>104</v>
      </c>
      <c r="C9" s="157">
        <f t="shared" si="0"/>
        <v>8.666666666666666</v>
      </c>
      <c r="D9" s="98">
        <v>12</v>
      </c>
      <c r="E9" s="96">
        <f t="shared" si="1"/>
        <v>1</v>
      </c>
      <c r="F9" s="98">
        <v>44</v>
      </c>
      <c r="G9" s="102">
        <f t="shared" si="2"/>
        <v>3.6666666666666665</v>
      </c>
      <c r="H9" s="98">
        <v>57</v>
      </c>
      <c r="I9" s="102">
        <f t="shared" si="3"/>
        <v>4.75</v>
      </c>
      <c r="J9" s="98">
        <v>76</v>
      </c>
      <c r="K9" s="99">
        <f t="shared" si="4"/>
        <v>6.333333333333333</v>
      </c>
      <c r="L9" s="100">
        <v>67</v>
      </c>
      <c r="M9" s="96">
        <f t="shared" si="5"/>
        <v>5.583333333333333</v>
      </c>
      <c r="N9" s="100">
        <v>52</v>
      </c>
      <c r="O9" s="96">
        <f aca="true" t="shared" si="7" ref="O9:O22">SUM(N9/D9)</f>
        <v>4.333333333333333</v>
      </c>
      <c r="P9" s="100">
        <v>51</v>
      </c>
      <c r="Q9" s="157">
        <f aca="true" t="shared" si="8" ref="Q9:Q22">SUM(P9/D9)</f>
        <v>4.25</v>
      </c>
      <c r="R9" s="218">
        <v>50</v>
      </c>
      <c r="S9" s="205">
        <f t="shared" si="6"/>
        <v>4.166666666666667</v>
      </c>
    </row>
    <row r="10" spans="1:19" ht="34.5" customHeight="1">
      <c r="A10" s="101" t="s">
        <v>3</v>
      </c>
      <c r="B10" s="98">
        <v>206</v>
      </c>
      <c r="C10" s="157">
        <f t="shared" si="0"/>
        <v>2.340909090909091</v>
      </c>
      <c r="D10" s="98">
        <v>88</v>
      </c>
      <c r="E10" s="96">
        <f t="shared" si="1"/>
        <v>1</v>
      </c>
      <c r="F10" s="98">
        <v>143</v>
      </c>
      <c r="G10" s="102">
        <f t="shared" si="2"/>
        <v>1.625</v>
      </c>
      <c r="H10" s="98">
        <v>134</v>
      </c>
      <c r="I10" s="102">
        <f t="shared" si="3"/>
        <v>1.5227272727272727</v>
      </c>
      <c r="J10" s="98">
        <v>152</v>
      </c>
      <c r="K10" s="99">
        <f t="shared" si="4"/>
        <v>1.7272727272727273</v>
      </c>
      <c r="L10" s="100">
        <v>123</v>
      </c>
      <c r="M10" s="96">
        <f t="shared" si="5"/>
        <v>1.3977272727272727</v>
      </c>
      <c r="N10" s="100">
        <v>109</v>
      </c>
      <c r="O10" s="96">
        <f t="shared" si="7"/>
        <v>1.2386363636363635</v>
      </c>
      <c r="P10" s="100">
        <v>107</v>
      </c>
      <c r="Q10" s="157">
        <f t="shared" si="8"/>
        <v>1.2159090909090908</v>
      </c>
      <c r="R10" s="218">
        <v>105</v>
      </c>
      <c r="S10" s="205">
        <f t="shared" si="6"/>
        <v>1.1931818181818181</v>
      </c>
    </row>
    <row r="11" spans="1:19" ht="34.5" customHeight="1">
      <c r="A11" s="101" t="s">
        <v>9</v>
      </c>
      <c r="B11" s="98">
        <v>12</v>
      </c>
      <c r="C11" s="157">
        <f t="shared" si="0"/>
        <v>1.5</v>
      </c>
      <c r="D11" s="98">
        <v>8</v>
      </c>
      <c r="E11" s="96">
        <f t="shared" si="1"/>
        <v>1</v>
      </c>
      <c r="F11" s="98">
        <v>7</v>
      </c>
      <c r="G11" s="102">
        <f t="shared" si="2"/>
        <v>0.875</v>
      </c>
      <c r="H11" s="98">
        <v>7</v>
      </c>
      <c r="I11" s="102">
        <f t="shared" si="3"/>
        <v>0.875</v>
      </c>
      <c r="J11" s="98">
        <v>7</v>
      </c>
      <c r="K11" s="99">
        <f t="shared" si="4"/>
        <v>0.875</v>
      </c>
      <c r="L11" s="100">
        <v>6</v>
      </c>
      <c r="M11" s="96">
        <f t="shared" si="5"/>
        <v>0.75</v>
      </c>
      <c r="N11" s="100">
        <v>4</v>
      </c>
      <c r="O11" s="96">
        <f t="shared" si="7"/>
        <v>0.5</v>
      </c>
      <c r="P11" s="100">
        <v>4</v>
      </c>
      <c r="Q11" s="157">
        <f t="shared" si="8"/>
        <v>0.5</v>
      </c>
      <c r="R11" s="218">
        <v>3</v>
      </c>
      <c r="S11" s="205">
        <f t="shared" si="6"/>
        <v>0.375</v>
      </c>
    </row>
    <row r="12" spans="1:19" ht="34.5" customHeight="1">
      <c r="A12" s="101" t="s">
        <v>122</v>
      </c>
      <c r="B12" s="98">
        <v>29</v>
      </c>
      <c r="C12" s="157">
        <f t="shared" si="0"/>
        <v>1.1153846153846154</v>
      </c>
      <c r="D12" s="98">
        <v>26</v>
      </c>
      <c r="E12" s="96">
        <f t="shared" si="1"/>
        <v>1</v>
      </c>
      <c r="F12" s="98">
        <v>30</v>
      </c>
      <c r="G12" s="102">
        <f t="shared" si="2"/>
        <v>1.1538461538461537</v>
      </c>
      <c r="H12" s="98">
        <v>29</v>
      </c>
      <c r="I12" s="102">
        <f t="shared" si="3"/>
        <v>1.1153846153846154</v>
      </c>
      <c r="J12" s="98">
        <v>28</v>
      </c>
      <c r="K12" s="99">
        <f t="shared" si="4"/>
        <v>1.0769230769230769</v>
      </c>
      <c r="L12" s="100">
        <v>26</v>
      </c>
      <c r="M12" s="96">
        <f t="shared" si="5"/>
        <v>1</v>
      </c>
      <c r="N12" s="100">
        <v>24</v>
      </c>
      <c r="O12" s="96">
        <f t="shared" si="7"/>
        <v>0.9230769230769231</v>
      </c>
      <c r="P12" s="100">
        <v>23</v>
      </c>
      <c r="Q12" s="157">
        <f t="shared" si="8"/>
        <v>0.8846153846153846</v>
      </c>
      <c r="R12" s="218">
        <v>24</v>
      </c>
      <c r="S12" s="205">
        <f t="shared" si="6"/>
        <v>0.9230769230769231</v>
      </c>
    </row>
    <row r="13" spans="1:19" ht="34.5" customHeight="1">
      <c r="A13" s="101" t="s">
        <v>136</v>
      </c>
      <c r="B13" s="98">
        <v>31</v>
      </c>
      <c r="C13" s="157">
        <f t="shared" si="0"/>
        <v>2.2142857142857144</v>
      </c>
      <c r="D13" s="98">
        <v>14</v>
      </c>
      <c r="E13" s="96">
        <f t="shared" si="1"/>
        <v>1</v>
      </c>
      <c r="F13" s="98">
        <v>24</v>
      </c>
      <c r="G13" s="102">
        <f t="shared" si="2"/>
        <v>1.7142857142857142</v>
      </c>
      <c r="H13" s="98">
        <v>20</v>
      </c>
      <c r="I13" s="102">
        <f t="shared" si="3"/>
        <v>1.4285714285714286</v>
      </c>
      <c r="J13" s="98">
        <v>10</v>
      </c>
      <c r="K13" s="99">
        <f t="shared" si="4"/>
        <v>0.7142857142857143</v>
      </c>
      <c r="L13" s="100">
        <v>20</v>
      </c>
      <c r="M13" s="96">
        <f t="shared" si="5"/>
        <v>1.4285714285714286</v>
      </c>
      <c r="N13" s="100">
        <v>15</v>
      </c>
      <c r="O13" s="96">
        <f t="shared" si="7"/>
        <v>1.0714285714285714</v>
      </c>
      <c r="P13" s="100">
        <v>16</v>
      </c>
      <c r="Q13" s="157">
        <f t="shared" si="8"/>
        <v>1.1428571428571428</v>
      </c>
      <c r="R13" s="218">
        <v>18</v>
      </c>
      <c r="S13" s="205">
        <f t="shared" si="6"/>
        <v>1.2857142857142858</v>
      </c>
    </row>
    <row r="14" spans="1:19" ht="34.5" customHeight="1">
      <c r="A14" s="101" t="s">
        <v>137</v>
      </c>
      <c r="B14" s="98">
        <v>48</v>
      </c>
      <c r="C14" s="157">
        <f t="shared" si="0"/>
        <v>1.6551724137931034</v>
      </c>
      <c r="D14" s="98">
        <v>29</v>
      </c>
      <c r="E14" s="96">
        <f t="shared" si="1"/>
        <v>1</v>
      </c>
      <c r="F14" s="98">
        <v>39</v>
      </c>
      <c r="G14" s="102">
        <f t="shared" si="2"/>
        <v>1.3448275862068966</v>
      </c>
      <c r="H14" s="98">
        <v>45</v>
      </c>
      <c r="I14" s="102">
        <f t="shared" si="3"/>
        <v>1.5517241379310345</v>
      </c>
      <c r="J14" s="98">
        <v>39</v>
      </c>
      <c r="K14" s="99">
        <f t="shared" si="4"/>
        <v>1.3448275862068966</v>
      </c>
      <c r="L14" s="100">
        <v>42</v>
      </c>
      <c r="M14" s="96">
        <f t="shared" si="5"/>
        <v>1.4482758620689655</v>
      </c>
      <c r="N14" s="100">
        <v>44</v>
      </c>
      <c r="O14" s="96">
        <f t="shared" si="7"/>
        <v>1.5172413793103448</v>
      </c>
      <c r="P14" s="100">
        <v>38</v>
      </c>
      <c r="Q14" s="157">
        <f t="shared" si="8"/>
        <v>1.3103448275862069</v>
      </c>
      <c r="R14" s="218">
        <v>39</v>
      </c>
      <c r="S14" s="205">
        <f t="shared" si="6"/>
        <v>1.3448275862068966</v>
      </c>
    </row>
    <row r="15" spans="1:19" ht="34.5" customHeight="1">
      <c r="A15" s="101" t="s">
        <v>138</v>
      </c>
      <c r="B15" s="98">
        <v>191</v>
      </c>
      <c r="C15" s="157">
        <f t="shared" si="0"/>
        <v>1.4921875</v>
      </c>
      <c r="D15" s="98">
        <v>128</v>
      </c>
      <c r="E15" s="96">
        <f t="shared" si="1"/>
        <v>1</v>
      </c>
      <c r="F15" s="98">
        <v>152</v>
      </c>
      <c r="G15" s="102">
        <f t="shared" si="2"/>
        <v>1.1875</v>
      </c>
      <c r="H15" s="98">
        <v>75</v>
      </c>
      <c r="I15" s="102">
        <f t="shared" si="3"/>
        <v>0.5859375</v>
      </c>
      <c r="J15" s="98">
        <v>143</v>
      </c>
      <c r="K15" s="99">
        <f t="shared" si="4"/>
        <v>1.1171875</v>
      </c>
      <c r="L15" s="100">
        <v>106</v>
      </c>
      <c r="M15" s="96">
        <f t="shared" si="5"/>
        <v>0.828125</v>
      </c>
      <c r="N15" s="100">
        <v>113</v>
      </c>
      <c r="O15" s="96">
        <f t="shared" si="7"/>
        <v>0.8828125</v>
      </c>
      <c r="P15" s="100">
        <v>116</v>
      </c>
      <c r="Q15" s="157">
        <f t="shared" si="8"/>
        <v>0.90625</v>
      </c>
      <c r="R15" s="218">
        <v>103</v>
      </c>
      <c r="S15" s="205">
        <f t="shared" si="6"/>
        <v>0.8046875</v>
      </c>
    </row>
    <row r="16" spans="1:19" ht="34.5" customHeight="1">
      <c r="A16" s="101" t="s">
        <v>123</v>
      </c>
      <c r="B16" s="98">
        <v>24</v>
      </c>
      <c r="C16" s="157">
        <f t="shared" si="0"/>
        <v>1.3333333333333333</v>
      </c>
      <c r="D16" s="98">
        <v>18</v>
      </c>
      <c r="E16" s="96">
        <f t="shared" si="1"/>
        <v>1</v>
      </c>
      <c r="F16" s="98">
        <v>23</v>
      </c>
      <c r="G16" s="102">
        <f t="shared" si="2"/>
        <v>1.2777777777777777</v>
      </c>
      <c r="H16" s="98">
        <v>20</v>
      </c>
      <c r="I16" s="102">
        <f t="shared" si="3"/>
        <v>1.1111111111111112</v>
      </c>
      <c r="J16" s="98">
        <v>20</v>
      </c>
      <c r="K16" s="99">
        <f t="shared" si="4"/>
        <v>1.1111111111111112</v>
      </c>
      <c r="L16" s="100">
        <v>21</v>
      </c>
      <c r="M16" s="96">
        <f t="shared" si="5"/>
        <v>1.1666666666666667</v>
      </c>
      <c r="N16" s="100">
        <v>18</v>
      </c>
      <c r="O16" s="96">
        <f t="shared" si="7"/>
        <v>1</v>
      </c>
      <c r="P16" s="100">
        <v>20</v>
      </c>
      <c r="Q16" s="157">
        <f t="shared" si="8"/>
        <v>1.1111111111111112</v>
      </c>
      <c r="R16" s="218">
        <v>21</v>
      </c>
      <c r="S16" s="205">
        <f t="shared" si="6"/>
        <v>1.1666666666666667</v>
      </c>
    </row>
    <row r="17" spans="1:19" ht="34.5" customHeight="1">
      <c r="A17" s="101" t="s">
        <v>124</v>
      </c>
      <c r="B17" s="98">
        <v>6</v>
      </c>
      <c r="C17" s="157">
        <f t="shared" si="0"/>
        <v>1</v>
      </c>
      <c r="D17" s="98">
        <v>6</v>
      </c>
      <c r="E17" s="96">
        <f t="shared" si="1"/>
        <v>1</v>
      </c>
      <c r="F17" s="98">
        <v>5</v>
      </c>
      <c r="G17" s="102">
        <f t="shared" si="2"/>
        <v>0.8333333333333334</v>
      </c>
      <c r="H17" s="98">
        <v>4</v>
      </c>
      <c r="I17" s="102">
        <f t="shared" si="3"/>
        <v>0.6666666666666666</v>
      </c>
      <c r="J17" s="98">
        <v>4</v>
      </c>
      <c r="K17" s="99">
        <f t="shared" si="4"/>
        <v>0.6666666666666666</v>
      </c>
      <c r="L17" s="100">
        <v>3</v>
      </c>
      <c r="M17" s="96">
        <f t="shared" si="5"/>
        <v>0.5</v>
      </c>
      <c r="N17" s="100">
        <v>4</v>
      </c>
      <c r="O17" s="96">
        <f t="shared" si="7"/>
        <v>0.6666666666666666</v>
      </c>
      <c r="P17" s="100">
        <v>4</v>
      </c>
      <c r="Q17" s="157">
        <f t="shared" si="8"/>
        <v>0.6666666666666666</v>
      </c>
      <c r="R17" s="218">
        <v>3</v>
      </c>
      <c r="S17" s="205">
        <f t="shared" si="6"/>
        <v>0.5</v>
      </c>
    </row>
    <row r="18" spans="1:19" ht="34.5" customHeight="1">
      <c r="A18" s="101" t="s">
        <v>125</v>
      </c>
      <c r="B18" s="98">
        <v>146</v>
      </c>
      <c r="C18" s="157">
        <f t="shared" si="0"/>
        <v>1.6043956043956045</v>
      </c>
      <c r="D18" s="98">
        <v>91</v>
      </c>
      <c r="E18" s="96">
        <f t="shared" si="1"/>
        <v>1</v>
      </c>
      <c r="F18" s="98">
        <v>108</v>
      </c>
      <c r="G18" s="102">
        <f t="shared" si="2"/>
        <v>1.1868131868131868</v>
      </c>
      <c r="H18" s="98">
        <v>107</v>
      </c>
      <c r="I18" s="102">
        <f t="shared" si="3"/>
        <v>1.1758241758241759</v>
      </c>
      <c r="J18" s="98">
        <v>109</v>
      </c>
      <c r="K18" s="99">
        <f t="shared" si="4"/>
        <v>1.1978021978021978</v>
      </c>
      <c r="L18" s="100">
        <v>109</v>
      </c>
      <c r="M18" s="96">
        <f t="shared" si="5"/>
        <v>1.1978021978021978</v>
      </c>
      <c r="N18" s="100">
        <v>105</v>
      </c>
      <c r="O18" s="96">
        <f t="shared" si="7"/>
        <v>1.1538461538461537</v>
      </c>
      <c r="P18" s="100">
        <v>109</v>
      </c>
      <c r="Q18" s="157">
        <f t="shared" si="8"/>
        <v>1.1978021978021978</v>
      </c>
      <c r="R18" s="218">
        <v>92</v>
      </c>
      <c r="S18" s="205">
        <f t="shared" si="6"/>
        <v>1.010989010989011</v>
      </c>
    </row>
    <row r="19" spans="1:19" ht="34.5" customHeight="1">
      <c r="A19" s="206" t="s">
        <v>139</v>
      </c>
      <c r="B19" s="98">
        <v>302</v>
      </c>
      <c r="C19" s="157">
        <f t="shared" si="0"/>
        <v>1.2796610169491525</v>
      </c>
      <c r="D19" s="98">
        <v>236</v>
      </c>
      <c r="E19" s="96">
        <f t="shared" si="1"/>
        <v>1</v>
      </c>
      <c r="F19" s="98">
        <v>371</v>
      </c>
      <c r="G19" s="102">
        <f t="shared" si="2"/>
        <v>1.5720338983050848</v>
      </c>
      <c r="H19" s="98">
        <v>379</v>
      </c>
      <c r="I19" s="102">
        <f t="shared" si="3"/>
        <v>1.6059322033898304</v>
      </c>
      <c r="J19" s="98">
        <v>379</v>
      </c>
      <c r="K19" s="99">
        <f t="shared" si="4"/>
        <v>1.6059322033898304</v>
      </c>
      <c r="L19" s="100">
        <v>389</v>
      </c>
      <c r="M19" s="96">
        <f t="shared" si="5"/>
        <v>1.6483050847457628</v>
      </c>
      <c r="N19" s="100">
        <v>390</v>
      </c>
      <c r="O19" s="96">
        <f t="shared" si="7"/>
        <v>1.652542372881356</v>
      </c>
      <c r="P19" s="100">
        <v>382</v>
      </c>
      <c r="Q19" s="157">
        <f t="shared" si="8"/>
        <v>1.61864406779661</v>
      </c>
      <c r="R19" s="218">
        <v>409</v>
      </c>
      <c r="S19" s="205">
        <f t="shared" si="6"/>
        <v>1.7330508474576272</v>
      </c>
    </row>
    <row r="20" spans="1:19" ht="34.5" customHeight="1">
      <c r="A20" s="207" t="s">
        <v>83</v>
      </c>
      <c r="B20" s="103">
        <v>43</v>
      </c>
      <c r="C20" s="158">
        <f t="shared" si="0"/>
        <v>6.142857142857143</v>
      </c>
      <c r="D20" s="103">
        <v>7</v>
      </c>
      <c r="E20" s="106">
        <f t="shared" si="1"/>
        <v>1</v>
      </c>
      <c r="F20" s="103">
        <v>26</v>
      </c>
      <c r="G20" s="208">
        <f t="shared" si="2"/>
        <v>3.7142857142857144</v>
      </c>
      <c r="H20" s="103">
        <v>30</v>
      </c>
      <c r="I20" s="208">
        <f t="shared" si="3"/>
        <v>4.285714285714286</v>
      </c>
      <c r="J20" s="103">
        <v>30</v>
      </c>
      <c r="K20" s="104">
        <f t="shared" si="4"/>
        <v>4.285714285714286</v>
      </c>
      <c r="L20" s="105">
        <v>27</v>
      </c>
      <c r="M20" s="106">
        <f t="shared" si="5"/>
        <v>3.857142857142857</v>
      </c>
      <c r="N20" s="105">
        <v>23</v>
      </c>
      <c r="O20" s="106">
        <f t="shared" si="7"/>
        <v>3.2857142857142856</v>
      </c>
      <c r="P20" s="105">
        <v>38</v>
      </c>
      <c r="Q20" s="158">
        <f>SUM(P20/D20)</f>
        <v>5.428571428571429</v>
      </c>
      <c r="R20" s="219">
        <v>44</v>
      </c>
      <c r="S20" s="209">
        <f t="shared" si="6"/>
        <v>6.285714285714286</v>
      </c>
    </row>
    <row r="21" spans="1:19" ht="34.5" customHeight="1">
      <c r="A21" s="210" t="s">
        <v>92</v>
      </c>
      <c r="B21" s="107">
        <v>135</v>
      </c>
      <c r="C21" s="159">
        <f t="shared" si="0"/>
        <v>2.4545454545454546</v>
      </c>
      <c r="D21" s="107">
        <v>55</v>
      </c>
      <c r="E21" s="159">
        <f t="shared" si="1"/>
        <v>1</v>
      </c>
      <c r="F21" s="107">
        <v>164</v>
      </c>
      <c r="G21" s="159">
        <f t="shared" si="2"/>
        <v>2.981818181818182</v>
      </c>
      <c r="H21" s="107">
        <v>124</v>
      </c>
      <c r="I21" s="211">
        <f t="shared" si="3"/>
        <v>2.2545454545454544</v>
      </c>
      <c r="J21" s="107">
        <v>168</v>
      </c>
      <c r="K21" s="108">
        <f t="shared" si="4"/>
        <v>3.0545454545454547</v>
      </c>
      <c r="L21" s="109">
        <v>160</v>
      </c>
      <c r="M21" s="110">
        <f t="shared" si="5"/>
        <v>2.909090909090909</v>
      </c>
      <c r="N21" s="109">
        <v>151</v>
      </c>
      <c r="O21" s="110">
        <f t="shared" si="7"/>
        <v>2.7454545454545456</v>
      </c>
      <c r="P21" s="109">
        <v>148</v>
      </c>
      <c r="Q21" s="159">
        <f t="shared" si="8"/>
        <v>2.690909090909091</v>
      </c>
      <c r="R21" s="227">
        <v>142</v>
      </c>
      <c r="S21" s="212">
        <f t="shared" si="6"/>
        <v>2.581818181818182</v>
      </c>
    </row>
    <row r="22" spans="1:19" ht="34.5" customHeight="1" thickBot="1">
      <c r="A22" s="111" t="s">
        <v>115</v>
      </c>
      <c r="B22" s="166">
        <f>SUM(B5:B21)</f>
        <v>1927</v>
      </c>
      <c r="C22" s="112">
        <f t="shared" si="0"/>
        <v>1.0541575492341357</v>
      </c>
      <c r="D22" s="113">
        <f>SUM(D5:D21)</f>
        <v>1828</v>
      </c>
      <c r="E22" s="112">
        <f t="shared" si="1"/>
        <v>1</v>
      </c>
      <c r="F22" s="113">
        <f>SUM(F5:F21)</f>
        <v>2716</v>
      </c>
      <c r="G22" s="114">
        <f t="shared" si="2"/>
        <v>1.4857768052516411</v>
      </c>
      <c r="H22" s="115">
        <f>SUM(H5:H21)</f>
        <v>2706</v>
      </c>
      <c r="I22" s="114">
        <f t="shared" si="3"/>
        <v>1.4803063457330417</v>
      </c>
      <c r="J22" s="113">
        <f>SUM(J5:J21)</f>
        <v>2825</v>
      </c>
      <c r="K22" s="116">
        <f t="shared" si="4"/>
        <v>1.5454048140043763</v>
      </c>
      <c r="L22" s="113">
        <f>SUM(L5:L21)</f>
        <v>2808</v>
      </c>
      <c r="M22" s="116">
        <f t="shared" si="5"/>
        <v>1.536105032822757</v>
      </c>
      <c r="N22" s="113">
        <f>SUM(N5:N21)</f>
        <v>2673</v>
      </c>
      <c r="O22" s="116">
        <f t="shared" si="7"/>
        <v>1.462253829321663</v>
      </c>
      <c r="P22" s="117">
        <f>SUM(P5:P21)</f>
        <v>2633</v>
      </c>
      <c r="Q22" s="114">
        <f t="shared" si="8"/>
        <v>1.4403719912472648</v>
      </c>
      <c r="R22" s="228">
        <f>SUM(R5:R21)</f>
        <v>2733</v>
      </c>
      <c r="S22" s="213">
        <f t="shared" si="6"/>
        <v>1.4950765864332605</v>
      </c>
    </row>
    <row r="23" spans="1:15" ht="34.5" customHeight="1">
      <c r="A23" s="174"/>
      <c r="B23" s="17"/>
      <c r="C23" s="16"/>
      <c r="D23" s="17"/>
      <c r="E23" s="16"/>
      <c r="F23" s="17"/>
      <c r="G23" s="16"/>
      <c r="H23" s="17"/>
      <c r="I23" s="16"/>
      <c r="J23" s="17"/>
      <c r="K23" s="16"/>
      <c r="L23" s="17"/>
      <c r="M23" s="16"/>
      <c r="N23" s="17"/>
      <c r="O23" s="16"/>
    </row>
    <row r="24" spans="1:14" ht="13.5">
      <c r="A24" s="161" t="s">
        <v>161</v>
      </c>
      <c r="B24" s="214" t="s">
        <v>165</v>
      </c>
      <c r="C24" s="215"/>
      <c r="D24" s="215"/>
      <c r="E24" s="215"/>
      <c r="F24" s="215"/>
      <c r="G24" s="215"/>
      <c r="H24" s="215"/>
      <c r="I24" s="215"/>
      <c r="J24" s="215"/>
      <c r="L24" s="215"/>
      <c r="N24" s="215"/>
    </row>
    <row r="25" spans="1:2" ht="13.5">
      <c r="A25" s="216" t="s">
        <v>163</v>
      </c>
      <c r="B25" s="118" t="s">
        <v>166</v>
      </c>
    </row>
    <row r="26" spans="1:2" ht="13.5">
      <c r="A26" s="216" t="s">
        <v>162</v>
      </c>
      <c r="B26" s="118" t="s">
        <v>171</v>
      </c>
    </row>
    <row r="27" spans="1:2" ht="13.5">
      <c r="A27" s="216"/>
      <c r="B27" s="118" t="s">
        <v>188</v>
      </c>
    </row>
    <row r="28" spans="1:2" ht="13.5">
      <c r="A28" s="216" t="s">
        <v>182</v>
      </c>
      <c r="B28" s="118" t="s">
        <v>184</v>
      </c>
    </row>
    <row r="29" ht="13.5">
      <c r="B29" s="118" t="s">
        <v>183</v>
      </c>
    </row>
  </sheetData>
  <sheetProtection/>
  <mergeCells count="12">
    <mergeCell ref="F3:G3"/>
    <mergeCell ref="P2:Q2"/>
    <mergeCell ref="L3:M3"/>
    <mergeCell ref="P3:Q3"/>
    <mergeCell ref="N3:O3"/>
    <mergeCell ref="R2:S2"/>
    <mergeCell ref="A1:K1"/>
    <mergeCell ref="J3:K3"/>
    <mergeCell ref="H3:I3"/>
    <mergeCell ref="B3:C3"/>
    <mergeCell ref="D3:E3"/>
    <mergeCell ref="R3:S3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9.00390625" defaultRowHeight="13.5"/>
  <cols>
    <col min="1" max="1" width="5.75390625" style="118" customWidth="1"/>
    <col min="2" max="2" width="15.125" style="118" bestFit="1" customWidth="1"/>
    <col min="3" max="3" width="18.75390625" style="118" customWidth="1"/>
    <col min="4" max="4" width="16.125" style="118" customWidth="1"/>
    <col min="5" max="5" width="17.375" style="195" hidden="1" customWidth="1"/>
    <col min="6" max="6" width="11.125" style="118" hidden="1" customWidth="1"/>
    <col min="7" max="7" width="9.125" style="118" bestFit="1" customWidth="1"/>
    <col min="8" max="8" width="12.25390625" style="118" customWidth="1"/>
    <col min="9" max="16384" width="9.00390625" style="118" customWidth="1"/>
  </cols>
  <sheetData>
    <row r="2" spans="1:3" ht="14.25">
      <c r="A2" s="235" t="s">
        <v>126</v>
      </c>
      <c r="B2" s="235"/>
      <c r="C2" s="235"/>
    </row>
    <row r="3" spans="8:10" ht="14.25" thickBot="1">
      <c r="H3" s="375" t="s">
        <v>201</v>
      </c>
      <c r="I3" s="375"/>
      <c r="J3" s="375"/>
    </row>
    <row r="4" spans="1:10" s="25" customFormat="1" ht="15" customHeight="1">
      <c r="A4" s="388"/>
      <c r="B4" s="387" t="s">
        <v>94</v>
      </c>
      <c r="C4" s="380" t="s">
        <v>28</v>
      </c>
      <c r="D4" s="380" t="s">
        <v>29</v>
      </c>
      <c r="E4" s="380" t="s">
        <v>30</v>
      </c>
      <c r="F4" s="119" t="s">
        <v>31</v>
      </c>
      <c r="G4" s="119" t="s">
        <v>32</v>
      </c>
      <c r="H4" s="119" t="s">
        <v>34</v>
      </c>
      <c r="I4" s="376" t="s">
        <v>36</v>
      </c>
      <c r="J4" s="378" t="s">
        <v>37</v>
      </c>
    </row>
    <row r="5" spans="1:13" s="25" customFormat="1" ht="18.75">
      <c r="A5" s="389"/>
      <c r="B5" s="323"/>
      <c r="C5" s="326"/>
      <c r="D5" s="326"/>
      <c r="E5" s="326"/>
      <c r="F5" s="120" t="s">
        <v>147</v>
      </c>
      <c r="G5" s="120" t="s">
        <v>33</v>
      </c>
      <c r="H5" s="120" t="s">
        <v>35</v>
      </c>
      <c r="I5" s="377"/>
      <c r="J5" s="379"/>
      <c r="L5" s="24"/>
      <c r="M5" s="24"/>
    </row>
    <row r="6" spans="1:13" s="25" customFormat="1" ht="19.5" customHeight="1">
      <c r="A6" s="383" t="s">
        <v>59</v>
      </c>
      <c r="B6" s="2" t="s">
        <v>42</v>
      </c>
      <c r="C6" s="3" t="s">
        <v>47</v>
      </c>
      <c r="D6" s="3" t="s">
        <v>143</v>
      </c>
      <c r="E6" s="121" t="s">
        <v>156</v>
      </c>
      <c r="F6" s="122">
        <v>28713</v>
      </c>
      <c r="G6" s="3">
        <v>41</v>
      </c>
      <c r="H6" s="5" t="s">
        <v>192</v>
      </c>
      <c r="I6" s="121" t="s">
        <v>41</v>
      </c>
      <c r="J6" s="123"/>
      <c r="L6" s="24"/>
      <c r="M6" s="24"/>
    </row>
    <row r="7" spans="1:13" s="25" customFormat="1" ht="19.5" customHeight="1">
      <c r="A7" s="384"/>
      <c r="B7" s="4" t="s">
        <v>43</v>
      </c>
      <c r="C7" s="5" t="s">
        <v>48</v>
      </c>
      <c r="D7" s="124" t="s">
        <v>167</v>
      </c>
      <c r="E7" s="5"/>
      <c r="F7" s="125">
        <v>25732</v>
      </c>
      <c r="G7" s="5">
        <v>8.05</v>
      </c>
      <c r="H7" s="126">
        <v>0.017361111111111112</v>
      </c>
      <c r="I7" s="127" t="s">
        <v>41</v>
      </c>
      <c r="J7" s="128"/>
      <c r="L7" s="24"/>
      <c r="M7" s="24"/>
    </row>
    <row r="8" spans="1:10" s="25" customFormat="1" ht="19.5" customHeight="1">
      <c r="A8" s="384"/>
      <c r="B8" s="4" t="s">
        <v>44</v>
      </c>
      <c r="C8" s="381" t="s">
        <v>49</v>
      </c>
      <c r="D8" s="5" t="s">
        <v>44</v>
      </c>
      <c r="E8" s="5"/>
      <c r="F8" s="125">
        <v>26779</v>
      </c>
      <c r="G8" s="5">
        <v>242</v>
      </c>
      <c r="H8" s="5" t="s">
        <v>168</v>
      </c>
      <c r="I8" s="127" t="s">
        <v>41</v>
      </c>
      <c r="J8" s="128"/>
    </row>
    <row r="9" spans="1:10" s="25" customFormat="1" ht="19.5" customHeight="1">
      <c r="A9" s="385"/>
      <c r="B9" s="11" t="s">
        <v>185</v>
      </c>
      <c r="C9" s="392"/>
      <c r="D9" s="12" t="s">
        <v>185</v>
      </c>
      <c r="E9" s="12"/>
      <c r="F9" s="129"/>
      <c r="G9" s="12">
        <v>353.9</v>
      </c>
      <c r="H9" s="135" t="s">
        <v>193</v>
      </c>
      <c r="I9" s="136" t="s">
        <v>41</v>
      </c>
      <c r="J9" s="130"/>
    </row>
    <row r="10" spans="1:10" s="25" customFormat="1" ht="19.5" customHeight="1">
      <c r="A10" s="385"/>
      <c r="B10" s="1"/>
      <c r="C10" s="9"/>
      <c r="D10" s="9"/>
      <c r="E10" s="9"/>
      <c r="F10" s="137"/>
      <c r="G10" s="9"/>
      <c r="H10" s="135" t="s">
        <v>194</v>
      </c>
      <c r="I10" s="139"/>
      <c r="J10" s="140"/>
    </row>
    <row r="11" spans="1:10" s="25" customFormat="1" ht="24">
      <c r="A11" s="386"/>
      <c r="B11" s="6" t="s">
        <v>45</v>
      </c>
      <c r="C11" s="7" t="s">
        <v>142</v>
      </c>
      <c r="D11" s="7" t="s">
        <v>50</v>
      </c>
      <c r="E11" s="7"/>
      <c r="F11" s="131">
        <v>29322</v>
      </c>
      <c r="G11" s="7">
        <v>21.3</v>
      </c>
      <c r="H11" s="196">
        <v>0.10416666666666667</v>
      </c>
      <c r="I11" s="132" t="s">
        <v>148</v>
      </c>
      <c r="J11" s="133"/>
    </row>
    <row r="12" spans="1:10" s="25" customFormat="1" ht="19.5" customHeight="1">
      <c r="A12" s="390" t="s">
        <v>149</v>
      </c>
      <c r="B12" s="8" t="s">
        <v>46</v>
      </c>
      <c r="C12" s="5" t="s">
        <v>53</v>
      </c>
      <c r="D12" s="5" t="s">
        <v>52</v>
      </c>
      <c r="E12" s="5"/>
      <c r="F12" s="125">
        <v>26467</v>
      </c>
      <c r="G12" s="5">
        <v>113</v>
      </c>
      <c r="H12" s="5" t="s">
        <v>150</v>
      </c>
      <c r="I12" s="127" t="s">
        <v>41</v>
      </c>
      <c r="J12" s="128"/>
    </row>
    <row r="13" spans="1:10" s="25" customFormat="1" ht="19.5" customHeight="1">
      <c r="A13" s="390"/>
      <c r="B13" s="10"/>
      <c r="C13" s="381" t="s">
        <v>153</v>
      </c>
      <c r="D13" s="5" t="s">
        <v>52</v>
      </c>
      <c r="E13" s="5"/>
      <c r="F13" s="125">
        <v>26535</v>
      </c>
      <c r="G13" s="5">
        <v>113</v>
      </c>
      <c r="H13" s="5" t="s">
        <v>154</v>
      </c>
      <c r="I13" s="127" t="s">
        <v>41</v>
      </c>
      <c r="J13" s="128"/>
    </row>
    <row r="14" spans="1:10" s="25" customFormat="1" ht="19.5" customHeight="1">
      <c r="A14" s="390"/>
      <c r="B14" s="10"/>
      <c r="C14" s="382"/>
      <c r="D14" s="5" t="s">
        <v>51</v>
      </c>
      <c r="E14" s="5"/>
      <c r="F14" s="125">
        <v>39783</v>
      </c>
      <c r="G14" s="5">
        <v>40</v>
      </c>
      <c r="H14" s="126">
        <v>0.0625</v>
      </c>
      <c r="I14" s="127" t="s">
        <v>41</v>
      </c>
      <c r="J14" s="128"/>
    </row>
    <row r="15" spans="1:10" s="25" customFormat="1" ht="19.5" customHeight="1">
      <c r="A15" s="390"/>
      <c r="B15" s="1"/>
      <c r="C15" s="5" t="s">
        <v>54</v>
      </c>
      <c r="D15" s="5" t="s">
        <v>52</v>
      </c>
      <c r="E15" s="5"/>
      <c r="F15" s="125">
        <v>26479</v>
      </c>
      <c r="G15" s="5">
        <v>113</v>
      </c>
      <c r="H15" s="5" t="s">
        <v>150</v>
      </c>
      <c r="I15" s="127" t="s">
        <v>41</v>
      </c>
      <c r="J15" s="128"/>
    </row>
    <row r="16" spans="1:10" s="25" customFormat="1" ht="19.5" customHeight="1">
      <c r="A16" s="390"/>
      <c r="B16" s="11" t="s">
        <v>56</v>
      </c>
      <c r="C16" s="12" t="s">
        <v>55</v>
      </c>
      <c r="D16" s="12" t="s">
        <v>56</v>
      </c>
      <c r="E16" s="12" t="s">
        <v>57</v>
      </c>
      <c r="F16" s="129">
        <v>26755</v>
      </c>
      <c r="G16" s="134">
        <v>1330</v>
      </c>
      <c r="H16" s="135" t="s">
        <v>164</v>
      </c>
      <c r="I16" s="136" t="s">
        <v>41</v>
      </c>
      <c r="J16" s="130"/>
    </row>
    <row r="17" spans="1:10" s="25" customFormat="1" ht="19.5" customHeight="1">
      <c r="A17" s="390"/>
      <c r="B17" s="1"/>
      <c r="C17" s="9"/>
      <c r="D17" s="9"/>
      <c r="E17" s="9"/>
      <c r="F17" s="137"/>
      <c r="G17" s="138"/>
      <c r="H17" s="135" t="s">
        <v>160</v>
      </c>
      <c r="I17" s="139"/>
      <c r="J17" s="140"/>
    </row>
    <row r="18" spans="1:10" s="25" customFormat="1" ht="33.75" customHeight="1" thickBot="1">
      <c r="A18" s="391"/>
      <c r="B18" s="13" t="s">
        <v>90</v>
      </c>
      <c r="C18" s="14" t="s">
        <v>58</v>
      </c>
      <c r="D18" s="141" t="s">
        <v>155</v>
      </c>
      <c r="E18" s="14" t="s">
        <v>132</v>
      </c>
      <c r="F18" s="142">
        <v>36349</v>
      </c>
      <c r="G18" s="143">
        <v>1074</v>
      </c>
      <c r="H18" s="144" t="s">
        <v>151</v>
      </c>
      <c r="I18" s="141" t="s">
        <v>41</v>
      </c>
      <c r="J18" s="145"/>
    </row>
  </sheetData>
  <sheetProtection/>
  <mergeCells count="13">
    <mergeCell ref="C13:C14"/>
    <mergeCell ref="A6:A11"/>
    <mergeCell ref="A2:C2"/>
    <mergeCell ref="B4:B5"/>
    <mergeCell ref="A4:A5"/>
    <mergeCell ref="A12:A18"/>
    <mergeCell ref="C8:C9"/>
    <mergeCell ref="H3:J3"/>
    <mergeCell ref="I4:I5"/>
    <mergeCell ref="J4:J5"/>
    <mergeCell ref="C4:C5"/>
    <mergeCell ref="D4:D5"/>
    <mergeCell ref="E4:E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SheetLayoutView="85" zoomScalePageLayoutView="0" workbookViewId="0" topLeftCell="A16">
      <selection activeCell="S17" sqref="S17"/>
    </sheetView>
  </sheetViews>
  <sheetFormatPr defaultColWidth="9.00390625" defaultRowHeight="13.5"/>
  <cols>
    <col min="1" max="1" width="3.875" style="178" customWidth="1"/>
    <col min="2" max="2" width="13.00390625" style="178" customWidth="1"/>
    <col min="3" max="15" width="6.125" style="178" customWidth="1"/>
    <col min="16" max="17" width="6.25390625" style="25" customWidth="1"/>
    <col min="18" max="18" width="12.75390625" style="25" bestFit="1" customWidth="1"/>
    <col min="19" max="19" width="7.875" style="25" bestFit="1" customWidth="1"/>
    <col min="20" max="20" width="13.125" style="25" bestFit="1" customWidth="1"/>
    <col min="21" max="21" width="15.00390625" style="172" bestFit="1" customWidth="1"/>
    <col min="22" max="22" width="2.50390625" style="173" customWidth="1"/>
    <col min="23" max="23" width="16.00390625" style="172" bestFit="1" customWidth="1"/>
    <col min="24" max="16384" width="9.00390625" style="25" customWidth="1"/>
  </cols>
  <sheetData>
    <row r="1" spans="1:23" s="168" customFormat="1" ht="15">
      <c r="A1" s="167" t="s">
        <v>205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U1" s="26"/>
      <c r="V1" s="169"/>
      <c r="W1" s="26"/>
    </row>
    <row r="2" spans="10:23" s="168" customFormat="1" ht="15" thickBot="1">
      <c r="J2" s="394" t="s">
        <v>200</v>
      </c>
      <c r="K2" s="394"/>
      <c r="L2" s="394"/>
      <c r="M2" s="394"/>
      <c r="N2" s="394"/>
      <c r="O2" s="394"/>
      <c r="P2" s="394"/>
      <c r="U2" s="26"/>
      <c r="V2" s="169"/>
      <c r="W2" s="26"/>
    </row>
    <row r="3" spans="1:17" ht="15" customHeight="1">
      <c r="A3" s="450" t="s">
        <v>28</v>
      </c>
      <c r="B3" s="240"/>
      <c r="C3" s="372" t="s">
        <v>29</v>
      </c>
      <c r="D3" s="240"/>
      <c r="E3" s="170" t="s">
        <v>127</v>
      </c>
      <c r="F3" s="171" t="s">
        <v>91</v>
      </c>
      <c r="G3" s="474" t="s">
        <v>75</v>
      </c>
      <c r="H3" s="475"/>
      <c r="I3" s="321" t="s">
        <v>76</v>
      </c>
      <c r="J3" s="320"/>
      <c r="K3" s="320"/>
      <c r="L3" s="320"/>
      <c r="M3" s="320"/>
      <c r="N3" s="320"/>
      <c r="O3" s="320"/>
      <c r="P3" s="322"/>
      <c r="Q3" s="27"/>
    </row>
    <row r="4" spans="1:22" ht="15" customHeight="1">
      <c r="A4" s="451"/>
      <c r="B4" s="242"/>
      <c r="C4" s="452"/>
      <c r="D4" s="242"/>
      <c r="E4" s="174"/>
      <c r="F4" s="162" t="s">
        <v>145</v>
      </c>
      <c r="G4" s="470" t="s">
        <v>128</v>
      </c>
      <c r="H4" s="451"/>
      <c r="I4" s="478" t="s">
        <v>157</v>
      </c>
      <c r="J4" s="436" t="s">
        <v>169</v>
      </c>
      <c r="K4" s="436" t="s">
        <v>172</v>
      </c>
      <c r="L4" s="436" t="s">
        <v>173</v>
      </c>
      <c r="M4" s="381" t="s">
        <v>175</v>
      </c>
      <c r="N4" s="415" t="s">
        <v>179</v>
      </c>
      <c r="O4" s="381" t="s">
        <v>186</v>
      </c>
      <c r="P4" s="397" t="s">
        <v>191</v>
      </c>
      <c r="Q4" s="22"/>
      <c r="R4" s="22"/>
      <c r="S4" s="22"/>
      <c r="T4" s="22"/>
      <c r="U4" s="26"/>
      <c r="V4" s="26"/>
    </row>
    <row r="5" spans="1:22" ht="15" customHeight="1">
      <c r="A5" s="299"/>
      <c r="B5" s="244"/>
      <c r="C5" s="300"/>
      <c r="D5" s="244"/>
      <c r="E5" s="175" t="s">
        <v>4</v>
      </c>
      <c r="F5" s="176" t="s">
        <v>80</v>
      </c>
      <c r="G5" s="476" t="s">
        <v>189</v>
      </c>
      <c r="H5" s="477"/>
      <c r="I5" s="479"/>
      <c r="J5" s="437"/>
      <c r="K5" s="437"/>
      <c r="L5" s="437"/>
      <c r="M5" s="393"/>
      <c r="N5" s="438"/>
      <c r="O5" s="393"/>
      <c r="P5" s="250"/>
      <c r="Q5" s="22"/>
      <c r="R5" s="22"/>
      <c r="S5" s="22"/>
      <c r="T5" s="22"/>
      <c r="U5" s="26"/>
      <c r="V5" s="26"/>
    </row>
    <row r="6" spans="1:22" ht="12" customHeight="1">
      <c r="A6" s="455" t="s">
        <v>130</v>
      </c>
      <c r="B6" s="456"/>
      <c r="C6" s="248" t="s">
        <v>131</v>
      </c>
      <c r="D6" s="461"/>
      <c r="E6" s="146" t="s">
        <v>4</v>
      </c>
      <c r="F6" s="146" t="s">
        <v>84</v>
      </c>
      <c r="G6" s="473"/>
      <c r="H6" s="455"/>
      <c r="I6" s="480">
        <v>152</v>
      </c>
      <c r="J6" s="414">
        <v>158</v>
      </c>
      <c r="K6" s="414">
        <v>154</v>
      </c>
      <c r="L6" s="414">
        <v>171</v>
      </c>
      <c r="M6" s="414">
        <v>185</v>
      </c>
      <c r="N6" s="439">
        <v>168</v>
      </c>
      <c r="O6" s="414">
        <v>162</v>
      </c>
      <c r="P6" s="249">
        <v>153</v>
      </c>
      <c r="Q6" s="22"/>
      <c r="R6" s="22"/>
      <c r="S6" s="22"/>
      <c r="T6" s="22"/>
      <c r="U6" s="26"/>
      <c r="V6" s="26"/>
    </row>
    <row r="7" spans="1:22" ht="12" customHeight="1">
      <c r="A7" s="457"/>
      <c r="B7" s="458"/>
      <c r="C7" s="462"/>
      <c r="D7" s="458"/>
      <c r="E7" s="483">
        <v>40</v>
      </c>
      <c r="F7" s="147">
        <v>11.6</v>
      </c>
      <c r="G7" s="470" t="s">
        <v>129</v>
      </c>
      <c r="H7" s="482"/>
      <c r="I7" s="481"/>
      <c r="J7" s="392"/>
      <c r="K7" s="392"/>
      <c r="L7" s="392"/>
      <c r="M7" s="392"/>
      <c r="N7" s="440"/>
      <c r="O7" s="392"/>
      <c r="P7" s="398"/>
      <c r="Q7" s="22"/>
      <c r="R7" s="22"/>
      <c r="S7" s="22"/>
      <c r="T7" s="22"/>
      <c r="U7" s="26"/>
      <c r="V7" s="26"/>
    </row>
    <row r="8" spans="1:22" ht="12" customHeight="1">
      <c r="A8" s="459"/>
      <c r="B8" s="460"/>
      <c r="C8" s="463"/>
      <c r="D8" s="460"/>
      <c r="E8" s="483"/>
      <c r="F8" s="147"/>
      <c r="G8" s="470" t="s">
        <v>187</v>
      </c>
      <c r="H8" s="451"/>
      <c r="I8" s="435"/>
      <c r="J8" s="382"/>
      <c r="K8" s="382"/>
      <c r="L8" s="382"/>
      <c r="M8" s="382"/>
      <c r="N8" s="416"/>
      <c r="O8" s="382"/>
      <c r="P8" s="395"/>
      <c r="Q8" s="22"/>
      <c r="R8" s="22"/>
      <c r="S8" s="22"/>
      <c r="T8" s="22"/>
      <c r="U8" s="26"/>
      <c r="V8" s="26"/>
    </row>
    <row r="9" spans="1:22" ht="16.5" customHeight="1">
      <c r="A9" s="466" t="s">
        <v>141</v>
      </c>
      <c r="B9" s="467"/>
      <c r="C9" s="265" t="s">
        <v>77</v>
      </c>
      <c r="D9" s="454"/>
      <c r="E9" s="464">
        <v>39</v>
      </c>
      <c r="F9" s="453">
        <v>13.8</v>
      </c>
      <c r="G9" s="465" t="s">
        <v>87</v>
      </c>
      <c r="H9" s="272"/>
      <c r="I9" s="433">
        <v>63</v>
      </c>
      <c r="J9" s="381">
        <v>27</v>
      </c>
      <c r="K9" s="381">
        <v>23</v>
      </c>
      <c r="L9" s="381">
        <v>36</v>
      </c>
      <c r="M9" s="381">
        <v>18</v>
      </c>
      <c r="N9" s="415">
        <v>17</v>
      </c>
      <c r="O9" s="381">
        <v>18</v>
      </c>
      <c r="P9" s="397">
        <v>27</v>
      </c>
      <c r="Q9" s="22"/>
      <c r="R9" s="22"/>
      <c r="S9" s="22"/>
      <c r="T9" s="22"/>
      <c r="U9" s="26"/>
      <c r="V9" s="26"/>
    </row>
    <row r="10" spans="1:22" ht="16.5" customHeight="1">
      <c r="A10" s="468"/>
      <c r="B10" s="469"/>
      <c r="C10" s="265"/>
      <c r="D10" s="454"/>
      <c r="E10" s="464"/>
      <c r="F10" s="453"/>
      <c r="G10" s="470" t="s">
        <v>146</v>
      </c>
      <c r="H10" s="451"/>
      <c r="I10" s="435"/>
      <c r="J10" s="382"/>
      <c r="K10" s="382"/>
      <c r="L10" s="382"/>
      <c r="M10" s="382"/>
      <c r="N10" s="416"/>
      <c r="O10" s="382"/>
      <c r="P10" s="395"/>
      <c r="Q10" s="22"/>
      <c r="R10" s="22"/>
      <c r="S10" s="22"/>
      <c r="T10" s="22"/>
      <c r="U10" s="26"/>
      <c r="V10" s="26"/>
    </row>
    <row r="11" spans="1:22" ht="16.5" customHeight="1">
      <c r="A11" s="268" t="s">
        <v>140</v>
      </c>
      <c r="B11" s="471"/>
      <c r="C11" s="265" t="s">
        <v>78</v>
      </c>
      <c r="D11" s="454"/>
      <c r="E11" s="464">
        <v>46</v>
      </c>
      <c r="F11" s="453">
        <v>79.9</v>
      </c>
      <c r="G11" s="465" t="s">
        <v>87</v>
      </c>
      <c r="H11" s="272"/>
      <c r="I11" s="433">
        <v>8</v>
      </c>
      <c r="J11" s="381">
        <v>13</v>
      </c>
      <c r="K11" s="381">
        <v>12</v>
      </c>
      <c r="L11" s="381">
        <v>13</v>
      </c>
      <c r="M11" s="381">
        <v>9</v>
      </c>
      <c r="N11" s="415">
        <v>6</v>
      </c>
      <c r="O11" s="381">
        <v>8</v>
      </c>
      <c r="P11" s="397">
        <v>7</v>
      </c>
      <c r="Q11" s="22"/>
      <c r="R11" s="22"/>
      <c r="S11" s="22"/>
      <c r="T11" s="22"/>
      <c r="U11" s="26"/>
      <c r="V11" s="26"/>
    </row>
    <row r="12" spans="1:16" ht="16.5" customHeight="1">
      <c r="A12" s="262"/>
      <c r="B12" s="276"/>
      <c r="C12" s="265"/>
      <c r="D12" s="454"/>
      <c r="E12" s="464"/>
      <c r="F12" s="453"/>
      <c r="G12" s="470" t="s">
        <v>159</v>
      </c>
      <c r="H12" s="451"/>
      <c r="I12" s="435"/>
      <c r="J12" s="382"/>
      <c r="K12" s="382"/>
      <c r="L12" s="382"/>
      <c r="M12" s="382"/>
      <c r="N12" s="416"/>
      <c r="O12" s="382"/>
      <c r="P12" s="395"/>
    </row>
    <row r="13" spans="1:16" ht="16.5" customHeight="1">
      <c r="A13" s="272" t="s">
        <v>133</v>
      </c>
      <c r="B13" s="274"/>
      <c r="C13" s="265" t="s">
        <v>79</v>
      </c>
      <c r="D13" s="454"/>
      <c r="E13" s="464">
        <v>53</v>
      </c>
      <c r="F13" s="453">
        <v>33</v>
      </c>
      <c r="G13" s="465" t="s">
        <v>195</v>
      </c>
      <c r="H13" s="272"/>
      <c r="I13" s="433">
        <v>30</v>
      </c>
      <c r="J13" s="381">
        <v>47</v>
      </c>
      <c r="K13" s="381">
        <v>65</v>
      </c>
      <c r="L13" s="381">
        <v>69</v>
      </c>
      <c r="M13" s="381">
        <v>94</v>
      </c>
      <c r="N13" s="415">
        <v>93</v>
      </c>
      <c r="O13" s="381">
        <v>88</v>
      </c>
      <c r="P13" s="397">
        <v>93</v>
      </c>
    </row>
    <row r="14" spans="1:16" ht="16.5" customHeight="1">
      <c r="A14" s="459"/>
      <c r="B14" s="460"/>
      <c r="C14" s="265"/>
      <c r="D14" s="454"/>
      <c r="E14" s="464"/>
      <c r="F14" s="453"/>
      <c r="G14" s="472" t="s">
        <v>196</v>
      </c>
      <c r="H14" s="268"/>
      <c r="I14" s="435"/>
      <c r="J14" s="382"/>
      <c r="K14" s="382"/>
      <c r="L14" s="382"/>
      <c r="M14" s="382"/>
      <c r="N14" s="416"/>
      <c r="O14" s="382"/>
      <c r="P14" s="395"/>
    </row>
    <row r="15" spans="1:18" ht="16.5" customHeight="1">
      <c r="A15" s="262" t="s">
        <v>10</v>
      </c>
      <c r="B15" s="276"/>
      <c r="C15" s="265" t="s">
        <v>40</v>
      </c>
      <c r="D15" s="454"/>
      <c r="E15" s="464">
        <v>35</v>
      </c>
      <c r="F15" s="453">
        <v>39.3</v>
      </c>
      <c r="G15" s="465" t="s">
        <v>87</v>
      </c>
      <c r="H15" s="272"/>
      <c r="I15" s="433">
        <v>25</v>
      </c>
      <c r="J15" s="381">
        <v>29</v>
      </c>
      <c r="K15" s="381">
        <v>29</v>
      </c>
      <c r="L15" s="381">
        <v>30</v>
      </c>
      <c r="M15" s="381">
        <v>25</v>
      </c>
      <c r="N15" s="415">
        <v>24</v>
      </c>
      <c r="O15" s="381">
        <v>23</v>
      </c>
      <c r="P15" s="397">
        <v>24</v>
      </c>
      <c r="R15" s="177"/>
    </row>
    <row r="16" spans="1:16" ht="16.5" customHeight="1">
      <c r="A16" s="272"/>
      <c r="B16" s="274"/>
      <c r="C16" s="491"/>
      <c r="D16" s="415"/>
      <c r="E16" s="489"/>
      <c r="F16" s="490"/>
      <c r="G16" s="472" t="s">
        <v>158</v>
      </c>
      <c r="H16" s="268"/>
      <c r="I16" s="434"/>
      <c r="J16" s="393"/>
      <c r="K16" s="393"/>
      <c r="L16" s="393"/>
      <c r="M16" s="393"/>
      <c r="N16" s="438"/>
      <c r="O16" s="393"/>
      <c r="P16" s="250"/>
    </row>
    <row r="17" spans="1:23" s="178" customFormat="1" ht="16.5" customHeight="1">
      <c r="A17" s="304" t="s">
        <v>15</v>
      </c>
      <c r="B17" s="306"/>
      <c r="C17" s="270"/>
      <c r="D17" s="492"/>
      <c r="E17" s="446"/>
      <c r="F17" s="484"/>
      <c r="G17" s="486" t="s">
        <v>197</v>
      </c>
      <c r="H17" s="248"/>
      <c r="I17" s="444">
        <f aca="true" t="shared" si="0" ref="I17:N17">SUM(I6:I16)</f>
        <v>278</v>
      </c>
      <c r="J17" s="448">
        <f t="shared" si="0"/>
        <v>274</v>
      </c>
      <c r="K17" s="448">
        <f t="shared" si="0"/>
        <v>283</v>
      </c>
      <c r="L17" s="414">
        <f t="shared" si="0"/>
        <v>319</v>
      </c>
      <c r="M17" s="414">
        <f t="shared" si="0"/>
        <v>331</v>
      </c>
      <c r="N17" s="416">
        <f t="shared" si="0"/>
        <v>308</v>
      </c>
      <c r="O17" s="382">
        <f>SUM(O6:O16)</f>
        <v>299</v>
      </c>
      <c r="P17" s="395">
        <f>SUM(P6:P16)</f>
        <v>304</v>
      </c>
      <c r="U17" s="26"/>
      <c r="V17" s="169"/>
      <c r="W17" s="26"/>
    </row>
    <row r="18" spans="1:23" s="178" customFormat="1" ht="16.5" customHeight="1" thickBot="1">
      <c r="A18" s="263"/>
      <c r="B18" s="488"/>
      <c r="C18" s="267"/>
      <c r="D18" s="487"/>
      <c r="E18" s="447"/>
      <c r="F18" s="485"/>
      <c r="G18" s="442" t="s">
        <v>198</v>
      </c>
      <c r="H18" s="443"/>
      <c r="I18" s="445"/>
      <c r="J18" s="449"/>
      <c r="K18" s="449"/>
      <c r="L18" s="441"/>
      <c r="M18" s="441"/>
      <c r="N18" s="487"/>
      <c r="O18" s="407"/>
      <c r="P18" s="396"/>
      <c r="U18" s="26"/>
      <c r="V18" s="169"/>
      <c r="W18" s="26"/>
    </row>
    <row r="19" spans="21:23" s="178" customFormat="1" ht="14.25">
      <c r="U19" s="26"/>
      <c r="V19" s="169"/>
      <c r="W19" s="26"/>
    </row>
    <row r="20" spans="1:23" s="178" customFormat="1" ht="14.2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  <c r="U20" s="26"/>
      <c r="V20" s="169"/>
      <c r="W20" s="26"/>
    </row>
    <row r="21" spans="21:23" s="178" customFormat="1" ht="22.5" customHeight="1">
      <c r="U21" s="26"/>
      <c r="V21" s="169"/>
      <c r="W21" s="26"/>
    </row>
    <row r="22" spans="1:23" s="168" customFormat="1" ht="15">
      <c r="A22" s="181" t="s">
        <v>204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U22" s="26"/>
      <c r="V22" s="169"/>
      <c r="W22" s="26"/>
    </row>
    <row r="23" spans="1:23" s="168" customFormat="1" ht="15" thickBot="1">
      <c r="A23" s="169"/>
      <c r="B23" s="169"/>
      <c r="C23" s="169"/>
      <c r="D23" s="169"/>
      <c r="E23" s="169"/>
      <c r="F23" s="169"/>
      <c r="G23" s="169"/>
      <c r="H23" s="169"/>
      <c r="I23" s="169"/>
      <c r="N23" s="408" t="s">
        <v>74</v>
      </c>
      <c r="O23" s="408"/>
      <c r="P23" s="409"/>
      <c r="Q23" s="182"/>
      <c r="R23" s="182"/>
      <c r="S23" s="182"/>
      <c r="U23" s="26"/>
      <c r="V23" s="169"/>
      <c r="W23" s="26"/>
    </row>
    <row r="24" spans="1:23" s="178" customFormat="1" ht="19.5" customHeight="1">
      <c r="A24" s="183"/>
      <c r="B24" s="184" t="s">
        <v>4</v>
      </c>
      <c r="C24" s="429">
        <v>26</v>
      </c>
      <c r="D24" s="430"/>
      <c r="E24" s="410">
        <v>27</v>
      </c>
      <c r="F24" s="411"/>
      <c r="G24" s="185"/>
      <c r="H24" s="410">
        <v>28</v>
      </c>
      <c r="I24" s="411"/>
      <c r="J24" s="185"/>
      <c r="K24" s="410">
        <v>29</v>
      </c>
      <c r="L24" s="411"/>
      <c r="M24" s="186"/>
      <c r="N24" s="410">
        <v>30</v>
      </c>
      <c r="O24" s="411"/>
      <c r="P24" s="186"/>
      <c r="U24" s="26"/>
      <c r="V24" s="169"/>
      <c r="W24" s="26"/>
    </row>
    <row r="25" spans="1:23" s="178" customFormat="1" ht="19.5" customHeight="1">
      <c r="A25" s="187" t="s">
        <v>24</v>
      </c>
      <c r="B25" s="188"/>
      <c r="C25" s="431"/>
      <c r="D25" s="432"/>
      <c r="E25" s="412"/>
      <c r="F25" s="413"/>
      <c r="G25" s="189" t="s">
        <v>27</v>
      </c>
      <c r="H25" s="412"/>
      <c r="I25" s="413"/>
      <c r="J25" s="189" t="s">
        <v>27</v>
      </c>
      <c r="K25" s="412"/>
      <c r="L25" s="413"/>
      <c r="M25" s="190" t="s">
        <v>27</v>
      </c>
      <c r="N25" s="412"/>
      <c r="O25" s="413"/>
      <c r="P25" s="190" t="s">
        <v>27</v>
      </c>
      <c r="U25" s="26"/>
      <c r="V25" s="169"/>
      <c r="W25" s="26"/>
    </row>
    <row r="26" spans="1:23" s="178" customFormat="1" ht="33" customHeight="1">
      <c r="A26" s="419" t="s">
        <v>85</v>
      </c>
      <c r="B26" s="420"/>
      <c r="C26" s="425">
        <v>366047</v>
      </c>
      <c r="D26" s="426"/>
      <c r="E26" s="399">
        <v>364860</v>
      </c>
      <c r="F26" s="400"/>
      <c r="G26" s="148">
        <f>SUM(E26/C26)</f>
        <v>0.9967572470201914</v>
      </c>
      <c r="H26" s="399">
        <v>356815</v>
      </c>
      <c r="I26" s="400"/>
      <c r="J26" s="148">
        <f>SUM(H26/E26)</f>
        <v>0.9779504467466974</v>
      </c>
      <c r="K26" s="399">
        <v>364571</v>
      </c>
      <c r="L26" s="400"/>
      <c r="M26" s="149">
        <f>SUM(K26/H26)</f>
        <v>1.0217367543404845</v>
      </c>
      <c r="N26" s="399">
        <v>338224</v>
      </c>
      <c r="O26" s="400"/>
      <c r="P26" s="149">
        <f>SUM(N26/K26)</f>
        <v>0.9277314981169649</v>
      </c>
      <c r="Q26" s="191"/>
      <c r="R26" s="191"/>
      <c r="U26" s="26"/>
      <c r="V26" s="169"/>
      <c r="W26" s="26"/>
    </row>
    <row r="27" spans="1:23" s="178" customFormat="1" ht="33" customHeight="1">
      <c r="A27" s="419" t="s">
        <v>86</v>
      </c>
      <c r="B27" s="420"/>
      <c r="C27" s="425">
        <v>1019223</v>
      </c>
      <c r="D27" s="426"/>
      <c r="E27" s="399">
        <v>1061135</v>
      </c>
      <c r="F27" s="400"/>
      <c r="G27" s="148">
        <f>SUM(E27/C27)</f>
        <v>1.0411215210017828</v>
      </c>
      <c r="H27" s="399">
        <v>914625</v>
      </c>
      <c r="I27" s="400"/>
      <c r="J27" s="148">
        <f>SUM(H27/E27)</f>
        <v>0.8619308570540035</v>
      </c>
      <c r="K27" s="399">
        <v>942259</v>
      </c>
      <c r="L27" s="400"/>
      <c r="M27" s="149">
        <f>SUM(K27/H27)</f>
        <v>1.030213475468088</v>
      </c>
      <c r="N27" s="399">
        <v>933085</v>
      </c>
      <c r="O27" s="400"/>
      <c r="P27" s="149">
        <f>SUM(N27/K27)</f>
        <v>0.9902638234285902</v>
      </c>
      <c r="Q27" s="191"/>
      <c r="R27" s="191"/>
      <c r="U27" s="26"/>
      <c r="V27" s="169"/>
      <c r="W27" s="26"/>
    </row>
    <row r="28" spans="1:23" s="178" customFormat="1" ht="33" customHeight="1">
      <c r="A28" s="419" t="s">
        <v>38</v>
      </c>
      <c r="B28" s="420"/>
      <c r="C28" s="427">
        <v>-653176</v>
      </c>
      <c r="D28" s="428"/>
      <c r="E28" s="401">
        <v>-698770</v>
      </c>
      <c r="F28" s="402"/>
      <c r="G28" s="148">
        <f>SUM(E28/C28)</f>
        <v>1.0698035445270493</v>
      </c>
      <c r="H28" s="401">
        <v>-557810</v>
      </c>
      <c r="I28" s="402"/>
      <c r="J28" s="148">
        <f>SUM(H28/E28)</f>
        <v>0.7982741102222477</v>
      </c>
      <c r="K28" s="401">
        <v>-577688</v>
      </c>
      <c r="L28" s="402"/>
      <c r="M28" s="149">
        <f>SUM(K28/H28)</f>
        <v>1.0356357899643247</v>
      </c>
      <c r="N28" s="401">
        <v>-594861</v>
      </c>
      <c r="O28" s="402"/>
      <c r="P28" s="149">
        <f>SUM(N28/K28)</f>
        <v>1.0297271191369737</v>
      </c>
      <c r="Q28" s="191"/>
      <c r="R28" s="191"/>
      <c r="U28" s="26"/>
      <c r="V28" s="169"/>
      <c r="W28" s="26"/>
    </row>
    <row r="29" spans="1:23" s="178" customFormat="1" ht="33" customHeight="1">
      <c r="A29" s="421" t="s">
        <v>39</v>
      </c>
      <c r="B29" s="422"/>
      <c r="C29" s="423">
        <v>455936</v>
      </c>
      <c r="D29" s="424"/>
      <c r="E29" s="403">
        <v>396574</v>
      </c>
      <c r="F29" s="404"/>
      <c r="G29" s="150">
        <f>SUM(E29/C29)</f>
        <v>0.8698019020213363</v>
      </c>
      <c r="H29" s="403">
        <v>447650</v>
      </c>
      <c r="I29" s="404"/>
      <c r="J29" s="150">
        <f>SUM(H29/E29)</f>
        <v>1.128793113012956</v>
      </c>
      <c r="K29" s="403">
        <v>418017</v>
      </c>
      <c r="L29" s="404"/>
      <c r="M29" s="151">
        <f>SUM(K29/H29)</f>
        <v>0.9338031944599575</v>
      </c>
      <c r="N29" s="403">
        <v>369554</v>
      </c>
      <c r="O29" s="404"/>
      <c r="P29" s="151">
        <f>SUM(N29/K29)</f>
        <v>0.8840645236916203</v>
      </c>
      <c r="Q29" s="191"/>
      <c r="R29" s="191"/>
      <c r="U29" s="26"/>
      <c r="V29" s="169"/>
      <c r="W29" s="26"/>
    </row>
    <row r="30" spans="1:23" s="178" customFormat="1" ht="33" customHeight="1" thickBot="1">
      <c r="A30" s="192"/>
      <c r="B30" s="152" t="s">
        <v>170</v>
      </c>
      <c r="C30" s="417">
        <v>453631</v>
      </c>
      <c r="D30" s="418"/>
      <c r="E30" s="405">
        <v>394028</v>
      </c>
      <c r="F30" s="406"/>
      <c r="G30" s="153">
        <f>SUM(E30/C30)</f>
        <v>0.8686090677224441</v>
      </c>
      <c r="H30" s="405">
        <v>445168</v>
      </c>
      <c r="I30" s="406"/>
      <c r="J30" s="153">
        <f>SUM(H30/E30)</f>
        <v>1.12978773082116</v>
      </c>
      <c r="K30" s="405">
        <v>415756</v>
      </c>
      <c r="L30" s="406"/>
      <c r="M30" s="154">
        <f>SUM(K30/H30)</f>
        <v>0.9339305610466161</v>
      </c>
      <c r="N30" s="405">
        <v>367372</v>
      </c>
      <c r="O30" s="406"/>
      <c r="P30" s="154">
        <f>SUM(N30/K30)</f>
        <v>0.8836240487208844</v>
      </c>
      <c r="Q30" s="191"/>
      <c r="R30" s="191"/>
      <c r="U30" s="26"/>
      <c r="V30" s="169"/>
      <c r="W30" s="26"/>
    </row>
    <row r="32" spans="1:23" s="178" customFormat="1" ht="14.25">
      <c r="A32" s="193" t="s">
        <v>88</v>
      </c>
      <c r="B32" s="178" t="s">
        <v>144</v>
      </c>
      <c r="U32" s="26"/>
      <c r="V32" s="169"/>
      <c r="W32" s="26"/>
    </row>
    <row r="33" ht="14.25">
      <c r="B33" s="178" t="s">
        <v>89</v>
      </c>
    </row>
    <row r="36" spans="1:8" ht="14.25">
      <c r="A36" s="25"/>
      <c r="B36" s="25"/>
      <c r="C36" s="25"/>
      <c r="D36" s="25"/>
      <c r="G36" s="25"/>
      <c r="H36" s="25"/>
    </row>
    <row r="37" spans="1:8" ht="14.25">
      <c r="A37" s="25"/>
      <c r="B37" s="25"/>
      <c r="G37" s="25"/>
      <c r="H37" s="25"/>
    </row>
  </sheetData>
  <sheetProtection/>
  <mergeCells count="134">
    <mergeCell ref="A17:B18"/>
    <mergeCell ref="A15:B16"/>
    <mergeCell ref="E15:E16"/>
    <mergeCell ref="G16:H16"/>
    <mergeCell ref="F15:F16"/>
    <mergeCell ref="C15:D16"/>
    <mergeCell ref="C17:D18"/>
    <mergeCell ref="E7:E8"/>
    <mergeCell ref="F17:F18"/>
    <mergeCell ref="G17:H17"/>
    <mergeCell ref="G11:H11"/>
    <mergeCell ref="N17:N18"/>
    <mergeCell ref="N11:N12"/>
    <mergeCell ref="N13:N14"/>
    <mergeCell ref="N15:N16"/>
    <mergeCell ref="L9:L10"/>
    <mergeCell ref="K9:K10"/>
    <mergeCell ref="M17:M18"/>
    <mergeCell ref="G6:H6"/>
    <mergeCell ref="K6:K8"/>
    <mergeCell ref="G3:H3"/>
    <mergeCell ref="G4:H4"/>
    <mergeCell ref="G5:H5"/>
    <mergeCell ref="G8:H8"/>
    <mergeCell ref="I4:I5"/>
    <mergeCell ref="I6:I8"/>
    <mergeCell ref="G7:H7"/>
    <mergeCell ref="I9:I10"/>
    <mergeCell ref="G13:H13"/>
    <mergeCell ref="G14:H14"/>
    <mergeCell ref="J9:J10"/>
    <mergeCell ref="G12:H12"/>
    <mergeCell ref="G15:H15"/>
    <mergeCell ref="J13:J14"/>
    <mergeCell ref="F9:F10"/>
    <mergeCell ref="E9:E10"/>
    <mergeCell ref="G9:H9"/>
    <mergeCell ref="A9:B10"/>
    <mergeCell ref="G10:H10"/>
    <mergeCell ref="E13:E14"/>
    <mergeCell ref="A11:B12"/>
    <mergeCell ref="C13:D14"/>
    <mergeCell ref="A3:B5"/>
    <mergeCell ref="C3:D5"/>
    <mergeCell ref="F13:F14"/>
    <mergeCell ref="F11:F12"/>
    <mergeCell ref="C9:D10"/>
    <mergeCell ref="C11:D12"/>
    <mergeCell ref="A6:B8"/>
    <mergeCell ref="C6:D8"/>
    <mergeCell ref="A13:B14"/>
    <mergeCell ref="E11:E12"/>
    <mergeCell ref="L17:L18"/>
    <mergeCell ref="J15:J16"/>
    <mergeCell ref="K15:K16"/>
    <mergeCell ref="G18:H18"/>
    <mergeCell ref="I17:I18"/>
    <mergeCell ref="E17:E18"/>
    <mergeCell ref="K17:K18"/>
    <mergeCell ref="J17:J18"/>
    <mergeCell ref="L4:L5"/>
    <mergeCell ref="J6:J8"/>
    <mergeCell ref="J4:J5"/>
    <mergeCell ref="N4:N5"/>
    <mergeCell ref="N6:N8"/>
    <mergeCell ref="M6:M8"/>
    <mergeCell ref="L6:L8"/>
    <mergeCell ref="K4:K5"/>
    <mergeCell ref="K11:K12"/>
    <mergeCell ref="I15:I16"/>
    <mergeCell ref="L13:L14"/>
    <mergeCell ref="I13:I14"/>
    <mergeCell ref="K13:K14"/>
    <mergeCell ref="L15:L16"/>
    <mergeCell ref="I11:I12"/>
    <mergeCell ref="L11:L12"/>
    <mergeCell ref="J11:J12"/>
    <mergeCell ref="C26:D26"/>
    <mergeCell ref="E26:F26"/>
    <mergeCell ref="H26:I26"/>
    <mergeCell ref="K26:L26"/>
    <mergeCell ref="C24:D25"/>
    <mergeCell ref="E24:F25"/>
    <mergeCell ref="H24:I25"/>
    <mergeCell ref="E28:F28"/>
    <mergeCell ref="H28:I28"/>
    <mergeCell ref="K28:L28"/>
    <mergeCell ref="E27:F27"/>
    <mergeCell ref="H27:I27"/>
    <mergeCell ref="K24:L25"/>
    <mergeCell ref="H29:I29"/>
    <mergeCell ref="K29:L29"/>
    <mergeCell ref="A26:B26"/>
    <mergeCell ref="A27:B27"/>
    <mergeCell ref="A28:B28"/>
    <mergeCell ref="A29:B29"/>
    <mergeCell ref="C29:D29"/>
    <mergeCell ref="C27:D27"/>
    <mergeCell ref="K27:L27"/>
    <mergeCell ref="C28:D28"/>
    <mergeCell ref="M13:M14"/>
    <mergeCell ref="M4:M5"/>
    <mergeCell ref="M9:M10"/>
    <mergeCell ref="N9:N10"/>
    <mergeCell ref="M11:M12"/>
    <mergeCell ref="C30:D30"/>
    <mergeCell ref="E30:F30"/>
    <mergeCell ref="H30:I30"/>
    <mergeCell ref="K30:L30"/>
    <mergeCell ref="E29:F29"/>
    <mergeCell ref="O15:O16"/>
    <mergeCell ref="O4:O5"/>
    <mergeCell ref="O6:O8"/>
    <mergeCell ref="O9:O10"/>
    <mergeCell ref="O11:O12"/>
    <mergeCell ref="O13:O14"/>
    <mergeCell ref="N27:O27"/>
    <mergeCell ref="N28:O28"/>
    <mergeCell ref="N29:O29"/>
    <mergeCell ref="N30:O30"/>
    <mergeCell ref="O17:O18"/>
    <mergeCell ref="N23:P23"/>
    <mergeCell ref="N24:O25"/>
    <mergeCell ref="N26:O26"/>
    <mergeCell ref="M15:M16"/>
    <mergeCell ref="J2:P2"/>
    <mergeCell ref="P17:P18"/>
    <mergeCell ref="I3:P3"/>
    <mergeCell ref="P4:P5"/>
    <mergeCell ref="P6:P8"/>
    <mergeCell ref="P9:P10"/>
    <mergeCell ref="P11:P12"/>
    <mergeCell ref="P13:P14"/>
    <mergeCell ref="P15:P1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sueishi-a2ki</dc:creator>
  <cp:keywords/>
  <dc:description/>
  <cp:lastModifiedBy>なし</cp:lastModifiedBy>
  <cp:lastPrinted>2019-12-18T09:13:07Z</cp:lastPrinted>
  <dcterms:created xsi:type="dcterms:W3CDTF">2002-07-09T01:21:23Z</dcterms:created>
  <dcterms:modified xsi:type="dcterms:W3CDTF">2020-01-14T06:10:25Z</dcterms:modified>
  <cp:category/>
  <cp:version/>
  <cp:contentType/>
  <cp:contentStatus/>
</cp:coreProperties>
</file>