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U:\〇01作業中フォルダ(保存期間1年未満)※検討中・作成途中の保存期間1年未満\05助成班\★助成班共有フォルダ\★予算執行\R5補正・R6当初\01_要望調査_R5補正DXGX、人材\20240205_掲載版\"/>
    </mc:Choice>
  </mc:AlternateContent>
  <xr:revisionPtr revIDLastSave="0" documentId="13_ncr:1_{A1B3BE06-C0B5-4345-BD46-5CF7DCB2EAEA}" xr6:coauthVersionLast="47" xr6:coauthVersionMax="47" xr10:uidLastSave="{00000000-0000-0000-0000-000000000000}"/>
  <bookViews>
    <workbookView xWindow="28680" yWindow="-120" windowWidth="29040" windowHeight="15720" firstSheet="1" activeTab="2" xr2:uid="{00000000-000D-0000-FFFF-FFFF00000000}"/>
  </bookViews>
  <sheets>
    <sheet name="Sheet1" sheetId="1" state="hidden" r:id="rId1"/>
    <sheet name="タクシー" sheetId="6" r:id="rId2"/>
    <sheet name="集計用" sheetId="11" r:id="rId3"/>
    <sheet name="レンタ" sheetId="3" state="hidden" r:id="rId4"/>
  </sheets>
  <definedNames>
    <definedName name="_xlnm.Print_Area" localSheetId="0">Sheet1!$D$3:$N$54</definedName>
    <definedName name="_xlnm.Print_Area" localSheetId="1">タクシー!$B$1:$AA$249</definedName>
    <definedName name="_xlnm.Print_Area" localSheetId="3">レンタ!$A$1:$AA$163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Z7" i="11" l="1"/>
  <c r="U150" i="6"/>
  <c r="U241" i="6"/>
  <c r="V229" i="6"/>
  <c r="Q229" i="6"/>
  <c r="V225" i="6"/>
  <c r="Q225" i="6"/>
  <c r="V224" i="6"/>
  <c r="Q224" i="6"/>
  <c r="V223" i="6"/>
  <c r="Q223" i="6"/>
  <c r="V222" i="6"/>
  <c r="Q222" i="6"/>
  <c r="U209" i="6"/>
  <c r="U203" i="6"/>
  <c r="V193" i="6"/>
  <c r="Q193" i="6"/>
  <c r="V192" i="6"/>
  <c r="Q192" i="6"/>
  <c r="U181" i="6"/>
  <c r="U175" i="6"/>
  <c r="U174" i="6"/>
  <c r="U173" i="6"/>
  <c r="U167" i="6"/>
  <c r="U166" i="6"/>
  <c r="U165" i="6"/>
  <c r="U164" i="6"/>
  <c r="U159" i="6"/>
  <c r="U152" i="6"/>
  <c r="U151" i="6"/>
  <c r="U149" i="6"/>
  <c r="U148" i="6"/>
  <c r="U141" i="6"/>
  <c r="U140" i="6"/>
  <c r="U139" i="6"/>
  <c r="U138" i="6"/>
  <c r="U137" i="6"/>
  <c r="U104" i="6"/>
  <c r="U121" i="6"/>
  <c r="U117" i="6"/>
  <c r="U113" i="6"/>
  <c r="U125" i="6"/>
  <c r="U101" i="6"/>
  <c r="U98" i="6" l="1"/>
  <c r="B7" i="11" l="1"/>
  <c r="A7" i="11"/>
  <c r="K7" i="11"/>
  <c r="J7" i="11"/>
  <c r="R3" i="11"/>
  <c r="W3" i="11" s="1"/>
  <c r="AB3" i="11" s="1"/>
  <c r="AF3" i="11" s="1"/>
  <c r="AI3" i="11" s="1"/>
  <c r="AL3" i="11" s="1"/>
  <c r="AO3" i="11" s="1"/>
  <c r="D7" i="11"/>
  <c r="F7" i="11"/>
  <c r="E7" i="11"/>
  <c r="AD17" i="6"/>
  <c r="I7" i="11"/>
  <c r="H7" i="11"/>
  <c r="G7" i="11"/>
  <c r="L7" i="11"/>
  <c r="C7" i="11"/>
  <c r="AR3" i="11" l="1"/>
  <c r="AU3" i="11" s="1"/>
  <c r="AY3" i="11" s="1"/>
  <c r="BC3" i="11" s="1"/>
  <c r="BH3" i="11" s="1"/>
  <c r="BM3" i="11" s="1"/>
  <c r="BR3" i="11" s="1"/>
  <c r="BW3" i="11" s="1"/>
  <c r="CA3" i="11" s="1"/>
  <c r="AP3" i="11"/>
  <c r="AM3" i="11"/>
  <c r="S3" i="11"/>
  <c r="T3" i="11" s="1"/>
  <c r="AG3" i="11"/>
  <c r="AC3" i="11"/>
  <c r="X3" i="11"/>
  <c r="BX3" i="11" l="1"/>
  <c r="BS3" i="11"/>
  <c r="BN3" i="11"/>
  <c r="BD3" i="11"/>
  <c r="AH3" i="11"/>
  <c r="U3" i="11"/>
  <c r="V3" i="11" s="1"/>
  <c r="AS3" i="11"/>
  <c r="AQ3" i="11"/>
  <c r="AN3" i="11"/>
  <c r="AD3" i="11"/>
  <c r="AE3" i="11" s="1"/>
  <c r="Y3" i="11"/>
  <c r="N3" i="11"/>
  <c r="BY3" i="11" l="1"/>
  <c r="BT3" i="11"/>
  <c r="BO3" i="11"/>
  <c r="BI3" i="11"/>
  <c r="BE3" i="11"/>
  <c r="AT3" i="11"/>
  <c r="AJ3" i="11"/>
  <c r="Z3" i="11"/>
  <c r="O3" i="11"/>
  <c r="BZ3" i="11" l="1"/>
  <c r="BU3" i="11"/>
  <c r="BP3" i="11"/>
  <c r="BJ3" i="11"/>
  <c r="BF3" i="11"/>
  <c r="AK3" i="11"/>
  <c r="AA3" i="11"/>
  <c r="P3" i="11"/>
  <c r="BG3" i="11" l="1"/>
  <c r="BV3" i="11"/>
  <c r="BQ3" i="11"/>
  <c r="BK3" i="11"/>
  <c r="Q3" i="11"/>
  <c r="BL3" i="11" l="1"/>
  <c r="AV3" i="11" l="1"/>
  <c r="AW3" i="11" l="1"/>
  <c r="AX3" i="11" s="1"/>
  <c r="AZ3" i="11" l="1"/>
  <c r="BA3" i="11" l="1"/>
  <c r="BB3" i="11" l="1"/>
  <c r="CD3" i="11"/>
  <c r="CB3" i="11"/>
  <c r="CC3" i="11" l="1"/>
  <c r="CG3" i="11"/>
  <c r="CE3" i="11"/>
  <c r="CF3" i="11" l="1"/>
  <c r="CH3" i="11"/>
  <c r="CJ3" i="11"/>
  <c r="CM3" i="11" l="1"/>
  <c r="CQ3" i="11" s="1"/>
  <c r="CT3" i="11" s="1"/>
  <c r="CW3" i="11" s="1"/>
  <c r="CZ3" i="11" s="1"/>
  <c r="DC3" i="11" s="1"/>
  <c r="CK3" i="11"/>
  <c r="CI3" i="11"/>
  <c r="DD3" i="11" l="1"/>
  <c r="DG3" i="11" s="1"/>
  <c r="DJ3" i="11" s="1"/>
  <c r="DA3" i="11"/>
  <c r="CX3" i="11"/>
  <c r="CL3" i="11"/>
  <c r="CN3" i="11"/>
  <c r="DH3" i="11" l="1"/>
  <c r="DE3" i="11"/>
  <c r="DB3" i="11"/>
  <c r="CY3" i="11"/>
  <c r="CO3" i="11"/>
  <c r="DI3" i="11" l="1"/>
  <c r="DF3" i="11"/>
  <c r="CR3" i="11"/>
  <c r="CP3" i="11"/>
  <c r="CS3" i="11" l="1"/>
  <c r="CU3" i="11" l="1"/>
  <c r="CV3" i="11" l="1"/>
  <c r="DK3" i="11" l="1"/>
  <c r="DN3" i="11" l="1"/>
  <c r="DL3" i="11"/>
  <c r="DO3" i="11" l="1"/>
  <c r="DR3" i="11" s="1"/>
  <c r="DV3" i="11" s="1"/>
  <c r="EA3" i="11" s="1"/>
  <c r="DM3" i="11"/>
  <c r="DW3" i="11" l="1"/>
  <c r="DS3" i="11"/>
  <c r="DP3" i="11"/>
  <c r="DX3" i="11" l="1"/>
  <c r="DT3" i="11"/>
  <c r="DQ3" i="11"/>
  <c r="DY3" i="11" l="1"/>
  <c r="DU3" i="11"/>
  <c r="DZ3" i="11" l="1"/>
  <c r="ED3" i="11"/>
  <c r="EB3" i="11"/>
  <c r="EE3" i="11" l="1"/>
  <c r="EG3" i="11"/>
  <c r="EJ3" i="11" s="1"/>
  <c r="EM3" i="11" s="1"/>
  <c r="EC3" i="11"/>
  <c r="EK3" i="11" l="1"/>
  <c r="EH3" i="11"/>
  <c r="EF3" i="11"/>
  <c r="EL3" i="11" l="1"/>
  <c r="EI3" i="11"/>
  <c r="EQ3" i="11" l="1"/>
  <c r="EU3" i="11" s="1"/>
  <c r="EX3" i="11" s="1"/>
  <c r="EN3" i="11"/>
  <c r="FA3" i="11" l="1"/>
  <c r="EV3" i="11"/>
  <c r="EO3" i="11"/>
  <c r="ER3" i="11"/>
  <c r="EW3" i="11" l="1"/>
  <c r="FE3" i="11"/>
  <c r="FI3" i="11" s="1"/>
  <c r="FM3" i="11" s="1"/>
  <c r="FQ3" i="11" s="1"/>
  <c r="FR3" i="11" s="1"/>
  <c r="FS3" i="11" s="1"/>
  <c r="FT3" i="11" s="1"/>
  <c r="FU3" i="11" s="1"/>
  <c r="FB3" i="11"/>
  <c r="ES3" i="11"/>
  <c r="EP3" i="11"/>
  <c r="FV3" i="11" l="1"/>
  <c r="FN3" i="11"/>
  <c r="FJ3" i="11"/>
  <c r="FC3" i="11"/>
  <c r="FF3" i="11"/>
  <c r="ET3" i="11"/>
  <c r="FW3" i="11" l="1"/>
  <c r="FX3" i="11" s="1"/>
  <c r="FX7" i="11" s="1"/>
  <c r="FO3" i="11"/>
  <c r="FK3" i="11"/>
  <c r="FG3" i="11"/>
  <c r="FD3" i="11"/>
  <c r="FP3" i="11" l="1"/>
  <c r="FL3" i="11"/>
  <c r="EY3" i="11"/>
  <c r="FH3" i="11"/>
  <c r="EZ3" i="11" l="1"/>
  <c r="AD16" i="6" l="1"/>
  <c r="AD10" i="6"/>
  <c r="AD52" i="6"/>
  <c r="AD42" i="6"/>
  <c r="AD33" i="6"/>
  <c r="AD8" i="6"/>
  <c r="AD7" i="6"/>
  <c r="AD6" i="6"/>
  <c r="AD5" i="6"/>
  <c r="C20" i="6" l="1"/>
  <c r="C19" i="6"/>
  <c r="C67" i="6" l="1"/>
  <c r="M4" i="11" l="1"/>
  <c r="C70" i="6"/>
  <c r="A67" i="6"/>
  <c r="R4" i="11" l="1"/>
  <c r="A68" i="6"/>
  <c r="A69" i="6" s="1"/>
  <c r="M7" i="11"/>
  <c r="N7" i="11"/>
  <c r="O7" i="11"/>
  <c r="P7" i="11"/>
  <c r="Q7" i="11"/>
  <c r="C73" i="6"/>
  <c r="A70" i="6"/>
  <c r="A71" i="6" s="1"/>
  <c r="A72" i="6" s="1"/>
  <c r="V7" i="11" l="1"/>
  <c r="T7" i="11"/>
  <c r="U7" i="11"/>
  <c r="R7" i="11"/>
  <c r="S7" i="11"/>
  <c r="W4" i="11"/>
  <c r="A73" i="6"/>
  <c r="C76" i="6"/>
  <c r="X7" i="11" l="1"/>
  <c r="A74" i="6"/>
  <c r="A75" i="6" s="1"/>
  <c r="W7" i="11"/>
  <c r="Y7" i="11"/>
  <c r="AB7" i="11"/>
  <c r="Z7" i="11"/>
  <c r="AB4" i="11"/>
  <c r="AA7" i="11"/>
  <c r="C79" i="6"/>
  <c r="A76" i="6"/>
  <c r="A77" i="6" s="1"/>
  <c r="A78" i="6" s="1"/>
  <c r="AE7" i="11" l="1"/>
  <c r="AD7" i="11"/>
  <c r="AF4" i="11"/>
  <c r="AI4" i="11"/>
  <c r="AH7" i="11"/>
  <c r="AC7" i="11"/>
  <c r="AF7" i="11"/>
  <c r="C81" i="6"/>
  <c r="A79" i="6"/>
  <c r="A80" i="6" l="1"/>
  <c r="C83" i="6"/>
  <c r="AL4" i="11"/>
  <c r="A81" i="6"/>
  <c r="A82" i="6" s="1"/>
  <c r="C85" i="6" l="1"/>
  <c r="AJ7" i="11"/>
  <c r="A85" i="6"/>
  <c r="A86" i="6" s="1"/>
  <c r="A83" i="6"/>
  <c r="A84" i="6" l="1"/>
  <c r="C87" i="6"/>
  <c r="C97" i="6" l="1"/>
  <c r="A87" i="6"/>
  <c r="A88" i="6" s="1"/>
  <c r="C100" i="6" l="1"/>
  <c r="A97" i="6"/>
  <c r="A98" i="6" s="1"/>
  <c r="A99" i="6" s="1"/>
  <c r="A100" i="6" l="1"/>
  <c r="A101" i="6" s="1"/>
  <c r="A102" i="6" s="1"/>
  <c r="C103" i="6"/>
  <c r="C112" i="6" l="1"/>
  <c r="A103" i="6"/>
  <c r="A104" i="6" s="1"/>
  <c r="A105" i="6" s="1"/>
  <c r="A106" i="6" s="1"/>
  <c r="A107" i="6" s="1"/>
  <c r="A112" i="6" l="1"/>
  <c r="A113" i="6" s="1"/>
  <c r="A114" i="6" s="1"/>
  <c r="A115" i="6" s="1"/>
  <c r="C116" i="6"/>
  <c r="A116" i="6" l="1"/>
  <c r="A117" i="6" s="1"/>
  <c r="A118" i="6" s="1"/>
  <c r="A119" i="6" s="1"/>
  <c r="C120" i="6"/>
  <c r="C124" i="6" l="1"/>
  <c r="A120" i="6"/>
  <c r="A121" i="6" s="1"/>
  <c r="A122" i="6" s="1"/>
  <c r="A123" i="6" s="1"/>
  <c r="C137" i="6" l="1"/>
  <c r="A124" i="6"/>
  <c r="A125" i="6" s="1"/>
  <c r="A126" i="6" s="1"/>
  <c r="C138" i="6" l="1"/>
  <c r="A137" i="6"/>
  <c r="C139" i="6" l="1"/>
  <c r="A138" i="6"/>
  <c r="C140" i="6" l="1"/>
  <c r="A139" i="6"/>
  <c r="C141" i="6" l="1"/>
  <c r="A140" i="6"/>
  <c r="C148" i="6" l="1"/>
  <c r="A141" i="6"/>
  <c r="A142" i="6" s="1"/>
  <c r="C149" i="6" l="1"/>
  <c r="A148" i="6"/>
  <c r="A149" i="6" l="1"/>
  <c r="C150" i="6"/>
  <c r="C151" i="6" l="1"/>
  <c r="A150" i="6"/>
  <c r="C152" i="6" l="1"/>
  <c r="A151" i="6"/>
  <c r="C159" i="6" l="1"/>
  <c r="A152" i="6"/>
  <c r="A153" i="6" s="1"/>
  <c r="C164" i="6" l="1"/>
  <c r="A159" i="6"/>
  <c r="A164" i="6" l="1"/>
  <c r="C165" i="6"/>
  <c r="C166" i="6" l="1"/>
  <c r="A165" i="6"/>
  <c r="C167" i="6" l="1"/>
  <c r="A166" i="6"/>
  <c r="C173" i="6" l="1"/>
  <c r="A167" i="6"/>
  <c r="A168" i="6" s="1"/>
  <c r="C174" i="6" l="1"/>
  <c r="A173" i="6"/>
  <c r="A174" i="6" l="1"/>
  <c r="C175" i="6"/>
  <c r="C181" i="6" l="1"/>
  <c r="A175" i="6"/>
  <c r="C192" i="6" l="1"/>
  <c r="A181" i="6"/>
  <c r="C193" i="6" l="1"/>
  <c r="A192" i="6"/>
  <c r="C203" i="6" l="1"/>
  <c r="A193" i="6"/>
  <c r="C209" i="6" l="1"/>
  <c r="A203" i="6"/>
  <c r="A206" i="6" s="1"/>
  <c r="D215" i="6"/>
  <c r="D216" i="6" l="1"/>
  <c r="A209" i="6"/>
  <c r="A212" i="6" s="1"/>
  <c r="C222" i="6"/>
  <c r="C223" i="6" l="1"/>
  <c r="A222" i="6"/>
  <c r="C224" i="6" l="1"/>
  <c r="A223" i="6"/>
  <c r="C225" i="6" l="1"/>
  <c r="A224" i="6"/>
  <c r="C229" i="6" l="1"/>
  <c r="A225" i="6"/>
  <c r="A229" i="6" l="1"/>
  <c r="A231" i="6" s="1"/>
  <c r="C241" i="6"/>
  <c r="D237" i="6"/>
  <c r="D248" i="6" l="1"/>
  <c r="A241" i="6"/>
  <c r="A243" i="6" s="1"/>
  <c r="CL7" i="11" l="1"/>
  <c r="EL7" i="11"/>
  <c r="CP7" i="11"/>
  <c r="CJ4" i="11"/>
  <c r="CC7" i="11"/>
  <c r="CN7" i="11"/>
  <c r="DL7" i="11"/>
  <c r="CM4" i="11"/>
  <c r="BH7" i="11"/>
  <c r="BQ7" i="11"/>
  <c r="CV7" i="11"/>
  <c r="AG7" i="11"/>
  <c r="BV7" i="11"/>
  <c r="CD4" i="11"/>
  <c r="EF7" i="11"/>
  <c r="EU4" i="11"/>
  <c r="DC4" i="11"/>
  <c r="DU7" i="11"/>
  <c r="AO7" i="11"/>
  <c r="FL7" i="11"/>
  <c r="DV4" i="11"/>
  <c r="DF7" i="11"/>
  <c r="EC7" i="11"/>
  <c r="AQ7" i="11"/>
  <c r="DQ7" i="11"/>
  <c r="EW7" i="11"/>
  <c r="CS7" i="11"/>
  <c r="EZ7" i="11"/>
  <c r="CB7" i="11"/>
  <c r="EA4" i="11"/>
  <c r="AT7" i="11"/>
  <c r="EY7" i="11"/>
  <c r="BL7" i="11"/>
  <c r="BB7" i="11"/>
  <c r="FM4" i="11"/>
  <c r="ED4" i="11"/>
  <c r="FD7" i="11"/>
  <c r="EG4" i="11"/>
  <c r="DB7" i="11"/>
  <c r="AN7" i="11"/>
  <c r="CI7" i="11"/>
  <c r="DG4" i="11"/>
  <c r="AK7" i="11"/>
  <c r="CY7" i="11"/>
  <c r="CK7" i="11"/>
  <c r="CH7" i="11"/>
  <c r="BH4" i="11"/>
  <c r="FI4" i="11"/>
  <c r="CQ7" i="11"/>
  <c r="DW7" i="11"/>
  <c r="DI7" i="11"/>
  <c r="BY7" i="11"/>
  <c r="BI7" i="11"/>
  <c r="BP7" i="11"/>
  <c r="CZ7" i="11"/>
  <c r="EB7" i="11"/>
  <c r="DA7" i="11"/>
  <c r="DY7" i="11"/>
  <c r="BT7" i="11"/>
  <c r="BD7" i="11"/>
  <c r="CW4" i="11"/>
  <c r="CO7" i="11"/>
  <c r="CD7" i="11"/>
  <c r="CX7" i="11"/>
  <c r="AW7" i="11"/>
  <c r="AL7" i="11"/>
  <c r="ES7" i="11"/>
  <c r="EI7" i="11"/>
  <c r="BJ7" i="11"/>
  <c r="EX4" i="11"/>
  <c r="BX7" i="11"/>
  <c r="DO7" i="11"/>
  <c r="DM7" i="11"/>
  <c r="FU7" i="11"/>
  <c r="AR7" i="11"/>
  <c r="FH7" i="11"/>
  <c r="DR7" i="11"/>
  <c r="EN7" i="11"/>
  <c r="AI7" i="11"/>
  <c r="BK7" i="11"/>
  <c r="FN7" i="11"/>
  <c r="CZ4" i="11"/>
  <c r="BZ7" i="11"/>
  <c r="BW7" i="11"/>
  <c r="CE7" i="11"/>
  <c r="AP7" i="11"/>
  <c r="FJ7" i="11"/>
  <c r="BU7" i="11"/>
  <c r="FE4" i="11"/>
  <c r="CM7" i="11"/>
  <c r="CF7" i="11"/>
  <c r="CJ7" i="11"/>
  <c r="AR4" i="11"/>
  <c r="AS7" i="11"/>
  <c r="CR7" i="11"/>
  <c r="AY7" i="11"/>
  <c r="FQ7" i="11"/>
  <c r="CQ4" i="11"/>
  <c r="EO7" i="11"/>
  <c r="FR7" i="11"/>
  <c r="FP7" i="11"/>
  <c r="AY4" i="11"/>
  <c r="BR4" i="11"/>
  <c r="ED7" i="11"/>
  <c r="FW7" i="11"/>
  <c r="DX7" i="11"/>
  <c r="FA4" i="11"/>
  <c r="BN7" i="11"/>
  <c r="BM4" i="11"/>
  <c r="EM7" i="11"/>
  <c r="BA7" i="11"/>
  <c r="EA7" i="11"/>
  <c r="EK7" i="11"/>
  <c r="DS7" i="11"/>
  <c r="AU7" i="11"/>
  <c r="CA7" i="11"/>
  <c r="CU7" i="11"/>
  <c r="DR4" i="11"/>
  <c r="FI7" i="11"/>
  <c r="FS7" i="11"/>
  <c r="FM7" i="11"/>
  <c r="BE7" i="11"/>
  <c r="FT7" i="11"/>
  <c r="FV7" i="11"/>
  <c r="EG7" i="11"/>
  <c r="EU7" i="11"/>
  <c r="BS7" i="11"/>
  <c r="FG7" i="11"/>
  <c r="AX7" i="11"/>
  <c r="ER7" i="11"/>
  <c r="DG7" i="11"/>
  <c r="AV7" i="11"/>
  <c r="DN7" i="11"/>
  <c r="DE7" i="11"/>
  <c r="ET7" i="11"/>
  <c r="EM4" i="11"/>
  <c r="DK7" i="11"/>
  <c r="EV7" i="11"/>
  <c r="CT7" i="11"/>
  <c r="DH7" i="11"/>
  <c r="CG7" i="11"/>
  <c r="BM7" i="11"/>
  <c r="DP7" i="11"/>
  <c r="FO7" i="11"/>
  <c r="EQ4" i="11"/>
  <c r="BG7" i="11"/>
  <c r="EE7" i="11"/>
  <c r="EH7" i="11"/>
  <c r="EQ7" i="11"/>
  <c r="EX7" i="11"/>
  <c r="AU4" i="11"/>
  <c r="AZ7" i="11"/>
  <c r="AO4" i="11"/>
  <c r="FE7" i="11"/>
  <c r="BF7" i="11"/>
  <c r="BC7" i="11"/>
  <c r="FC7" i="11"/>
  <c r="DC7" i="11"/>
  <c r="DV7" i="11"/>
  <c r="EJ7" i="11"/>
  <c r="DD7" i="11"/>
  <c r="DJ4" i="11"/>
  <c r="CW7" i="11"/>
  <c r="FK7" i="11"/>
  <c r="BR7" i="11"/>
  <c r="AM7" i="11"/>
  <c r="FA7" i="11"/>
  <c r="BO7" i="11"/>
  <c r="DJ7" i="11"/>
  <c r="BW4" i="11"/>
  <c r="EP7" i="11"/>
  <c r="BC4" i="11"/>
  <c r="FF7" i="11"/>
  <c r="DN4" i="11"/>
  <c r="FB7" i="11"/>
  <c r="CG4" i="11"/>
  <c r="CT4" i="11"/>
  <c r="CA4" i="11"/>
  <c r="DT7" i="11"/>
</calcChain>
</file>

<file path=xl/sharedStrings.xml><?xml version="1.0" encoding="utf-8"?>
<sst xmlns="http://schemas.openxmlformats.org/spreadsheetml/2006/main" count="987" uniqueCount="440">
  <si>
    <t>１．</t>
    <phoneticPr fontId="1"/>
  </si>
  <si>
    <t>項番</t>
    <rPh sb="0" eb="2">
      <t>コウバン</t>
    </rPh>
    <phoneticPr fontId="1"/>
  </si>
  <si>
    <t>質問</t>
    <rPh sb="0" eb="2">
      <t>シツモン</t>
    </rPh>
    <phoneticPr fontId="1"/>
  </si>
  <si>
    <t>回答</t>
    <rPh sb="0" eb="2">
      <t>カイトウ</t>
    </rPh>
    <phoneticPr fontId="1"/>
  </si>
  <si>
    <t>はい</t>
    <phoneticPr fontId="1"/>
  </si>
  <si>
    <t>いいえ</t>
    <phoneticPr fontId="1"/>
  </si>
  <si>
    <t>多言語でバス路線図やバスマップを作成し配布している</t>
    <rPh sb="0" eb="3">
      <t>タゲンゴ</t>
    </rPh>
    <rPh sb="6" eb="9">
      <t>ロセンズ</t>
    </rPh>
    <rPh sb="16" eb="18">
      <t>サクセイ</t>
    </rPh>
    <rPh sb="19" eb="21">
      <t>ハイフ</t>
    </rPh>
    <phoneticPr fontId="1"/>
  </si>
  <si>
    <t>２．</t>
    <phoneticPr fontId="1"/>
  </si>
  <si>
    <t>外国人専用のバス案内所を設置している
　（設置場所：　　　　　　　　　　　　　　　　　　　　　　　　　　　　　　　　　　　　　　）</t>
    <rPh sb="0" eb="3">
      <t>ガイコクジン</t>
    </rPh>
    <rPh sb="3" eb="5">
      <t>センヨウ</t>
    </rPh>
    <rPh sb="8" eb="11">
      <t>アンナイジョ</t>
    </rPh>
    <rPh sb="12" eb="14">
      <t>セッチ</t>
    </rPh>
    <rPh sb="21" eb="23">
      <t>セッチ</t>
    </rPh>
    <rPh sb="23" eb="25">
      <t>バショ</t>
    </rPh>
    <phoneticPr fontId="1"/>
  </si>
  <si>
    <t>バス車内で多言語案内を行っている
　（内容：　　　　　　　　　　　　　　　　　　　　　　　　　　　　　　　　　　　　　　　　　）</t>
    <rPh sb="2" eb="4">
      <t>シャナイ</t>
    </rPh>
    <rPh sb="5" eb="8">
      <t>タゲンゴ</t>
    </rPh>
    <rPh sb="8" eb="10">
      <t>アンナイ</t>
    </rPh>
    <rPh sb="11" eb="12">
      <t>オコナ</t>
    </rPh>
    <rPh sb="19" eb="21">
      <t>ナイヨウ</t>
    </rPh>
    <phoneticPr fontId="1"/>
  </si>
  <si>
    <t>多言語対応のバスロケーションシステムを導入している</t>
    <rPh sb="0" eb="3">
      <t>タゲンゴ</t>
    </rPh>
    <rPh sb="3" eb="5">
      <t>タイオウ</t>
    </rPh>
    <rPh sb="19" eb="21">
      <t>ドウニュウ</t>
    </rPh>
    <phoneticPr fontId="1"/>
  </si>
  <si>
    <t>全国共通ＩＣカードシステムを導入している</t>
    <rPh sb="0" eb="2">
      <t>ゼンコク</t>
    </rPh>
    <rPh sb="2" eb="4">
      <t>キョウツウ</t>
    </rPh>
    <rPh sb="14" eb="16">
      <t>ドウニュウ</t>
    </rPh>
    <phoneticPr fontId="1"/>
  </si>
  <si>
    <t>インバウンド対応で自治体から助成を受けている
　（自治体名、内容：　　　　　　　　　　　　　　　　　　　　　　　　　　　　　　　　　　）</t>
    <rPh sb="6" eb="8">
      <t>タイオウ</t>
    </rPh>
    <rPh sb="9" eb="12">
      <t>ジチタイ</t>
    </rPh>
    <rPh sb="14" eb="16">
      <t>ジョセイ</t>
    </rPh>
    <rPh sb="17" eb="18">
      <t>ウ</t>
    </rPh>
    <rPh sb="25" eb="28">
      <t>ジチタイ</t>
    </rPh>
    <rPh sb="28" eb="29">
      <t>メイ</t>
    </rPh>
    <rPh sb="30" eb="32">
      <t>ナイヨウ</t>
    </rPh>
    <phoneticPr fontId="1"/>
  </si>
  <si>
    <t>６．</t>
  </si>
  <si>
    <t>停留所等標板の多言語表示を行っている</t>
    <rPh sb="0" eb="3">
      <t>テイリュウジョ</t>
    </rPh>
    <rPh sb="3" eb="4">
      <t>トウ</t>
    </rPh>
    <rPh sb="4" eb="5">
      <t>ヒョウ</t>
    </rPh>
    <rPh sb="5" eb="6">
      <t>バン</t>
    </rPh>
    <rPh sb="7" eb="10">
      <t>タゲンゴ</t>
    </rPh>
    <rPh sb="10" eb="12">
      <t>ヒョウジ</t>
    </rPh>
    <rPh sb="13" eb="14">
      <t>オコナ</t>
    </rPh>
    <phoneticPr fontId="1"/>
  </si>
  <si>
    <t xml:space="preserve">
１１．</t>
    <phoneticPr fontId="1"/>
  </si>
  <si>
    <t xml:space="preserve">８．
</t>
    <phoneticPr fontId="1"/>
  </si>
  <si>
    <t xml:space="preserve">９．
</t>
    <phoneticPr fontId="1"/>
  </si>
  <si>
    <t xml:space="preserve">１０．
</t>
    <phoneticPr fontId="1"/>
  </si>
  <si>
    <r>
      <t>会社名：　　　　　　　　　　　　　　　</t>
    </r>
    <r>
      <rPr>
        <sz val="11"/>
        <color theme="1"/>
        <rFont val="ＭＳ Ｐゴシック"/>
        <family val="3"/>
        <charset val="128"/>
        <scheme val="minor"/>
      </rPr>
      <t>　</t>
    </r>
    <r>
      <rPr>
        <u/>
        <sz val="11"/>
        <color theme="1"/>
        <rFont val="ＭＳ Ｐゴシック"/>
        <family val="3"/>
        <charset val="128"/>
        <scheme val="minor"/>
      </rPr>
      <t>担当者：　　　　　　　　</t>
    </r>
    <r>
      <rPr>
        <sz val="11"/>
        <color theme="1"/>
        <rFont val="ＭＳ Ｐゴシック"/>
        <family val="3"/>
        <charset val="128"/>
        <scheme val="minor"/>
      </rPr>
      <t>　</t>
    </r>
    <r>
      <rPr>
        <u/>
        <sz val="11"/>
        <color theme="1"/>
        <rFont val="ＭＳ Ｐゴシック"/>
        <family val="3"/>
        <charset val="128"/>
        <scheme val="minor"/>
      </rPr>
      <t>連絡先：　　　　　　　　　　　　.</t>
    </r>
    <rPh sb="0" eb="3">
      <t>カイシャメイ</t>
    </rPh>
    <rPh sb="20" eb="23">
      <t>タントウシャ</t>
    </rPh>
    <rPh sb="33" eb="36">
      <t>レンラクサキ</t>
    </rPh>
    <phoneticPr fontId="1"/>
  </si>
  <si>
    <t xml:space="preserve"> カテゴリーⅡ以上のJNTO認定外国観光案内所が立地する地域
　（市町村名：　　　　　　　　　　　　　　　　　　　　　　　　　　　　　　　　　　　　　　　　　）</t>
    <rPh sb="7" eb="9">
      <t>イジョウ</t>
    </rPh>
    <rPh sb="14" eb="16">
      <t>ニンテイ</t>
    </rPh>
    <rPh sb="16" eb="18">
      <t>ガイコク</t>
    </rPh>
    <rPh sb="18" eb="20">
      <t>カンコウ</t>
    </rPh>
    <rPh sb="20" eb="22">
      <t>アンナイ</t>
    </rPh>
    <rPh sb="22" eb="23">
      <t>ジョ</t>
    </rPh>
    <rPh sb="24" eb="26">
      <t>リッチ</t>
    </rPh>
    <rPh sb="28" eb="30">
      <t>チイキ</t>
    </rPh>
    <rPh sb="33" eb="37">
      <t>シチョウソンメイ</t>
    </rPh>
    <phoneticPr fontId="1"/>
  </si>
  <si>
    <t xml:space="preserve"> 広域観光周遊ルート形成計画の広域観光拠点地区
　（市町村名：　　　　　　　　　　　　　　　　　　　　　　　　　　　　　　　　　　　　　　　　　）</t>
    <phoneticPr fontId="1"/>
  </si>
  <si>
    <t xml:space="preserve"> 観光圏整備実施計画認定地域
　（市町村名：　　　　　　　　　　　　　　　　　　　　　　　　　　　　　　　　　　　　　　　　　）</t>
    <phoneticPr fontId="1"/>
  </si>
  <si>
    <t xml:space="preserve"> 観光地魅力創造事業の認定地域
　（市町村名：　　　　　　　　　　　　　　　　　　　　　　　　　　　　　　　　　　　　　　　　　）</t>
    <rPh sb="1" eb="4">
      <t>カンコウチ</t>
    </rPh>
    <rPh sb="4" eb="6">
      <t>ミリョク</t>
    </rPh>
    <rPh sb="6" eb="8">
      <t>ソウゾウ</t>
    </rPh>
    <rPh sb="8" eb="10">
      <t>ジギョウ</t>
    </rPh>
    <rPh sb="11" eb="13">
      <t>ニンテイ</t>
    </rPh>
    <rPh sb="13" eb="15">
      <t>チイキ</t>
    </rPh>
    <phoneticPr fontId="1"/>
  </si>
  <si>
    <t xml:space="preserve"> 「文化財総合活用・観光振興戦略プラン」に基づき文化財を中核とする観光拠点の整備に取り組む地域
　（市町村名：　　　　　　　　　　　　　　　　　　　　　　　　　　　　　　　　　　　　　　　　　）</t>
    <rPh sb="2" eb="5">
      <t>ブンカザイ</t>
    </rPh>
    <rPh sb="5" eb="7">
      <t>ソウゴウ</t>
    </rPh>
    <rPh sb="7" eb="9">
      <t>カツヨウ</t>
    </rPh>
    <rPh sb="10" eb="12">
      <t>カンコウ</t>
    </rPh>
    <rPh sb="12" eb="14">
      <t>シンコウ</t>
    </rPh>
    <rPh sb="14" eb="16">
      <t>センリャク</t>
    </rPh>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</si>
  <si>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 xml:space="preserve"> 「国立公園満喫プロジェクト」の先導モデルとして選定され、「国立公園ステップアッププログラム２０２０」の策定に取り組む地域
　（市町村名：　　　　　　　　　　　　　　　　　　　　　　　　　　　　　　　　　　　　　　　　　）</t>
    <rPh sb="2" eb="4">
      <t>コクリツ</t>
    </rPh>
    <rPh sb="4" eb="6">
      <t>コウエン</t>
    </rPh>
    <rPh sb="6" eb="8">
      <t>マンキツ</t>
    </rPh>
    <rPh sb="16" eb="18">
      <t>センドウ</t>
    </rPh>
    <rPh sb="24" eb="26">
      <t>センテイ</t>
    </rPh>
    <rPh sb="30" eb="32">
      <t>コクリツ</t>
    </rPh>
    <rPh sb="32" eb="34">
      <t>コウエン</t>
    </rPh>
    <rPh sb="52" eb="54">
      <t>サクテイ</t>
    </rPh>
    <rPh sb="55" eb="56">
      <t>ト</t>
    </rPh>
    <rPh sb="57" eb="58">
      <t>ク</t>
    </rPh>
    <rPh sb="59" eb="61">
      <t>チイキ</t>
    </rPh>
    <phoneticPr fontId="1"/>
  </si>
  <si>
    <t xml:space="preserve"> 観光立国ショーケース選定都市
　（市町村名：　　　　　　　　　　　　　　　　　　　　　　　　　　　　　　　　　　　　　　　　　）</t>
    <rPh sb="1" eb="3">
      <t>カンコウ</t>
    </rPh>
    <rPh sb="3" eb="5">
      <t>リッコク</t>
    </rPh>
    <rPh sb="11" eb="13">
      <t>センテイ</t>
    </rPh>
    <rPh sb="13" eb="15">
      <t>トシ</t>
    </rPh>
    <phoneticPr fontId="1"/>
  </si>
  <si>
    <t xml:space="preserve"> 東京オリンピック・パラリンピック競技会場立地都市
　（市町村名：　　　　　　　　　　　　　　　　　　　　　　　　　　　　　　　　　　　　　　　　　）</t>
    <phoneticPr fontId="1"/>
  </si>
  <si>
    <t xml:space="preserve"> ラグビーワールドカップ競技会場立地都市
　（市町村名：　　　　　　　　　　　　　　　　　　　　　　　　　　　　　　　　　　　　　　　　　）</t>
    <rPh sb="12" eb="14">
      <t>キョウギ</t>
    </rPh>
    <rPh sb="14" eb="16">
      <t>カイジョウ</t>
    </rPh>
    <rPh sb="16" eb="18">
      <t>リッチ</t>
    </rPh>
    <rPh sb="18" eb="20">
      <t>トシ</t>
    </rPh>
    <phoneticPr fontId="1"/>
  </si>
  <si>
    <t xml:space="preserve"> その他観光ビジョン推進地方ブロック戦略会議が訪日外国人旅行者の受入環境整備を実施すべき地域と認めたもの
　（市町村名：　　　　　　　　　　　　　　　　　　　　　　　　　　　　　　　　　　　　　　　　　）</t>
    <phoneticPr fontId="1"/>
  </si>
  <si>
    <t>　補助対象事業を実施する地域が、次の訪日外国人の受け入れに関し一定の体制を整えている地域又は観光振興に意欲を有する地域に該当する場合は、回答欄の「はい」、「いいえ」のいずれかに○を付して、当該市町村名をお答え下さい。</t>
    <rPh sb="1" eb="3">
      <t>ホジョ</t>
    </rPh>
    <rPh sb="3" eb="5">
      <t>タイショウ</t>
    </rPh>
    <rPh sb="5" eb="7">
      <t>ジギョウ</t>
    </rPh>
    <rPh sb="8" eb="10">
      <t>ジッシ</t>
    </rPh>
    <rPh sb="12" eb="14">
      <t>チイキ</t>
    </rPh>
    <rPh sb="16" eb="17">
      <t>ツギ</t>
    </rPh>
    <rPh sb="18" eb="20">
      <t>ホウニチ</t>
    </rPh>
    <rPh sb="20" eb="22">
      <t>ガイコク</t>
    </rPh>
    <rPh sb="22" eb="23">
      <t>ジン</t>
    </rPh>
    <rPh sb="24" eb="25">
      <t>ウ</t>
    </rPh>
    <rPh sb="26" eb="27">
      <t>イ</t>
    </rPh>
    <rPh sb="29" eb="30">
      <t>カン</t>
    </rPh>
    <rPh sb="31" eb="33">
      <t>イッテイ</t>
    </rPh>
    <rPh sb="34" eb="36">
      <t>タイセイ</t>
    </rPh>
    <rPh sb="37" eb="38">
      <t>トトノ</t>
    </rPh>
    <rPh sb="42" eb="44">
      <t>チイキ</t>
    </rPh>
    <rPh sb="44" eb="45">
      <t>マタ</t>
    </rPh>
    <rPh sb="46" eb="48">
      <t>カンコウ</t>
    </rPh>
    <rPh sb="48" eb="50">
      <t>シンコウ</t>
    </rPh>
    <rPh sb="51" eb="53">
      <t>イヨク</t>
    </rPh>
    <rPh sb="54" eb="55">
      <t>ユウ</t>
    </rPh>
    <rPh sb="57" eb="59">
      <t>チイキ</t>
    </rPh>
    <rPh sb="60" eb="62">
      <t>ガイトウ</t>
    </rPh>
    <rPh sb="64" eb="66">
      <t>バアイ</t>
    </rPh>
    <rPh sb="68" eb="70">
      <t>カイトウ</t>
    </rPh>
    <rPh sb="70" eb="71">
      <t>ラン</t>
    </rPh>
    <rPh sb="90" eb="91">
      <t>フ</t>
    </rPh>
    <rPh sb="94" eb="96">
      <t>トウガイ</t>
    </rPh>
    <rPh sb="96" eb="99">
      <t>シチョウソン</t>
    </rPh>
    <rPh sb="99" eb="100">
      <t>メイ</t>
    </rPh>
    <rPh sb="102" eb="103">
      <t>コタ</t>
    </rPh>
    <rPh sb="104" eb="105">
      <t>クダ</t>
    </rPh>
    <phoneticPr fontId="1"/>
  </si>
  <si>
    <t>　貴社で実施しているインバンド対策の取組について回答欄の「はい」、「いいえ」のいずれかに○を付してお答え下さい。また、質問欄の（　　）には「はい」と回答した場合の具体的内容を記載して下さい。</t>
    <rPh sb="1" eb="3">
      <t>キシャ</t>
    </rPh>
    <rPh sb="4" eb="6">
      <t>ジッシ</t>
    </rPh>
    <rPh sb="15" eb="17">
      <t>タイサク</t>
    </rPh>
    <rPh sb="18" eb="20">
      <t>トリクミ</t>
    </rPh>
    <rPh sb="24" eb="27">
      <t>カイトウラン</t>
    </rPh>
    <rPh sb="46" eb="47">
      <t>フ</t>
    </rPh>
    <rPh sb="50" eb="51">
      <t>コタ</t>
    </rPh>
    <rPh sb="52" eb="53">
      <t>クダ</t>
    </rPh>
    <rPh sb="59" eb="61">
      <t>シツモン</t>
    </rPh>
    <rPh sb="61" eb="62">
      <t>ラン</t>
    </rPh>
    <rPh sb="74" eb="76">
      <t>カイトウ</t>
    </rPh>
    <rPh sb="78" eb="80">
      <t>バアイ</t>
    </rPh>
    <rPh sb="81" eb="84">
      <t>グタイテキ</t>
    </rPh>
    <rPh sb="84" eb="86">
      <t>ナイヨウ</t>
    </rPh>
    <rPh sb="87" eb="89">
      <t>キサイ</t>
    </rPh>
    <rPh sb="91" eb="92">
      <t>クダ</t>
    </rPh>
    <phoneticPr fontId="1"/>
  </si>
  <si>
    <t>事　　　　　　業</t>
    <rPh sb="0" eb="1">
      <t>コト</t>
    </rPh>
    <rPh sb="7" eb="8">
      <t>ギョウ</t>
    </rPh>
    <phoneticPr fontId="1"/>
  </si>
  <si>
    <t>計画期間</t>
    <rPh sb="0" eb="2">
      <t>ケイカク</t>
    </rPh>
    <rPh sb="2" eb="4">
      <t>キカン</t>
    </rPh>
    <phoneticPr fontId="1"/>
  </si>
  <si>
    <t xml:space="preserve">
３．
</t>
    <phoneticPr fontId="1"/>
  </si>
  <si>
    <t xml:space="preserve">Ⅰ．
</t>
    <phoneticPr fontId="1"/>
  </si>
  <si>
    <t>A．平成２９単年度</t>
    <rPh sb="2" eb="4">
      <t>ヘイセイ</t>
    </rPh>
    <rPh sb="6" eb="9">
      <t>タンネンド</t>
    </rPh>
    <phoneticPr fontId="1"/>
  </si>
  <si>
    <t>B．　複数年度（平成　　年度～平成　　年度）</t>
    <rPh sb="3" eb="5">
      <t>フクスウ</t>
    </rPh>
    <rPh sb="5" eb="7">
      <t>ネンド</t>
    </rPh>
    <rPh sb="8" eb="10">
      <t>ヘイセイ</t>
    </rPh>
    <rPh sb="12" eb="14">
      <t>ネンド</t>
    </rPh>
    <rPh sb="15" eb="17">
      <t>ヘイセイ</t>
    </rPh>
    <rPh sb="19" eb="21">
      <t>ネンド</t>
    </rPh>
    <phoneticPr fontId="1"/>
  </si>
  <si>
    <t xml:space="preserve">Ⅱ．
</t>
    <phoneticPr fontId="1"/>
  </si>
  <si>
    <t>　Ｈ２９年度の要望調査において、提出した事業の計画期間について、A又はBに○を付け、Bの場合はその年度を記載して下さい。</t>
    <phoneticPr fontId="1"/>
  </si>
  <si>
    <t xml:space="preserve">Ⅲ．
</t>
    <phoneticPr fontId="1"/>
  </si>
  <si>
    <t>多言語バスロケーションシステム</t>
    <rPh sb="0" eb="3">
      <t>タゲンゴ</t>
    </rPh>
    <phoneticPr fontId="1"/>
  </si>
  <si>
    <t>インバウンド対策として観光施設等と連携した企画乗車券を発売している
　（内容：　　　　　　　　　　　　　　　　　　　　　　　　　　　　　　　　　　　　　　　　　）</t>
    <rPh sb="6" eb="8">
      <t>タイサク</t>
    </rPh>
    <rPh sb="11" eb="13">
      <t>カンコウ</t>
    </rPh>
    <rPh sb="13" eb="15">
      <t>シセツ</t>
    </rPh>
    <rPh sb="15" eb="16">
      <t>トウ</t>
    </rPh>
    <rPh sb="17" eb="19">
      <t>レンケイ</t>
    </rPh>
    <rPh sb="21" eb="23">
      <t>キカク</t>
    </rPh>
    <rPh sb="23" eb="26">
      <t>ジョウシャケン</t>
    </rPh>
    <rPh sb="27" eb="29">
      <t>ハツバイ</t>
    </rPh>
    <rPh sb="36" eb="38">
      <t>ナイヨウ</t>
    </rPh>
    <phoneticPr fontId="1"/>
  </si>
  <si>
    <t>インバウンド対策として他の交通機関と連携した企画乗車券を発売している
　（内容：　　　　　　　　　　　　　　　　　　　　　　　　　　　　　　　　　　　　　　　　　）</t>
    <rPh sb="6" eb="8">
      <t>タイサク</t>
    </rPh>
    <rPh sb="11" eb="12">
      <t>タ</t>
    </rPh>
    <rPh sb="13" eb="15">
      <t>コウツウ</t>
    </rPh>
    <rPh sb="15" eb="17">
      <t>キカン</t>
    </rPh>
    <rPh sb="18" eb="20">
      <t>レンケイ</t>
    </rPh>
    <rPh sb="22" eb="24">
      <t>キカク</t>
    </rPh>
    <rPh sb="24" eb="27">
      <t>ジョウシャケン</t>
    </rPh>
    <rPh sb="28" eb="30">
      <t>ハツバイ</t>
    </rPh>
    <rPh sb="37" eb="39">
      <t>ナイヨウ</t>
    </rPh>
    <phoneticPr fontId="1"/>
  </si>
  <si>
    <t xml:space="preserve">
その他のインバウンド対策（自由表記）</t>
    <rPh sb="3" eb="4">
      <t>タ</t>
    </rPh>
    <rPh sb="11" eb="13">
      <t>タイサク</t>
    </rPh>
    <rPh sb="14" eb="16">
      <t>ジユウ</t>
    </rPh>
    <rPh sb="16" eb="18">
      <t>ヒョウキ</t>
    </rPh>
    <phoneticPr fontId="1"/>
  </si>
  <si>
    <t>全国共通ＩＣカードシステム</t>
    <rPh sb="0" eb="2">
      <t>ゼンコク</t>
    </rPh>
    <rPh sb="2" eb="4">
      <t>キョウツウ</t>
    </rPh>
    <phoneticPr fontId="1"/>
  </si>
  <si>
    <t>多言語標記等</t>
    <rPh sb="3" eb="5">
      <t>ヒョウキ</t>
    </rPh>
    <rPh sb="5" eb="6">
      <t>トウ</t>
    </rPh>
    <phoneticPr fontId="1"/>
  </si>
  <si>
    <t xml:space="preserve">
４．
</t>
  </si>
  <si>
    <t>無料公衆無線ＬＡＮ</t>
    <rPh sb="0" eb="2">
      <t>ムリョウ</t>
    </rPh>
    <rPh sb="2" eb="4">
      <t>コウシュウ</t>
    </rPh>
    <rPh sb="4" eb="6">
      <t>ムセン</t>
    </rPh>
    <phoneticPr fontId="1"/>
  </si>
  <si>
    <t xml:space="preserve">１．
</t>
    <phoneticPr fontId="1"/>
  </si>
  <si>
    <t xml:space="preserve">２．
</t>
    <phoneticPr fontId="1"/>
  </si>
  <si>
    <t xml:space="preserve">３．
</t>
    <phoneticPr fontId="1"/>
  </si>
  <si>
    <t xml:space="preserve">４．
</t>
    <phoneticPr fontId="1"/>
  </si>
  <si>
    <t xml:space="preserve">５．
</t>
    <phoneticPr fontId="1"/>
  </si>
  <si>
    <t xml:space="preserve">６．
</t>
    <phoneticPr fontId="1"/>
  </si>
  <si>
    <t xml:space="preserve">７．
</t>
    <phoneticPr fontId="1"/>
  </si>
  <si>
    <t xml:space="preserve">10．
</t>
    <phoneticPr fontId="1"/>
  </si>
  <si>
    <t>３．</t>
    <phoneticPr fontId="1"/>
  </si>
  <si>
    <t>５．</t>
    <phoneticPr fontId="1"/>
  </si>
  <si>
    <t>インバウンド対策で自治体と連携して施策を行っている
　（自治体名、内容：　　　　　　　　　　　　　　　　　　　　　　　　　　　　　　　　　　　　　　）</t>
    <rPh sb="6" eb="8">
      <t>タイサク</t>
    </rPh>
    <rPh sb="9" eb="12">
      <t>ジチタイ</t>
    </rPh>
    <rPh sb="13" eb="15">
      <t>レンケイ</t>
    </rPh>
    <rPh sb="17" eb="19">
      <t>セサク</t>
    </rPh>
    <rPh sb="20" eb="21">
      <t>オコナ</t>
    </rPh>
    <rPh sb="28" eb="31">
      <t>ジチタイ</t>
    </rPh>
    <rPh sb="31" eb="32">
      <t>メイ</t>
    </rPh>
    <rPh sb="33" eb="35">
      <t>ナイヨウ</t>
    </rPh>
    <phoneticPr fontId="1"/>
  </si>
  <si>
    <t>計画等に関して</t>
    <rPh sb="0" eb="2">
      <t>ケイカク</t>
    </rPh>
    <rPh sb="2" eb="3">
      <t>トウ</t>
    </rPh>
    <rPh sb="4" eb="5">
      <t>カン</t>
    </rPh>
    <phoneticPr fontId="1"/>
  </si>
  <si>
    <t>Ⅰ．</t>
    <phoneticPr fontId="1"/>
  </si>
  <si>
    <t>令和元年度　バス関係補助事業にかかる要望調査　回答票</t>
    <rPh sb="0" eb="2">
      <t>レイワ</t>
    </rPh>
    <rPh sb="2" eb="3">
      <t>モト</t>
    </rPh>
    <rPh sb="3" eb="5">
      <t>ネンド</t>
    </rPh>
    <rPh sb="8" eb="10">
      <t>カンケイ</t>
    </rPh>
    <rPh sb="10" eb="12">
      <t>ホジョ</t>
    </rPh>
    <rPh sb="12" eb="14">
      <t>ジギョウ</t>
    </rPh>
    <rPh sb="18" eb="20">
      <t>ヨウボウ</t>
    </rPh>
    <rPh sb="20" eb="22">
      <t>チョウサ</t>
    </rPh>
    <rPh sb="23" eb="25">
      <t>カイトウ</t>
    </rPh>
    <rPh sb="25" eb="26">
      <t>ヒョウ</t>
    </rPh>
    <phoneticPr fontId="1"/>
  </si>
  <si>
    <t>都道府県名</t>
    <rPh sb="0" eb="4">
      <t>トドウフケン</t>
    </rPh>
    <rPh sb="4" eb="5">
      <t>ナ</t>
    </rPh>
    <phoneticPr fontId="1"/>
  </si>
  <si>
    <t>市町村名</t>
    <rPh sb="0" eb="3">
      <t>シチョウソン</t>
    </rPh>
    <rPh sb="3" eb="4">
      <t>ナ</t>
    </rPh>
    <phoneticPr fontId="1"/>
  </si>
  <si>
    <t>告示区間</t>
    <rPh sb="0" eb="2">
      <t>コクジ</t>
    </rPh>
    <rPh sb="2" eb="4">
      <t>クカン</t>
    </rPh>
    <phoneticPr fontId="1"/>
  </si>
  <si>
    <t>実施地域①</t>
    <rPh sb="0" eb="2">
      <t>ジッシ</t>
    </rPh>
    <rPh sb="2" eb="4">
      <t>チイキ</t>
    </rPh>
    <phoneticPr fontId="1"/>
  </si>
  <si>
    <t>実施地域②</t>
    <rPh sb="0" eb="2">
      <t>ジッシ</t>
    </rPh>
    <rPh sb="2" eb="4">
      <t>チイキ</t>
    </rPh>
    <phoneticPr fontId="1"/>
  </si>
  <si>
    <t>実施地域③</t>
    <rPh sb="0" eb="2">
      <t>ジッシ</t>
    </rPh>
    <rPh sb="2" eb="4">
      <t>チイキ</t>
    </rPh>
    <phoneticPr fontId="1"/>
  </si>
  <si>
    <t>実施地域④</t>
    <rPh sb="0" eb="2">
      <t>ジッシ</t>
    </rPh>
    <rPh sb="2" eb="4">
      <t>チイキ</t>
    </rPh>
    <phoneticPr fontId="1"/>
  </si>
  <si>
    <t>実施地域⑤</t>
    <rPh sb="0" eb="2">
      <t>ジッシ</t>
    </rPh>
    <rPh sb="2" eb="4">
      <t>チイキ</t>
    </rPh>
    <phoneticPr fontId="1"/>
  </si>
  <si>
    <r>
      <rPr>
        <b/>
        <u/>
        <sz val="10"/>
        <color theme="1"/>
        <rFont val="ＭＳ Ｐゴシック"/>
        <family val="3"/>
        <charset val="128"/>
        <scheme val="minor"/>
      </rPr>
      <t>Ｑ１．</t>
    </r>
    <r>
      <rPr>
        <sz val="10"/>
        <color theme="1"/>
        <rFont val="ＭＳ Ｐゴシック"/>
        <family val="3"/>
        <charset val="128"/>
        <scheme val="minor"/>
      </rPr>
      <t>事業の実施を計画している都道府県、市町村名および事業実施路線が観光庁長官が国際観光振興法※による告示で指定した区間に該当する場合は、そちらについてもお答えください（複数回答可）。</t>
    </r>
    <rPh sb="3" eb="5">
      <t>ジギョウ</t>
    </rPh>
    <rPh sb="6" eb="8">
      <t>ジッシ</t>
    </rPh>
    <rPh sb="9" eb="11">
      <t>ケイカク</t>
    </rPh>
    <rPh sb="15" eb="19">
      <t>トドウフケン</t>
    </rPh>
    <rPh sb="20" eb="23">
      <t>シチョウソン</t>
    </rPh>
    <rPh sb="23" eb="24">
      <t>ナ</t>
    </rPh>
    <rPh sb="27" eb="29">
      <t>ジギョウ</t>
    </rPh>
    <rPh sb="29" eb="31">
      <t>ジッシ</t>
    </rPh>
    <rPh sb="31" eb="33">
      <t>ロセン</t>
    </rPh>
    <rPh sb="40" eb="42">
      <t>コクサイ</t>
    </rPh>
    <rPh sb="42" eb="44">
      <t>カンコウ</t>
    </rPh>
    <rPh sb="44" eb="46">
      <t>シンコウ</t>
    </rPh>
    <rPh sb="46" eb="47">
      <t>ホウ</t>
    </rPh>
    <rPh sb="51" eb="53">
      <t>コクジ</t>
    </rPh>
    <rPh sb="61" eb="63">
      <t>ガイトウ</t>
    </rPh>
    <rPh sb="65" eb="67">
      <t>バアイ</t>
    </rPh>
    <rPh sb="78" eb="79">
      <t>コタ</t>
    </rPh>
    <rPh sb="85" eb="87">
      <t>フクスウ</t>
    </rPh>
    <rPh sb="87" eb="89">
      <t>カイトウ</t>
    </rPh>
    <rPh sb="89" eb="90">
      <t>カ</t>
    </rPh>
    <phoneticPr fontId="1"/>
  </si>
  <si>
    <r>
      <t>Ｑ２．</t>
    </r>
    <r>
      <rPr>
        <sz val="10"/>
        <color theme="1"/>
        <rFont val="ＭＳ Ｐゴシック"/>
        <family val="3"/>
        <charset val="128"/>
        <scheme val="minor"/>
      </rPr>
      <t>訪日外国人旅行者のニーズが特に高い取り組みを一体的に進める事業で、重点的に国の支援を受ける（補助率１／２～）場合は、「観光振興事業費補助金交付要綱」に定める「公共交通利用環境刷新計画」を提出する必要があります。
そちらの提出状況をお答えください。</t>
    </r>
    <rPh sb="40" eb="41">
      <t>クニ</t>
    </rPh>
    <rPh sb="45" eb="46">
      <t>ウ</t>
    </rPh>
    <rPh sb="49" eb="52">
      <t>ホジョリツ</t>
    </rPh>
    <rPh sb="57" eb="59">
      <t>バアイ</t>
    </rPh>
    <rPh sb="62" eb="64">
      <t>カンコウ</t>
    </rPh>
    <rPh sb="64" eb="66">
      <t>シンコウ</t>
    </rPh>
    <rPh sb="66" eb="69">
      <t>ジギョウヒ</t>
    </rPh>
    <rPh sb="69" eb="71">
      <t>ホジョ</t>
    </rPh>
    <rPh sb="71" eb="72">
      <t>キン</t>
    </rPh>
    <rPh sb="72" eb="74">
      <t>コウフ</t>
    </rPh>
    <rPh sb="74" eb="76">
      <t>ヨウコウ</t>
    </rPh>
    <rPh sb="78" eb="79">
      <t>サダ</t>
    </rPh>
    <rPh sb="82" eb="84">
      <t>コウキョウ</t>
    </rPh>
    <rPh sb="84" eb="86">
      <t>コウツウ</t>
    </rPh>
    <rPh sb="86" eb="88">
      <t>リヨウ</t>
    </rPh>
    <rPh sb="88" eb="90">
      <t>カンキョウ</t>
    </rPh>
    <rPh sb="90" eb="92">
      <t>サッシン</t>
    </rPh>
    <rPh sb="92" eb="94">
      <t>ケイカク</t>
    </rPh>
    <rPh sb="96" eb="98">
      <t>テイシュツ</t>
    </rPh>
    <rPh sb="100" eb="102">
      <t>ヒツヨウ</t>
    </rPh>
    <rPh sb="113" eb="115">
      <t>テイシュツ</t>
    </rPh>
    <rPh sb="115" eb="117">
      <t>ジョウキョウ</t>
    </rPh>
    <rPh sb="119" eb="120">
      <t>コタ</t>
    </rPh>
    <phoneticPr fontId="1"/>
  </si>
  <si>
    <t>提出済</t>
    <rPh sb="0" eb="2">
      <t>テイシュツ</t>
    </rPh>
    <rPh sb="2" eb="3">
      <t>ズ</t>
    </rPh>
    <phoneticPr fontId="1"/>
  </si>
  <si>
    <t>未提出</t>
    <rPh sb="0" eb="3">
      <t>ミテイシュツ</t>
    </rPh>
    <phoneticPr fontId="1"/>
  </si>
  <si>
    <t>提出予定なし</t>
    <rPh sb="0" eb="2">
      <t>テイシュツ</t>
    </rPh>
    <rPh sb="2" eb="4">
      <t>ヨテイ</t>
    </rPh>
    <phoneticPr fontId="1"/>
  </si>
  <si>
    <t>○</t>
    <phoneticPr fontId="1"/>
  </si>
  <si>
    <t>補助事業に関して</t>
    <rPh sb="0" eb="2">
      <t>ホジョ</t>
    </rPh>
    <rPh sb="2" eb="4">
      <t>ジギョウ</t>
    </rPh>
    <rPh sb="5" eb="6">
      <t>カン</t>
    </rPh>
    <phoneticPr fontId="1"/>
  </si>
  <si>
    <t>補助事業の計画等に関して</t>
    <rPh sb="0" eb="2">
      <t>ホジョ</t>
    </rPh>
    <rPh sb="2" eb="4">
      <t>ジギョウ</t>
    </rPh>
    <rPh sb="5" eb="7">
      <t>ケイカク</t>
    </rPh>
    <rPh sb="7" eb="8">
      <t>トウ</t>
    </rPh>
    <rPh sb="9" eb="10">
      <t>カン</t>
    </rPh>
    <phoneticPr fontId="1"/>
  </si>
  <si>
    <t>2．</t>
    <phoneticPr fontId="1"/>
  </si>
  <si>
    <t>3．</t>
    <phoneticPr fontId="1"/>
  </si>
  <si>
    <t>1．</t>
    <phoneticPr fontId="1"/>
  </si>
  <si>
    <t>ご回答様に関して</t>
    <rPh sb="1" eb="3">
      <t>カイトウ</t>
    </rPh>
    <rPh sb="3" eb="4">
      <t>サマ</t>
    </rPh>
    <rPh sb="5" eb="6">
      <t>カン</t>
    </rPh>
    <phoneticPr fontId="1"/>
  </si>
  <si>
    <t>会社名</t>
    <rPh sb="0" eb="2">
      <t>カイシャ</t>
    </rPh>
    <rPh sb="2" eb="3">
      <t>ナ</t>
    </rPh>
    <phoneticPr fontId="1"/>
  </si>
  <si>
    <t>ご担当者名</t>
    <rPh sb="1" eb="4">
      <t>タントウシャ</t>
    </rPh>
    <rPh sb="4" eb="5">
      <t>ナ</t>
    </rPh>
    <phoneticPr fontId="1"/>
  </si>
  <si>
    <t>ご連絡先</t>
    <rPh sb="1" eb="3">
      <t>レンラク</t>
    </rPh>
    <rPh sb="3" eb="4">
      <t>サキ</t>
    </rPh>
    <phoneticPr fontId="1"/>
  </si>
  <si>
    <t>電話番号</t>
    <rPh sb="0" eb="2">
      <t>デンワ</t>
    </rPh>
    <rPh sb="2" eb="4">
      <t>バンゴウ</t>
    </rPh>
    <phoneticPr fontId="1"/>
  </si>
  <si>
    <t>ＭＡＩＬアドレス</t>
    <phoneticPr fontId="1"/>
  </si>
  <si>
    <t xml:space="preserve"> 上記をお読みいただけましたら、下記設問の回答にお進みください。</t>
    <rPh sb="1" eb="3">
      <t>ジョウキ</t>
    </rPh>
    <rPh sb="5" eb="6">
      <t>ヨ</t>
    </rPh>
    <rPh sb="16" eb="18">
      <t>カキ</t>
    </rPh>
    <rPh sb="18" eb="20">
      <t>セツモン</t>
    </rPh>
    <rPh sb="21" eb="23">
      <t>カイトウ</t>
    </rPh>
    <rPh sb="25" eb="26">
      <t>スス</t>
    </rPh>
    <phoneticPr fontId="1"/>
  </si>
  <si>
    <t>その他</t>
    <rPh sb="2" eb="3">
      <t>タ</t>
    </rPh>
    <phoneticPr fontId="1"/>
  </si>
  <si>
    <t>両</t>
    <rPh sb="0" eb="1">
      <t>リョウ</t>
    </rPh>
    <phoneticPr fontId="1"/>
  </si>
  <si>
    <t>②車両</t>
    <rPh sb="1" eb="3">
      <t>シャリョウ</t>
    </rPh>
    <phoneticPr fontId="1"/>
  </si>
  <si>
    <t>ナンバリング</t>
    <phoneticPr fontId="1"/>
  </si>
  <si>
    <t>各種サイン※</t>
    <rPh sb="0" eb="2">
      <t>カクシュ</t>
    </rPh>
    <phoneticPr fontId="1"/>
  </si>
  <si>
    <t>サイネージ等</t>
    <rPh sb="5" eb="6">
      <t>トウ</t>
    </rPh>
    <phoneticPr fontId="1"/>
  </si>
  <si>
    <t>ピクトグラム</t>
    <phoneticPr fontId="1"/>
  </si>
  <si>
    <t>① 多言語、無料Ｗｉ-Ｆｉ、キャッシュレス関係</t>
    <rPh sb="2" eb="5">
      <t>タゲンゴ</t>
    </rPh>
    <rPh sb="6" eb="8">
      <t>ムリョウ</t>
    </rPh>
    <rPh sb="21" eb="23">
      <t>カンケイ</t>
    </rPh>
    <phoneticPr fontId="1"/>
  </si>
  <si>
    <t>ＨＰ予約システムのクレジットカード等決済</t>
    <rPh sb="2" eb="4">
      <t>ヨヤク</t>
    </rPh>
    <rPh sb="17" eb="18">
      <t>トウ</t>
    </rPh>
    <rPh sb="18" eb="20">
      <t>ケッサイ</t>
    </rPh>
    <phoneticPr fontId="1"/>
  </si>
  <si>
    <t>※ＨＰはパソコン又は携帯電話、スマートフォン等から利用できるもので、経路検索又は予約システムを多言語で提供するものが
　補助の対象となります。予約システムをＨＰで提供する場合は、クレジットカード等により決済できるものが望ましいとされています。</t>
    <rPh sb="47" eb="50">
      <t>タゲンゴ</t>
    </rPh>
    <rPh sb="60" eb="62">
      <t>ホジョ</t>
    </rPh>
    <rPh sb="63" eb="65">
      <t>タイショウ</t>
    </rPh>
    <rPh sb="71" eb="73">
      <t>ヨヤク</t>
    </rPh>
    <rPh sb="81" eb="83">
      <t>テイキョウ</t>
    </rPh>
    <rPh sb="85" eb="87">
      <t>バアイ</t>
    </rPh>
    <rPh sb="97" eb="98">
      <t>トウ</t>
    </rPh>
    <rPh sb="101" eb="103">
      <t>ケッサイ</t>
    </rPh>
    <rPh sb="109" eb="110">
      <t>ノゾ</t>
    </rPh>
    <phoneticPr fontId="1"/>
  </si>
  <si>
    <t>申請済</t>
    <rPh sb="0" eb="2">
      <t>シンセイ</t>
    </rPh>
    <rPh sb="2" eb="3">
      <t>ズ</t>
    </rPh>
    <phoneticPr fontId="1"/>
  </si>
  <si>
    <t>共通シンボルマークの申請</t>
    <phoneticPr fontId="1"/>
  </si>
  <si>
    <t>申請予定</t>
    <rPh sb="0" eb="2">
      <t>シンセイ</t>
    </rPh>
    <rPh sb="2" eb="4">
      <t>ヨテイ</t>
    </rPh>
    <phoneticPr fontId="1"/>
  </si>
  <si>
    <t>申請予定なし</t>
    <rPh sb="0" eb="2">
      <t>シンセイ</t>
    </rPh>
    <rPh sb="2" eb="4">
      <t>ヨテイ</t>
    </rPh>
    <phoneticPr fontId="1"/>
  </si>
  <si>
    <t>採用予定認証方式</t>
    <rPh sb="0" eb="2">
      <t>サイヨウ</t>
    </rPh>
    <rPh sb="2" eb="4">
      <t>ヨテイ</t>
    </rPh>
    <rPh sb="4" eb="6">
      <t>ニンショウ</t>
    </rPh>
    <rPh sb="6" eb="8">
      <t>ホウシキ</t>
    </rPh>
    <phoneticPr fontId="1"/>
  </si>
  <si>
    <t>①</t>
    <phoneticPr fontId="1"/>
  </si>
  <si>
    <t>②＆③</t>
    <phoneticPr fontId="1"/>
  </si>
  <si>
    <t>②ｏｒ③</t>
    <phoneticPr fontId="1"/>
  </si>
  <si>
    <t>採用なし</t>
    <rPh sb="0" eb="2">
      <t>サイヨウ</t>
    </rPh>
    <phoneticPr fontId="1"/>
  </si>
  <si>
    <t>１）</t>
    <phoneticPr fontId="1"/>
  </si>
  <si>
    <t>２）</t>
    <phoneticPr fontId="1"/>
  </si>
  <si>
    <t>３）</t>
    <phoneticPr fontId="1"/>
  </si>
  <si>
    <t>（キャッシュレス）　</t>
    <phoneticPr fontId="1"/>
  </si>
  <si>
    <t>（具体的に）</t>
    <rPh sb="1" eb="4">
      <t>グタイテキ</t>
    </rPh>
    <phoneticPr fontId="1"/>
  </si>
  <si>
    <t>スマホへのプッシュ式案内</t>
    <rPh sb="9" eb="10">
      <t>シキ</t>
    </rPh>
    <rPh sb="10" eb="12">
      <t>アンナイ</t>
    </rPh>
    <phoneticPr fontId="1"/>
  </si>
  <si>
    <r>
      <rPr>
        <b/>
        <u/>
        <sz val="11"/>
        <color theme="1"/>
        <rFont val="ＭＳ Ｐゴシック"/>
        <family val="3"/>
        <charset val="128"/>
        <scheme val="minor"/>
      </rPr>
      <t>Ｑ４．</t>
    </r>
    <r>
      <rPr>
        <sz val="11"/>
        <color theme="1"/>
        <rFont val="ＭＳ Ｐゴシック"/>
        <family val="3"/>
        <charset val="128"/>
        <scheme val="minor"/>
      </rPr>
      <t>今回補助制度を活用の上導入されたい対象物に関してご回答ください。
　　　　（詳細については別添調査票にご記入ください。）</t>
    </r>
    <rPh sb="3" eb="5">
      <t>コンカイ</t>
    </rPh>
    <rPh sb="5" eb="7">
      <t>ホジョ</t>
    </rPh>
    <rPh sb="7" eb="9">
      <t>セイド</t>
    </rPh>
    <rPh sb="10" eb="12">
      <t>カツヨウ</t>
    </rPh>
    <rPh sb="13" eb="14">
      <t>ウエ</t>
    </rPh>
    <rPh sb="14" eb="16">
      <t>ドウニュウ</t>
    </rPh>
    <rPh sb="20" eb="23">
      <t>タイショウブツ</t>
    </rPh>
    <rPh sb="24" eb="25">
      <t>カン</t>
    </rPh>
    <rPh sb="28" eb="30">
      <t>カイトウ</t>
    </rPh>
    <rPh sb="41" eb="43">
      <t>ショウサイ</t>
    </rPh>
    <rPh sb="48" eb="50">
      <t>ベッテン</t>
    </rPh>
    <rPh sb="50" eb="53">
      <t>チョウサヒョウ</t>
    </rPh>
    <rPh sb="55" eb="57">
      <t>キニュウ</t>
    </rPh>
    <phoneticPr fontId="1"/>
  </si>
  <si>
    <t>新規導入</t>
    <rPh sb="0" eb="2">
      <t>シンキ</t>
    </rPh>
    <rPh sb="2" eb="4">
      <t>ドウニュウ</t>
    </rPh>
    <phoneticPr fontId="1"/>
  </si>
  <si>
    <t>１０カード導入</t>
    <rPh sb="5" eb="7">
      <t>ドウニュウ</t>
    </rPh>
    <phoneticPr fontId="1"/>
  </si>
  <si>
    <t>クレジットカード</t>
    <phoneticPr fontId="1"/>
  </si>
  <si>
    <t>ＱＲコード</t>
    <phoneticPr fontId="1"/>
  </si>
  <si>
    <t>ＩＣ企画乗車券</t>
    <phoneticPr fontId="1"/>
  </si>
  <si>
    <t>企画乗船券造成</t>
    <rPh sb="5" eb="7">
      <t>ゾウセイ</t>
    </rPh>
    <phoneticPr fontId="1"/>
  </si>
  <si>
    <t>利用状況確認方法想定済み</t>
    <rPh sb="0" eb="2">
      <t>リヨウ</t>
    </rPh>
    <rPh sb="2" eb="4">
      <t>ジョウキョウ</t>
    </rPh>
    <rPh sb="4" eb="6">
      <t>カクニン</t>
    </rPh>
    <rPh sb="6" eb="8">
      <t>ホウホウ</t>
    </rPh>
    <rPh sb="8" eb="10">
      <t>ソウテイ</t>
    </rPh>
    <rPh sb="10" eb="11">
      <t>ズ</t>
    </rPh>
    <phoneticPr fontId="1"/>
  </si>
  <si>
    <t>利用状況確認方法未想定</t>
    <rPh sb="0" eb="2">
      <t>リヨウ</t>
    </rPh>
    <rPh sb="2" eb="4">
      <t>ジョウキョウ</t>
    </rPh>
    <rPh sb="4" eb="6">
      <t>カクニン</t>
    </rPh>
    <rPh sb="6" eb="8">
      <t>ホウホウ</t>
    </rPh>
    <rPh sb="8" eb="9">
      <t>ミ</t>
    </rPh>
    <rPh sb="9" eb="11">
      <t>ソウテイ</t>
    </rPh>
    <phoneticPr fontId="1"/>
  </si>
  <si>
    <t>③その他</t>
    <rPh sb="3" eb="4">
      <t>タ</t>
    </rPh>
    <phoneticPr fontId="1"/>
  </si>
  <si>
    <t>（多言語）　</t>
    <rPh sb="1" eb="4">
      <t>タゲンゴ</t>
    </rPh>
    <phoneticPr fontId="1"/>
  </si>
  <si>
    <t>（情報端末への電源供給機器、非常用電源装置［蓄電池システム、発電機］）　</t>
    <rPh sb="1" eb="3">
      <t>ジョウホウ</t>
    </rPh>
    <rPh sb="3" eb="5">
      <t>タンマツ</t>
    </rPh>
    <rPh sb="7" eb="9">
      <t>デンゲン</t>
    </rPh>
    <rPh sb="9" eb="11">
      <t>キョウキュウ</t>
    </rPh>
    <rPh sb="11" eb="13">
      <t>キキ</t>
    </rPh>
    <rPh sb="14" eb="17">
      <t>ヒジョウヨウ</t>
    </rPh>
    <rPh sb="17" eb="19">
      <t>デンゲン</t>
    </rPh>
    <rPh sb="19" eb="21">
      <t>ソウチ</t>
    </rPh>
    <rPh sb="22" eb="25">
      <t>チクデンチ</t>
    </rPh>
    <rPh sb="30" eb="33">
      <t>ハツデンキ</t>
    </rPh>
    <phoneticPr fontId="1"/>
  </si>
  <si>
    <t>電源供給機器</t>
    <rPh sb="0" eb="2">
      <t>デンゲン</t>
    </rPh>
    <rPh sb="2" eb="4">
      <t>キョウキュウ</t>
    </rPh>
    <rPh sb="4" eb="6">
      <t>キキ</t>
    </rPh>
    <phoneticPr fontId="1"/>
  </si>
  <si>
    <t>非常用電源装置</t>
    <phoneticPr fontId="1"/>
  </si>
  <si>
    <t>蓄電池</t>
    <rPh sb="0" eb="3">
      <t>チクデンチ</t>
    </rPh>
    <phoneticPr fontId="1"/>
  </si>
  <si>
    <t>発電機</t>
    <rPh sb="0" eb="3">
      <t>ハツデンキ</t>
    </rPh>
    <phoneticPr fontId="1"/>
  </si>
  <si>
    <t>（外国語研修）　</t>
    <rPh sb="1" eb="4">
      <t>ガイコクゴ</t>
    </rPh>
    <rPh sb="4" eb="6">
      <t>ケンシュウ</t>
    </rPh>
    <phoneticPr fontId="1"/>
  </si>
  <si>
    <t>翻訳機器
（ポケトーク等）</t>
    <rPh sb="0" eb="2">
      <t>ホンヤク</t>
    </rPh>
    <rPh sb="2" eb="4">
      <t>キキ</t>
    </rPh>
    <rPh sb="11" eb="12">
      <t>トウ</t>
    </rPh>
    <phoneticPr fontId="1"/>
  </si>
  <si>
    <t>多言語研修</t>
    <rPh sb="0" eb="3">
      <t>タゲンゴ</t>
    </rPh>
    <rPh sb="3" eb="5">
      <t>ケンシュウ</t>
    </rPh>
    <phoneticPr fontId="1"/>
  </si>
  <si>
    <t>接遇研修</t>
    <phoneticPr fontId="1"/>
  </si>
  <si>
    <t>災害応対訓練研修</t>
    <phoneticPr fontId="1"/>
  </si>
  <si>
    <t>外部講師の招聘</t>
    <rPh sb="0" eb="2">
      <t>ガイブ</t>
    </rPh>
    <rPh sb="2" eb="4">
      <t>コウシ</t>
    </rPh>
    <rPh sb="5" eb="7">
      <t>ショウヘイ</t>
    </rPh>
    <phoneticPr fontId="1"/>
  </si>
  <si>
    <r>
      <t>（無料Ｗｉ-Ｆｉ）　</t>
    </r>
    <r>
      <rPr>
        <sz val="8"/>
        <color theme="1"/>
        <rFont val="ＭＳ Ｐゴシック"/>
        <family val="3"/>
        <charset val="128"/>
        <scheme val="minor"/>
      </rPr>
      <t>導入にあたり、共通シンボルマーク（※Japan.Free　Wi-Fi）の申請状況で該当するものに「○」をしてください。</t>
    </r>
    <rPh sb="1" eb="3">
      <t>ムリョウ</t>
    </rPh>
    <rPh sb="17" eb="19">
      <t>キョウツウ</t>
    </rPh>
    <rPh sb="46" eb="48">
      <t>シンセイ</t>
    </rPh>
    <rPh sb="48" eb="50">
      <t>ジョウキョウ</t>
    </rPh>
    <rPh sb="51" eb="53">
      <t>ガイトウ</t>
    </rPh>
    <phoneticPr fontId="1"/>
  </si>
  <si>
    <r>
      <rPr>
        <b/>
        <u/>
        <sz val="11"/>
        <color theme="1"/>
        <rFont val="ＭＳ Ｐゴシック"/>
        <family val="3"/>
        <charset val="128"/>
        <scheme val="minor"/>
      </rPr>
      <t>Ｑ２．</t>
    </r>
    <r>
      <rPr>
        <sz val="11"/>
        <color theme="1"/>
        <rFont val="ＭＳ Ｐゴシック"/>
        <family val="3"/>
        <charset val="128"/>
        <scheme val="minor"/>
      </rPr>
      <t>「公共交通利用環境刷新計画※」の提出状況をお答えください。</t>
    </r>
    <r>
      <rPr>
        <sz val="8"/>
        <color theme="1"/>
        <rFont val="ＭＳ Ｐゴシック"/>
        <family val="3"/>
        <charset val="128"/>
        <scheme val="minor"/>
      </rPr>
      <t>該当する回答の回答欄に「○」をしてください。</t>
    </r>
    <rPh sb="19" eb="21">
      <t>テイシュツ</t>
    </rPh>
    <rPh sb="21" eb="23">
      <t>ジョウキョウ</t>
    </rPh>
    <rPh sb="32" eb="34">
      <t>ガイトウ</t>
    </rPh>
    <rPh sb="36" eb="38">
      <t>カイトウ</t>
    </rPh>
    <rPh sb="39" eb="41">
      <t>カイトウ</t>
    </rPh>
    <rPh sb="41" eb="42">
      <t>ラン</t>
    </rPh>
    <phoneticPr fontId="1"/>
  </si>
  <si>
    <t>UDタクシー</t>
    <phoneticPr fontId="1"/>
  </si>
  <si>
    <t>ジャンボタクシー</t>
    <phoneticPr fontId="1"/>
  </si>
  <si>
    <t>ＥＴＣカード</t>
    <phoneticPr fontId="1"/>
  </si>
  <si>
    <t>ＥＴＣカード精算機
（店舗用）</t>
    <rPh sb="6" eb="9">
      <t>セイサンキ</t>
    </rPh>
    <rPh sb="11" eb="14">
      <t>テンポヨウ</t>
    </rPh>
    <phoneticPr fontId="1"/>
  </si>
  <si>
    <t>ＨＰ表示の多言語化※</t>
  </si>
  <si>
    <t>・</t>
  </si>
  <si>
    <t>案内放送(音声)</t>
  </si>
  <si>
    <r>
      <t>※多言語化の対象となるサインは次の通りです。</t>
    </r>
    <r>
      <rPr>
        <u/>
        <sz val="6"/>
        <color theme="1"/>
        <rFont val="ＭＳ Ｐゴシック"/>
        <family val="3"/>
        <charset val="128"/>
        <scheme val="minor"/>
      </rPr>
      <t>誘導サイン類</t>
    </r>
    <r>
      <rPr>
        <sz val="6"/>
        <color theme="1"/>
        <rFont val="ＭＳ Ｐゴシック"/>
        <family val="3"/>
        <charset val="128"/>
        <scheme val="minor"/>
      </rPr>
      <t>（施設内の方向を指示するのに必要なサイン）、</t>
    </r>
    <r>
      <rPr>
        <u/>
        <sz val="6"/>
        <color theme="1"/>
        <rFont val="ＭＳ Ｐゴシック"/>
        <family val="3"/>
        <charset val="128"/>
        <scheme val="minor"/>
      </rPr>
      <t>位置サイン類</t>
    </r>
    <r>
      <rPr>
        <sz val="6"/>
        <color theme="1"/>
        <rFont val="ＭＳ Ｐゴシック"/>
        <family val="3"/>
        <charset val="128"/>
        <scheme val="minor"/>
      </rPr>
      <t xml:space="preserve">（施設等の位置を告知するのに必要なサイン）、
　 </t>
    </r>
    <r>
      <rPr>
        <u/>
        <sz val="6"/>
        <color theme="1"/>
        <rFont val="ＭＳ Ｐゴシック"/>
        <family val="3"/>
        <charset val="128"/>
        <scheme val="minor"/>
      </rPr>
      <t>案内サイン類</t>
    </r>
    <r>
      <rPr>
        <sz val="6"/>
        <color theme="1"/>
        <rFont val="ＭＳ Ｐゴシック"/>
        <family val="3"/>
        <charset val="128"/>
        <scheme val="minor"/>
      </rPr>
      <t>（乗降条件や位置関係を案内するのに必要なサイン）、</t>
    </r>
    <r>
      <rPr>
        <u/>
        <sz val="6"/>
        <color theme="1"/>
        <rFont val="ＭＳ Ｐゴシック"/>
        <family val="3"/>
        <charset val="128"/>
        <scheme val="minor"/>
      </rPr>
      <t>規制サイン類</t>
    </r>
    <r>
      <rPr>
        <sz val="6"/>
        <color theme="1"/>
        <rFont val="ＭＳ Ｐゴシック"/>
        <family val="3"/>
        <charset val="128"/>
        <scheme val="minor"/>
      </rPr>
      <t>（利用者の行動を規制するのに必要なサイン）</t>
    </r>
    <rPh sb="1" eb="5">
      <t>タゲンゴカ</t>
    </rPh>
    <rPh sb="6" eb="8">
      <t>タイショウ</t>
    </rPh>
    <rPh sb="15" eb="16">
      <t>ツギ</t>
    </rPh>
    <rPh sb="17" eb="18">
      <t>トオ</t>
    </rPh>
    <rPh sb="22" eb="24">
      <t>ユウドウ</t>
    </rPh>
    <rPh sb="27" eb="28">
      <t>ルイ</t>
    </rPh>
    <rPh sb="29" eb="32">
      <t>シセツナイ</t>
    </rPh>
    <rPh sb="33" eb="35">
      <t>ホウコウ</t>
    </rPh>
    <rPh sb="36" eb="38">
      <t>シジ</t>
    </rPh>
    <rPh sb="42" eb="44">
      <t>ヒツヨウ</t>
    </rPh>
    <phoneticPr fontId="1"/>
  </si>
  <si>
    <t>※多言語案内・翻訳用タブレット端末においては、多言語案内・翻訳アブリをインストールすることを条件とし、導入後は利用状況を把握する。路線図、時刻表等訪日外国人旅行者の
   移動円滑化に資する多言語情報をインストールすることとされています。</t>
    <phoneticPr fontId="1"/>
  </si>
  <si>
    <r>
      <t>　　　　　　　　　　　　</t>
    </r>
    <r>
      <rPr>
        <sz val="8"/>
        <color theme="1"/>
        <rFont val="ＭＳ Ｐゴシック"/>
        <family val="3"/>
        <charset val="128"/>
        <scheme val="minor"/>
      </rPr>
      <t>採用予定の認証方法について以下のうち該当する方式に「○」をしてください。　　　　　</t>
    </r>
    <r>
      <rPr>
        <sz val="9"/>
        <color theme="1"/>
        <rFont val="ＭＳ Ｐゴシック"/>
        <family val="3"/>
        <charset val="128"/>
        <scheme val="minor"/>
      </rPr>
      <t>　　　　　　　　</t>
    </r>
    <rPh sb="25" eb="27">
      <t>イカ</t>
    </rPh>
    <rPh sb="34" eb="36">
      <t>ホウシキ</t>
    </rPh>
    <phoneticPr fontId="1"/>
  </si>
  <si>
    <r>
      <t>交通系ＩＣカード　</t>
    </r>
    <r>
      <rPr>
        <sz val="8"/>
        <color theme="1"/>
        <rFont val="ＭＳ Ｐゴシック"/>
        <family val="3"/>
        <charset val="128"/>
        <scheme val="minor"/>
      </rPr>
      <t>導入を予定している対象に全て「○」をしてください。</t>
    </r>
    <rPh sb="0" eb="2">
      <t>コウツウ</t>
    </rPh>
    <rPh sb="2" eb="3">
      <t>ケイ</t>
    </rPh>
    <rPh sb="9" eb="11">
      <t>ドウニュウ</t>
    </rPh>
    <rPh sb="12" eb="14">
      <t>ヨテイ</t>
    </rPh>
    <rPh sb="18" eb="20">
      <t>タイショウ</t>
    </rPh>
    <rPh sb="21" eb="22">
      <t>スベ</t>
    </rPh>
    <phoneticPr fontId="1"/>
  </si>
  <si>
    <t>該当する項目に全て「○」をしてください。</t>
    <phoneticPr fontId="1"/>
  </si>
  <si>
    <t>該当する項目に全て「○」をしてください。</t>
    <rPh sb="7" eb="8">
      <t>スベ</t>
    </rPh>
    <phoneticPr fontId="1"/>
  </si>
  <si>
    <t>多言語アプリ入り
タブレット※</t>
    <rPh sb="0" eb="3">
      <t>タゲンゴ</t>
    </rPh>
    <rPh sb="6" eb="7">
      <t>イ</t>
    </rPh>
    <phoneticPr fontId="1"/>
  </si>
  <si>
    <t>（その他を具体的に）</t>
    <rPh sb="3" eb="4">
      <t>タ</t>
    </rPh>
    <rPh sb="5" eb="8">
      <t>グタイテキ</t>
    </rPh>
    <phoneticPr fontId="1"/>
  </si>
  <si>
    <t>①　車両の導入と合わせ多言語、無料Ｗｉ-Ｆｉ、キャッシュレスを新規に全て導入。
②　既に多言語、無料Ｗｉ-Ｆｉ、キャッシュレスを導入済みで今回車両の導入と合わせ、残りを全て導入。
③　上記以外で、空港アクセス・観光周遊の乗合バス、として導入。</t>
    <rPh sb="2" eb="4">
      <t>シャリョウ</t>
    </rPh>
    <rPh sb="5" eb="7">
      <t>ドウニュウ</t>
    </rPh>
    <rPh sb="8" eb="9">
      <t>ア</t>
    </rPh>
    <rPh sb="31" eb="33">
      <t>シンキ</t>
    </rPh>
    <rPh sb="34" eb="35">
      <t>スベ</t>
    </rPh>
    <rPh sb="36" eb="38">
      <t>ドウニュウ</t>
    </rPh>
    <rPh sb="92" eb="94">
      <t>ジョウキ</t>
    </rPh>
    <rPh sb="94" eb="96">
      <t>イガイ</t>
    </rPh>
    <rPh sb="98" eb="100">
      <t>クウコウ</t>
    </rPh>
    <rPh sb="105" eb="107">
      <t>カンコウ</t>
    </rPh>
    <rPh sb="107" eb="109">
      <t>シュウユウ</t>
    </rPh>
    <rPh sb="110" eb="111">
      <t>ノ</t>
    </rPh>
    <rPh sb="111" eb="112">
      <t>ア</t>
    </rPh>
    <rPh sb="118" eb="120">
      <t>ドウニュウ</t>
    </rPh>
    <phoneticPr fontId="1"/>
  </si>
  <si>
    <r>
      <t>表示の多言語化　</t>
    </r>
    <r>
      <rPr>
        <sz val="8"/>
        <color theme="1"/>
        <rFont val="ＭＳ Ｐゴシック"/>
        <family val="3"/>
        <charset val="128"/>
        <scheme val="minor"/>
      </rPr>
      <t>導入を予定しているものに全て「◎」を、導入済みのものに全て「○」を記入してください。</t>
    </r>
    <rPh sb="27" eb="29">
      <t>ドウニュウ</t>
    </rPh>
    <rPh sb="29" eb="30">
      <t>ズ</t>
    </rPh>
    <rPh sb="35" eb="36">
      <t>スベ</t>
    </rPh>
    <rPh sb="41" eb="43">
      <t>キニュウ</t>
    </rPh>
    <phoneticPr fontId="1"/>
  </si>
  <si>
    <t>バス車両内において次停留所に関する情報提供を実施済み又は実施予定</t>
    <rPh sb="2" eb="4">
      <t>シャリョウ</t>
    </rPh>
    <rPh sb="4" eb="5">
      <t>ナイ</t>
    </rPh>
    <rPh sb="9" eb="10">
      <t>ツギ</t>
    </rPh>
    <rPh sb="10" eb="13">
      <t>テイリュウジョ</t>
    </rPh>
    <rPh sb="14" eb="15">
      <t>カン</t>
    </rPh>
    <rPh sb="17" eb="19">
      <t>ジョウホウ</t>
    </rPh>
    <rPh sb="19" eb="21">
      <t>テイキョウ</t>
    </rPh>
    <rPh sb="22" eb="24">
      <t>ジッシ</t>
    </rPh>
    <rPh sb="24" eb="25">
      <t>ズ</t>
    </rPh>
    <rPh sb="26" eb="27">
      <t>マタ</t>
    </rPh>
    <rPh sb="28" eb="30">
      <t>ジッシ</t>
    </rPh>
    <rPh sb="30" eb="32">
      <t>ヨテイ</t>
    </rPh>
    <phoneticPr fontId="1"/>
  </si>
  <si>
    <r>
      <t>サービス提供</t>
    </r>
    <r>
      <rPr>
        <b/>
        <u/>
        <sz val="8"/>
        <color theme="1"/>
        <rFont val="ＭＳ Ｐゴシック"/>
        <family val="3"/>
        <charset val="128"/>
        <scheme val="minor"/>
      </rPr>
      <t>路線</t>
    </r>
    <r>
      <rPr>
        <sz val="8"/>
        <color theme="1"/>
        <rFont val="ＭＳ Ｐゴシック"/>
        <family val="3"/>
        <charset val="128"/>
        <scheme val="minor"/>
      </rPr>
      <t>の
拡大</t>
    </r>
    <rPh sb="4" eb="6">
      <t>テイキョウ</t>
    </rPh>
    <rPh sb="6" eb="8">
      <t>ロセン</t>
    </rPh>
    <rPh sb="10" eb="12">
      <t>カクダイ</t>
    </rPh>
    <phoneticPr fontId="1"/>
  </si>
  <si>
    <r>
      <t>サービス提供</t>
    </r>
    <r>
      <rPr>
        <b/>
        <u/>
        <sz val="8"/>
        <color theme="1"/>
        <rFont val="ＭＳ Ｐゴシック"/>
        <family val="3"/>
        <charset val="128"/>
        <scheme val="minor"/>
      </rPr>
      <t>区域</t>
    </r>
    <r>
      <rPr>
        <sz val="8"/>
        <color theme="1"/>
        <rFont val="ＭＳ Ｐゴシック"/>
        <family val="3"/>
        <charset val="128"/>
        <scheme val="minor"/>
      </rPr>
      <t>の
拡大</t>
    </r>
    <rPh sb="4" eb="6">
      <t>テイキョウ</t>
    </rPh>
    <rPh sb="6" eb="8">
      <t>クイキ</t>
    </rPh>
    <rPh sb="10" eb="12">
      <t>カクダイ</t>
    </rPh>
    <phoneticPr fontId="1"/>
  </si>
  <si>
    <r>
      <t>サービス提供</t>
    </r>
    <r>
      <rPr>
        <b/>
        <u/>
        <sz val="8"/>
        <color theme="1"/>
        <rFont val="ＭＳ Ｐゴシック"/>
        <family val="3"/>
        <charset val="128"/>
        <scheme val="minor"/>
      </rPr>
      <t>車両</t>
    </r>
    <r>
      <rPr>
        <sz val="8"/>
        <color theme="1"/>
        <rFont val="ＭＳ Ｐゴシック"/>
        <family val="3"/>
        <charset val="128"/>
        <scheme val="minor"/>
      </rPr>
      <t>の
拡大</t>
    </r>
    <rPh sb="4" eb="6">
      <t>テイキョウ</t>
    </rPh>
    <rPh sb="6" eb="8">
      <t>シャリョウ</t>
    </rPh>
    <rPh sb="10" eb="12">
      <t>カクダイ</t>
    </rPh>
    <phoneticPr fontId="1"/>
  </si>
  <si>
    <t>旅客施設において施設名を多言語化</t>
    <rPh sb="0" eb="2">
      <t>リョキャク</t>
    </rPh>
    <rPh sb="2" eb="4">
      <t>シセツ</t>
    </rPh>
    <rPh sb="8" eb="10">
      <t>シセツ</t>
    </rPh>
    <rPh sb="10" eb="11">
      <t>メイ</t>
    </rPh>
    <rPh sb="12" eb="16">
      <t>タゲンゴカ</t>
    </rPh>
    <phoneticPr fontId="1"/>
  </si>
  <si>
    <t>※１０カードとは、KＩｔａｃａ、Ｓｕｉｃａ、PASMO、ＴＯＩＣＡ、ｍａｎａｃａ、ＩCOCA、PiTaPa、SUGOCA、はやかけん、ｎｉｍｏｃａの全国主要エリアで利用可能な１０種類のカードを指します。</t>
    <rPh sb="74" eb="76">
      <t>ゼンコク</t>
    </rPh>
    <rPh sb="76" eb="78">
      <t>シュヨウ</t>
    </rPh>
    <rPh sb="82" eb="84">
      <t>リヨウ</t>
    </rPh>
    <rPh sb="84" eb="86">
      <t>カノウ</t>
    </rPh>
    <rPh sb="89" eb="91">
      <t>シュルイ</t>
    </rPh>
    <rPh sb="96" eb="97">
      <t>サ</t>
    </rPh>
    <phoneticPr fontId="1"/>
  </si>
  <si>
    <r>
      <t>うち下記</t>
    </r>
    <r>
      <rPr>
        <b/>
        <sz val="8"/>
        <color theme="1"/>
        <rFont val="ＭＳ Ｐゴシック"/>
        <family val="3"/>
        <charset val="128"/>
        <scheme val="minor"/>
      </rPr>
      <t>①</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</si>
  <si>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②</t>
    </r>
    <r>
      <rPr>
        <sz val="8"/>
        <color theme="1"/>
        <rFont val="ＭＳ Ｐゴシック"/>
        <family val="2"/>
        <charset val="128"/>
        <scheme val="minor"/>
      </rPr>
      <t>に該当するもの</t>
    </r>
    <rPh sb="2" eb="4">
      <t>カキ</t>
    </rPh>
    <rPh sb="6" eb="8">
      <t>ガイトウ</t>
    </rPh>
    <phoneticPr fontId="1"/>
  </si>
  <si>
    <r>
      <t>うち下記</t>
    </r>
    <r>
      <rPr>
        <b/>
        <sz val="8"/>
        <color theme="1"/>
        <rFont val="ＭＳ Ｐゴシック"/>
        <family val="3"/>
        <charset val="128"/>
        <scheme val="minor"/>
      </rPr>
      <t>③</t>
    </r>
    <r>
      <rPr>
        <sz val="8"/>
        <color theme="1"/>
        <rFont val="ＭＳ Ｐゴシック"/>
        <family val="2"/>
        <charset val="128"/>
        <scheme val="minor"/>
      </rPr>
      <t>に該当するもの</t>
    </r>
    <rPh sb="2" eb="4">
      <t>カキ</t>
    </rPh>
    <rPh sb="6" eb="8">
      <t>ガイトウ</t>
    </rPh>
    <phoneticPr fontId="1"/>
  </si>
  <si>
    <t>指定区間名</t>
    <rPh sb="0" eb="2">
      <t>シテイ</t>
    </rPh>
    <rPh sb="2" eb="4">
      <t>クカン</t>
    </rPh>
    <rPh sb="4" eb="5">
      <t>ナ</t>
    </rPh>
    <phoneticPr fontId="1"/>
  </si>
  <si>
    <t>※国際観光振興法（外国人観光旅客の来訪の促進等による国際観光の振興に関する法律）により、 観光庁長官は外国人観光旅客の利便の増進を図ることが特に必要であると認めるときは、多数の外国人観光旅客が利用する区間又は外国人観光旅客の利用の増加が見込まれる区間を「外国人観光旅客利便増進措置を講ずべき区間」として指定することができます。
（国際観光振興法第８条）</t>
    <rPh sb="1" eb="3">
      <t>コクサイ</t>
    </rPh>
    <rPh sb="3" eb="5">
      <t>カンコウ</t>
    </rPh>
    <rPh sb="5" eb="7">
      <t>シンコウ</t>
    </rPh>
    <rPh sb="7" eb="8">
      <t>ホウ</t>
    </rPh>
    <rPh sb="45" eb="47">
      <t>カンコウ</t>
    </rPh>
    <rPh sb="47" eb="48">
      <t>チョウ</t>
    </rPh>
    <rPh sb="48" eb="50">
      <t>チョウカン</t>
    </rPh>
    <rPh sb="151" eb="153">
      <t>シテイ</t>
    </rPh>
    <rPh sb="165" eb="167">
      <t>コクサイ</t>
    </rPh>
    <rPh sb="167" eb="169">
      <t>カンコウ</t>
    </rPh>
    <rPh sb="169" eb="171">
      <t>シンコウ</t>
    </rPh>
    <rPh sb="171" eb="172">
      <t>ホウ</t>
    </rPh>
    <rPh sb="172" eb="173">
      <t>ダイ</t>
    </rPh>
    <rPh sb="174" eb="175">
      <t>ジョウ</t>
    </rPh>
    <phoneticPr fontId="1"/>
  </si>
  <si>
    <t>※訪日外国人旅行者のニーズが特に高い取り組みを一体的に進める事業で、重点的に国の支援を受ける（補助率１／２～）場合は、「観光振興事業費補助金交付要綱」第２６条に定める「公共交通利用環境刷新計画計画」を地方運輸局長、神戸運輸管理部長又は沖縄総合事務局長を通じて観光庁に提出の上、認定を受ける必要があります。</t>
    <phoneticPr fontId="1"/>
  </si>
  <si>
    <t>該当する地方ブロック名</t>
    <rPh sb="0" eb="2">
      <t>ガイトウ</t>
    </rPh>
    <rPh sb="4" eb="6">
      <t>チホウ</t>
    </rPh>
    <rPh sb="10" eb="11">
      <t>ナ</t>
    </rPh>
    <phoneticPr fontId="1"/>
  </si>
  <si>
    <t>広域観光周遊観光促進のための観光地支援事業※　</t>
    <rPh sb="0" eb="2">
      <t>コウイキ</t>
    </rPh>
    <rPh sb="2" eb="4">
      <t>カンコウ</t>
    </rPh>
    <rPh sb="4" eb="6">
      <t>シュウユウ</t>
    </rPh>
    <rPh sb="6" eb="8">
      <t>カンコウ</t>
    </rPh>
    <rPh sb="8" eb="10">
      <t>ソクシン</t>
    </rPh>
    <rPh sb="14" eb="17">
      <t>カンコウチ</t>
    </rPh>
    <rPh sb="17" eb="19">
      <t>シエン</t>
    </rPh>
    <rPh sb="19" eb="21">
      <t>ジギョウ</t>
    </rPh>
    <phoneticPr fontId="1"/>
  </si>
  <si>
    <t>関係する取組み</t>
    <rPh sb="0" eb="2">
      <t>カンケイ</t>
    </rPh>
    <rPh sb="4" eb="6">
      <t>トリクミ</t>
    </rPh>
    <phoneticPr fontId="1"/>
  </si>
  <si>
    <t>観光圏の整備※　</t>
    <rPh sb="0" eb="2">
      <t>カンコウ</t>
    </rPh>
    <rPh sb="2" eb="3">
      <t>ケン</t>
    </rPh>
    <rPh sb="4" eb="6">
      <t>セイビ</t>
    </rPh>
    <phoneticPr fontId="1"/>
  </si>
  <si>
    <t>事業実施地域が該当する観光圏名</t>
    <rPh sb="0" eb="2">
      <t>ジギョウ</t>
    </rPh>
    <rPh sb="2" eb="4">
      <t>ジッシ</t>
    </rPh>
    <rPh sb="4" eb="6">
      <t>チイキ</t>
    </rPh>
    <rPh sb="7" eb="9">
      <t>ガイトウ</t>
    </rPh>
    <rPh sb="11" eb="14">
      <t>カンコウケン</t>
    </rPh>
    <rPh sb="14" eb="15">
      <t>ナ</t>
    </rPh>
    <phoneticPr fontId="1"/>
  </si>
  <si>
    <r>
      <t>ＩＣ企画乗車券、企画乗船券　</t>
    </r>
    <r>
      <rPr>
        <sz val="8"/>
        <color theme="1"/>
        <rFont val="ＭＳ Ｐゴシック"/>
        <family val="3"/>
        <charset val="128"/>
        <scheme val="minor"/>
      </rPr>
      <t>導入を予定しているものに全て「○」をしてください。</t>
    </r>
    <rPh sb="14" eb="16">
      <t>ドウニュウ</t>
    </rPh>
    <rPh sb="17" eb="19">
      <t>ヨテイ</t>
    </rPh>
    <rPh sb="26" eb="27">
      <t>スベ</t>
    </rPh>
    <phoneticPr fontId="1"/>
  </si>
  <si>
    <r>
      <t>クレジットカード、ＱＲコード、ＥＴＣカード　</t>
    </r>
    <r>
      <rPr>
        <sz val="8"/>
        <color theme="1"/>
        <rFont val="ＭＳ Ｐゴシック"/>
        <family val="3"/>
        <charset val="128"/>
        <scheme val="minor"/>
      </rPr>
      <t>導入を予定している対象に全て「○」をしてください。</t>
    </r>
    <rPh sb="22" eb="24">
      <t>ドウニュウ</t>
    </rPh>
    <rPh sb="25" eb="27">
      <t>ヨテイ</t>
    </rPh>
    <rPh sb="31" eb="33">
      <t>タイショウ</t>
    </rPh>
    <rPh sb="34" eb="35">
      <t>スベ</t>
    </rPh>
    <phoneticPr fontId="1"/>
  </si>
  <si>
    <t>英語</t>
    <rPh sb="0" eb="2">
      <t>エイゴ</t>
    </rPh>
    <phoneticPr fontId="1"/>
  </si>
  <si>
    <t>韓国語</t>
    <rPh sb="0" eb="3">
      <t>カンコクゴ</t>
    </rPh>
    <phoneticPr fontId="1"/>
  </si>
  <si>
    <r>
      <t>中国語</t>
    </r>
    <r>
      <rPr>
        <sz val="8"/>
        <color theme="1"/>
        <rFont val="ＭＳ Ｐゴシック"/>
        <family val="3"/>
        <charset val="128"/>
        <scheme val="minor"/>
      </rPr>
      <t>（簡体字）</t>
    </r>
    <rPh sb="0" eb="3">
      <t>チュウゴクゴ</t>
    </rPh>
    <rPh sb="4" eb="7">
      <t>カンタイジ</t>
    </rPh>
    <phoneticPr fontId="1"/>
  </si>
  <si>
    <r>
      <t>中国語</t>
    </r>
    <r>
      <rPr>
        <sz val="8"/>
        <color theme="1"/>
        <rFont val="ＭＳ Ｐゴシック"/>
        <family val="3"/>
        <charset val="128"/>
        <scheme val="minor"/>
      </rPr>
      <t>（繁体字）</t>
    </r>
    <rPh sb="0" eb="3">
      <t>チュウゴクゴ</t>
    </rPh>
    <rPh sb="4" eb="7">
      <t>ハンタイジ</t>
    </rPh>
    <phoneticPr fontId="1"/>
  </si>
  <si>
    <r>
      <t>多言語化対象言語　</t>
    </r>
    <r>
      <rPr>
        <sz val="8"/>
        <color theme="1"/>
        <rFont val="ＭＳ Ｐゴシック"/>
        <family val="3"/>
        <charset val="128"/>
        <scheme val="minor"/>
      </rPr>
      <t>多言語化を予定している言語に全て「◎」を、多言語化済みのものに全て「○」を記入してください。</t>
    </r>
    <rPh sb="4" eb="6">
      <t>タイショウ</t>
    </rPh>
    <rPh sb="6" eb="8">
      <t>ゲンゴ</t>
    </rPh>
    <rPh sb="9" eb="13">
      <t>タゲンゴカ</t>
    </rPh>
    <rPh sb="20" eb="22">
      <t>ゲンゴ</t>
    </rPh>
    <rPh sb="30" eb="33">
      <t>タゲンゴ</t>
    </rPh>
    <rPh sb="33" eb="34">
      <t>カ</t>
    </rPh>
    <phoneticPr fontId="1"/>
  </si>
  <si>
    <r>
      <t>案内放送の多言語化　</t>
    </r>
    <r>
      <rPr>
        <sz val="8"/>
        <color theme="1"/>
        <rFont val="ＭＳ Ｐゴシック"/>
        <family val="3"/>
        <charset val="128"/>
        <scheme val="minor"/>
      </rPr>
      <t>導入を予定しているものに全て「◎」をしてください。</t>
    </r>
    <phoneticPr fontId="1"/>
  </si>
  <si>
    <r>
      <t>中国語</t>
    </r>
    <r>
      <rPr>
        <sz val="8"/>
        <color theme="1"/>
        <rFont val="ＭＳ Ｐゴシック"/>
        <family val="3"/>
        <charset val="128"/>
        <scheme val="minor"/>
      </rPr>
      <t>（北京語）</t>
    </r>
    <rPh sb="0" eb="3">
      <t>チュウゴクゴ</t>
    </rPh>
    <rPh sb="4" eb="6">
      <t>ペキン</t>
    </rPh>
    <rPh sb="6" eb="7">
      <t>ゴ</t>
    </rPh>
    <phoneticPr fontId="1"/>
  </si>
  <si>
    <r>
      <t>中国語</t>
    </r>
    <r>
      <rPr>
        <sz val="8"/>
        <color theme="1"/>
        <rFont val="ＭＳ Ｐゴシック"/>
        <family val="3"/>
        <charset val="128"/>
        <scheme val="minor"/>
      </rPr>
      <t>（広東語）</t>
    </r>
    <rPh sb="0" eb="3">
      <t>チュウゴクゴ</t>
    </rPh>
    <rPh sb="4" eb="7">
      <t>カントンゴ</t>
    </rPh>
    <phoneticPr fontId="1"/>
  </si>
  <si>
    <r>
      <t>※</t>
    </r>
    <r>
      <rPr>
        <sz val="6"/>
        <color theme="1"/>
        <rFont val="ＭＳ Ｐゴシック"/>
        <family val="3"/>
        <charset val="128"/>
        <scheme val="minor"/>
      </rPr>
      <t>訪日外国人旅行者等の各地域への周遊を促進するため、ＤＭＯが中心となって行う、調査・戦略策定からそれに基づく滞在コンテンツの充実、　 広域周遊観光促進のための環境整備、情報発信・プロモーションといった、地域の関係者が広域的に連携して観光客の来訪・滞在促進を図る取組みに対して総合的な支援を行う事業。</t>
    </r>
    <rPh sb="146" eb="148">
      <t>ジギョウ</t>
    </rPh>
    <phoneticPr fontId="1"/>
  </si>
  <si>
    <r>
      <t>※</t>
    </r>
    <r>
      <rPr>
        <sz val="6"/>
        <color theme="1"/>
        <rFont val="ＭＳ Ｐゴシック"/>
        <family val="3"/>
        <charset val="128"/>
        <scheme val="minor"/>
      </rPr>
      <t>「観光圏の整備による観光旅客の来訪及び滞在の促進に関する法律」（観光圏整備法）に基づき、各種法律の特例などにより「観光圏」の形成を支援し、国際競争力の高い魅力ある観光
　 地域づくりを推進するもの（http://www.mlit.go.jp/common/001087871.pdf）。</t>
    </r>
    <phoneticPr fontId="1"/>
  </si>
  <si>
    <t>１）</t>
    <phoneticPr fontId="1"/>
  </si>
  <si>
    <t>２）</t>
    <phoneticPr fontId="1"/>
  </si>
  <si>
    <r>
      <rPr>
        <b/>
        <u/>
        <sz val="11"/>
        <color theme="1"/>
        <rFont val="ＭＳ Ｐゴシック"/>
        <family val="3"/>
        <charset val="128"/>
        <scheme val="minor"/>
      </rPr>
      <t>Ｑ１．</t>
    </r>
    <r>
      <rPr>
        <sz val="11"/>
        <color theme="1"/>
        <rFont val="ＭＳ Ｐゴシック"/>
        <family val="3"/>
        <charset val="128"/>
        <scheme val="minor"/>
      </rPr>
      <t>事業の実施を計画している都道府県、市町村名(事業実施路線が観光庁長官が国際観光振興法に
      基づき指定した区間※に該当する場合は、そちらについてもお答えください（複数回答可）)。</t>
    </r>
    <rPh sb="53" eb="54">
      <t>モト</t>
    </rPh>
    <rPh sb="56" eb="58">
      <t>シテイ</t>
    </rPh>
    <rPh sb="60" eb="62">
      <t>クカン</t>
    </rPh>
    <phoneticPr fontId="1"/>
  </si>
  <si>
    <t>令和元年度　レンタカー関係補助事業にかかる要望調査　回答票</t>
    <rPh sb="0" eb="2">
      <t>レイワ</t>
    </rPh>
    <rPh sb="2" eb="3">
      <t>モト</t>
    </rPh>
    <rPh sb="3" eb="5">
      <t>ネンド</t>
    </rPh>
    <rPh sb="11" eb="13">
      <t>カンケイ</t>
    </rPh>
    <rPh sb="13" eb="15">
      <t>ホジョ</t>
    </rPh>
    <rPh sb="15" eb="17">
      <t>ジギョウ</t>
    </rPh>
    <rPh sb="21" eb="23">
      <t>ヨウボウ</t>
    </rPh>
    <rPh sb="23" eb="25">
      <t>チョウサ</t>
    </rPh>
    <rPh sb="26" eb="28">
      <t>カイトウ</t>
    </rPh>
    <rPh sb="28" eb="29">
      <t>ヒョウ</t>
    </rPh>
    <phoneticPr fontId="1"/>
  </si>
  <si>
    <t>活用した特例措置</t>
    <rPh sb="0" eb="2">
      <t>カツヨウ</t>
    </rPh>
    <rPh sb="4" eb="6">
      <t>トクレイ</t>
    </rPh>
    <rPh sb="6" eb="8">
      <t>ソチ</t>
    </rPh>
    <phoneticPr fontId="1"/>
  </si>
  <si>
    <r>
      <rPr>
        <b/>
        <u/>
        <sz val="11"/>
        <color theme="1"/>
        <rFont val="ＭＳ Ｐゴシック"/>
        <family val="3"/>
        <charset val="128"/>
        <scheme val="minor"/>
      </rPr>
      <t>Ｑ４．</t>
    </r>
    <r>
      <rPr>
        <sz val="11"/>
        <color theme="1"/>
        <rFont val="ＭＳ Ｐゴシック"/>
        <family val="3"/>
        <charset val="128"/>
        <scheme val="minor"/>
      </rPr>
      <t>事業計画と国交省観光施策の調和について　</t>
    </r>
    <r>
      <rPr>
        <sz val="8"/>
        <color theme="1"/>
        <rFont val="ＭＳ Ｐゴシック"/>
        <family val="3"/>
        <charset val="128"/>
        <scheme val="minor"/>
      </rPr>
      <t>該当する内容を記入してください。</t>
    </r>
    <rPh sb="3" eb="5">
      <t>ジギョウ</t>
    </rPh>
    <rPh sb="5" eb="7">
      <t>ケイカク</t>
    </rPh>
    <rPh sb="8" eb="11">
      <t>コッコウショウ</t>
    </rPh>
    <rPh sb="11" eb="13">
      <t>カンコウ</t>
    </rPh>
    <rPh sb="13" eb="15">
      <t>シサク</t>
    </rPh>
    <rPh sb="16" eb="18">
      <t>チョウワ</t>
    </rPh>
    <rPh sb="23" eb="25">
      <t>ガイトウ</t>
    </rPh>
    <rPh sb="27" eb="29">
      <t>ナイヨウ</t>
    </rPh>
    <rPh sb="30" eb="32">
      <t>キニュウ</t>
    </rPh>
    <phoneticPr fontId="1"/>
  </si>
  <si>
    <t>「国立公園満喫プロジェクト」の先導モデルとして選定され、「国立公園ステップアッププログラム２０２０」の策定に取り組む地域</t>
    <rPh sb="1" eb="3">
      <t>コクリツ</t>
    </rPh>
    <rPh sb="3" eb="5">
      <t>コウエン</t>
    </rPh>
    <rPh sb="5" eb="7">
      <t>マンキツ</t>
    </rPh>
    <rPh sb="15" eb="17">
      <t>センドウ</t>
    </rPh>
    <rPh sb="23" eb="25">
      <t>センテイ</t>
    </rPh>
    <rPh sb="29" eb="31">
      <t>コクリツ</t>
    </rPh>
    <rPh sb="31" eb="33">
      <t>コウエン</t>
    </rPh>
    <rPh sb="51" eb="53">
      <t>サクテイ</t>
    </rPh>
    <rPh sb="54" eb="55">
      <t>ト</t>
    </rPh>
    <rPh sb="56" eb="57">
      <t>ク</t>
    </rPh>
    <rPh sb="58" eb="60">
      <t>チイキ</t>
    </rPh>
    <phoneticPr fontId="1"/>
  </si>
  <si>
    <t>東京オリンピック・パラリンピック競技会場立地都市</t>
    <rPh sb="0" eb="2">
      <t>トウキョウ</t>
    </rPh>
    <rPh sb="16" eb="18">
      <t>キョウギ</t>
    </rPh>
    <rPh sb="18" eb="20">
      <t>カイジョウ</t>
    </rPh>
    <rPh sb="20" eb="22">
      <t>リッチ</t>
    </rPh>
    <rPh sb="22" eb="24">
      <t>トシ</t>
    </rPh>
    <phoneticPr fontId="1"/>
  </si>
  <si>
    <t>ラグビーワールドカップ競技会場立地都市</t>
    <rPh sb="11" eb="13">
      <t>キョウギ</t>
    </rPh>
    <rPh sb="13" eb="15">
      <t>カイジョウ</t>
    </rPh>
    <rPh sb="15" eb="17">
      <t>リッチ</t>
    </rPh>
    <rPh sb="17" eb="19">
      <t>トシ</t>
    </rPh>
    <phoneticPr fontId="1"/>
  </si>
  <si>
    <t>その他観光ビジョン推進地方ブロック戦略会議が訪日外国人旅行者の受入環境整備を実施すべきと認めたもの</t>
    <rPh sb="2" eb="3">
      <t>タ</t>
    </rPh>
    <rPh sb="3" eb="5">
      <t>カンコウ</t>
    </rPh>
    <rPh sb="9" eb="11">
      <t>スイシン</t>
    </rPh>
    <rPh sb="11" eb="13">
      <t>チホウ</t>
    </rPh>
    <rPh sb="17" eb="19">
      <t>センリャク</t>
    </rPh>
    <rPh sb="19" eb="21">
      <t>カイギ</t>
    </rPh>
    <rPh sb="22" eb="24">
      <t>ホウニチ</t>
    </rPh>
    <rPh sb="24" eb="26">
      <t>ガイコク</t>
    </rPh>
    <rPh sb="26" eb="27">
      <t>ジン</t>
    </rPh>
    <rPh sb="27" eb="30">
      <t>リョコウシャ</t>
    </rPh>
    <rPh sb="31" eb="33">
      <t>ウケイレ</t>
    </rPh>
    <rPh sb="33" eb="35">
      <t>カンキョウ</t>
    </rPh>
    <rPh sb="35" eb="37">
      <t>セイビ</t>
    </rPh>
    <rPh sb="38" eb="40">
      <t>ジッシ</t>
    </rPh>
    <rPh sb="44" eb="45">
      <t>ミト</t>
    </rPh>
    <phoneticPr fontId="1"/>
  </si>
  <si>
    <t>カテゴリーⅡ以上のＪＮＴＯ認定外国人観光案内所※が立地する地域</t>
    <rPh sb="6" eb="8">
      <t>イジョウ</t>
    </rPh>
    <rPh sb="13" eb="15">
      <t>ニンテイ</t>
    </rPh>
    <rPh sb="15" eb="16">
      <t>ガイ</t>
    </rPh>
    <rPh sb="16" eb="17">
      <t>クニ</t>
    </rPh>
    <rPh sb="17" eb="18">
      <t>ヒト</t>
    </rPh>
    <rPh sb="18" eb="20">
      <t>カンコウ</t>
    </rPh>
    <rPh sb="20" eb="22">
      <t>アンナイ</t>
    </rPh>
    <rPh sb="22" eb="23">
      <t>ジョ</t>
    </rPh>
    <rPh sb="25" eb="27">
      <t>リッチ</t>
    </rPh>
    <rPh sb="29" eb="31">
      <t>チイキ</t>
    </rPh>
    <phoneticPr fontId="1"/>
  </si>
  <si>
    <t>※観光庁が定めた「外国人観光案内所の設置・運営のあり方指針（平成24年1月制定、平成30年4月改定）」に基づき、日本政府観光局（ＪＮＴＯ）が認定する外国人案内所
　カテゴリー２は、少なくとも英語で対応可能なスタッフが常駐し、広域の案内を提供できるレベル。（https://www.jnto.go.jp/jpn/projects/visitor_support/tic_nintei.html）</t>
    <rPh sb="56" eb="58">
      <t>ニホン</t>
    </rPh>
    <rPh sb="58" eb="60">
      <t>セイフ</t>
    </rPh>
    <rPh sb="60" eb="63">
      <t>カンコウキョク</t>
    </rPh>
    <rPh sb="70" eb="72">
      <t>ニンテイ</t>
    </rPh>
    <rPh sb="74" eb="76">
      <t>ガイコク</t>
    </rPh>
    <rPh sb="76" eb="77">
      <t>ジン</t>
    </rPh>
    <rPh sb="77" eb="79">
      <t>アンナイ</t>
    </rPh>
    <rPh sb="79" eb="80">
      <t>ジョ</t>
    </rPh>
    <phoneticPr fontId="1"/>
  </si>
  <si>
    <t>広域観光周遊ルート形成計画の広域観光拠点地区※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phoneticPr fontId="1"/>
  </si>
  <si>
    <t>※「広域観光周遊ルート形成計画」テーマ性・ストーリー性を有する魅力ある観光地域をネットワーク化し、訪日外国人旅行者の滞在日数に合わせた広域観光周遊ルートを形成する「広域観光周遊ルート形成促進事業」を実施するため、訪日外国人旅行者の周遊の促進を総合的かつ一体的に図るための計画。
※「広域観光拠点地区」コンセプトに即した国際競争力のある観光資源を有し、本事業に重点的に取り組み、訪日外国人旅行者の集客の核となる地域</t>
    <rPh sb="99" eb="101">
      <t>ジッシ</t>
    </rPh>
    <rPh sb="135" eb="137">
      <t>ケイカク</t>
    </rPh>
    <rPh sb="141" eb="143">
      <t>コウイキ</t>
    </rPh>
    <rPh sb="143" eb="145">
      <t>カンコウ</t>
    </rPh>
    <rPh sb="145" eb="147">
      <t>キョテン</t>
    </rPh>
    <rPh sb="147" eb="149">
      <t>チク</t>
    </rPh>
    <phoneticPr fontId="1"/>
  </si>
  <si>
    <t>「文化財を活かした観光戦略推進プラン」※に基づき文化財を中核とする観光拠点の整備に取り組む地域</t>
    <rPh sb="21" eb="22">
      <t>モト</t>
    </rPh>
    <rPh sb="24" eb="27">
      <t>ブンカザイ</t>
    </rPh>
    <rPh sb="28" eb="30">
      <t>チュウカク</t>
    </rPh>
    <rPh sb="33" eb="35">
      <t>カンコウ</t>
    </rPh>
    <rPh sb="35" eb="37">
      <t>キョテン</t>
    </rPh>
    <rPh sb="38" eb="40">
      <t>セイビ</t>
    </rPh>
    <rPh sb="41" eb="42">
      <t>ト</t>
    </rPh>
    <rPh sb="43" eb="44">
      <t>ク</t>
    </rPh>
    <rPh sb="45" eb="47">
      <t>チイキ</t>
    </rPh>
    <phoneticPr fontId="1"/>
  </si>
  <si>
    <t>※文化財を中核とする観光拠点の整備や、当該拠点等において実施される文化財等の観光資源としての魅力を向上させる取組への支援を充実させるもの。
　 直前に迫る2020年の観光立国の実現に向けて、「文化財活用・理解促進戦略プログラム2020」に基づく１０事業を実施することとしている。(http://wwwtb.mlit.go.jp/kinki/content/000093570.pdf)</t>
    <phoneticPr fontId="1"/>
  </si>
  <si>
    <t>※2020年を目標にインバウンド対応の取組を計画的・集中的に実施し、日本の国立公園を世界の旅行者が長期滞在したいと憧れる旅行目的地にしようとするもの。
　阿寒摩周国立公園、十和田八幡平国立公園、日光国立公園、伊勢志摩国立公園、大山隠岐国立公園、阿蘇くじゅう国立公園、霧島錦江湾国立公園、慶良間諸島国立公園の8か所の国立公園で「国立公園ステップアッププログラム2020」を策定（http://www.env.go.jp/nature/mankitsu-project/）。</t>
    <phoneticPr fontId="1"/>
  </si>
  <si>
    <t>観光立国ショーケース※選定都市</t>
    <rPh sb="0" eb="2">
      <t>カンコウ</t>
    </rPh>
    <rPh sb="2" eb="4">
      <t>リッコク</t>
    </rPh>
    <rPh sb="11" eb="13">
      <t>センテイ</t>
    </rPh>
    <rPh sb="13" eb="15">
      <t>トシ</t>
    </rPh>
    <phoneticPr fontId="1"/>
  </si>
  <si>
    <t>※観光立国ショーケースは、「日本再興戦略　改訂2015」（平成27年6月30日閣議決定）に基づき、多くの外国人旅行者に選ばれる、観光立国を体現する観光地域を作り、訪日外国人旅行者を地方へ誘客するモデルケースを形成しようとするもの（http://www.mlit.go.jp/common/001190393.pdf）。現在釧路市、金沢市、長崎市の３都市が選定都市とされている。</t>
    <rPh sb="159" eb="161">
      <t>ゲンザイ</t>
    </rPh>
    <rPh sb="174" eb="176">
      <t>トシ</t>
    </rPh>
    <rPh sb="177" eb="179">
      <t>センテイ</t>
    </rPh>
    <rPh sb="179" eb="181">
      <t>トシ</t>
    </rPh>
    <phoneticPr fontId="1"/>
  </si>
  <si>
    <t>※https://tokyo2020.org/jp/games/venue/olympic/</t>
    <phoneticPr fontId="1"/>
  </si>
  <si>
    <t>※https://www.rugbyworldcup.com/venues?lang=ja</t>
    <phoneticPr fontId="1"/>
  </si>
  <si>
    <t>※地域における事業団体・地方自治体・関係する国の機関等からなる「観光ビジョン推進地方ブロック戦略会議」において、各地域における訪日外国人の受入環境に関する現状と課題、推進すべき観光施策等を検討することとしており、その過程で、訪日外国人旅行者受入環境整備緊急対策事業における補助事業の採択に当たり、訪日外国人旅行者への効果が高いものを優先的に採択している（https://www.gyoukaku.go.jp/review/aki/H30/img/s9.pdf）。</t>
    <phoneticPr fontId="1"/>
  </si>
  <si>
    <r>
      <rPr>
        <b/>
        <sz val="8"/>
        <color theme="1"/>
        <rFont val="ＭＳ Ｐゴシック"/>
        <family val="3"/>
        <charset val="128"/>
        <scheme val="minor"/>
      </rPr>
      <t>＜採用予定認証方法（総務省推奨方式）＞ ①</t>
    </r>
    <r>
      <rPr>
        <sz val="8"/>
        <color theme="1"/>
        <rFont val="ＭＳ Ｐゴシック"/>
        <family val="3"/>
        <charset val="128"/>
        <scheme val="minor"/>
      </rPr>
      <t xml:space="preserve"> ＳＭＳ・電話番号を利用した方式、
                                                              </t>
    </r>
    <r>
      <rPr>
        <b/>
        <sz val="8"/>
        <color theme="1"/>
        <rFont val="ＭＳ Ｐゴシック"/>
        <family val="3"/>
        <charset val="128"/>
        <scheme val="minor"/>
      </rPr>
      <t>②</t>
    </r>
    <r>
      <rPr>
        <sz val="8"/>
        <color theme="1"/>
        <rFont val="ＭＳ Ｐゴシック"/>
        <family val="3"/>
        <charset val="128"/>
        <scheme val="minor"/>
      </rPr>
      <t xml:space="preserve"> ＳＮＳアカウントを利用した方式、
                                                              </t>
    </r>
    <r>
      <rPr>
        <b/>
        <sz val="8"/>
        <color theme="1"/>
        <rFont val="ＭＳ Ｐゴシック"/>
        <family val="3"/>
        <charset val="128"/>
        <scheme val="minor"/>
      </rPr>
      <t>③</t>
    </r>
    <r>
      <rPr>
        <sz val="8"/>
        <color theme="1"/>
        <rFont val="ＭＳ Ｐゴシック"/>
        <family val="3"/>
        <charset val="128"/>
        <scheme val="minor"/>
      </rPr>
      <t xml:space="preserve"> 利用していることの確認を含めたメール認証方式</t>
    </r>
    <phoneticPr fontId="1"/>
  </si>
  <si>
    <t>要望台数</t>
    <rPh sb="0" eb="2">
      <t>ヨウボウ</t>
    </rPh>
    <rPh sb="2" eb="4">
      <t>ダイスウ</t>
    </rPh>
    <phoneticPr fontId="1"/>
  </si>
  <si>
    <t>国庫補助要望額</t>
    <rPh sb="0" eb="2">
      <t>コッコ</t>
    </rPh>
    <rPh sb="2" eb="4">
      <t>ホジョ</t>
    </rPh>
    <rPh sb="4" eb="6">
      <t>ヨウボウ</t>
    </rPh>
    <rPh sb="6" eb="7">
      <t>ガク</t>
    </rPh>
    <phoneticPr fontId="1"/>
  </si>
  <si>
    <t>②</t>
    <phoneticPr fontId="1"/>
  </si>
  <si>
    <t>台</t>
    <rPh sb="0" eb="1">
      <t>ダイ</t>
    </rPh>
    <phoneticPr fontId="1"/>
  </si>
  <si>
    <t>回</t>
    <rPh sb="0" eb="1">
      <t>カイ</t>
    </rPh>
    <phoneticPr fontId="1"/>
  </si>
  <si>
    <t>(E-mail アドレス)</t>
    <phoneticPr fontId="1"/>
  </si>
  <si>
    <t>□</t>
    <phoneticPr fontId="1"/>
  </si>
  <si>
    <t>事業概要</t>
    <rPh sb="0" eb="2">
      <t>ジギョウ</t>
    </rPh>
    <rPh sb="2" eb="4">
      <t>ガイヨウ</t>
    </rPh>
    <phoneticPr fontId="1"/>
  </si>
  <si>
    <t>整理記号</t>
    <rPh sb="0" eb="2">
      <t>セイリ</t>
    </rPh>
    <rPh sb="2" eb="4">
      <t>キゴウ</t>
    </rPh>
    <phoneticPr fontId="1"/>
  </si>
  <si>
    <t>多言語研修の実施</t>
    <rPh sb="0" eb="3">
      <t>タゲンゴ</t>
    </rPh>
    <rPh sb="3" eb="5">
      <t>ケンシュウ</t>
    </rPh>
    <rPh sb="6" eb="8">
      <t>ジッシ</t>
    </rPh>
    <phoneticPr fontId="1"/>
  </si>
  <si>
    <r>
      <t xml:space="preserve">国庫補助要望額
</t>
    </r>
    <r>
      <rPr>
        <sz val="8"/>
        <color theme="1"/>
        <rFont val="ＭＳ Ｐゴシック"/>
        <family val="3"/>
        <charset val="128"/>
        <scheme val="minor"/>
      </rPr>
      <t>（対象経費／３）</t>
    </r>
    <rPh sb="0" eb="2">
      <t>コッコ</t>
    </rPh>
    <rPh sb="2" eb="4">
      <t>ホジョ</t>
    </rPh>
    <rPh sb="4" eb="6">
      <t>ヨウボウ</t>
    </rPh>
    <rPh sb="6" eb="7">
      <t>ガク</t>
    </rPh>
    <rPh sb="9" eb="11">
      <t>タイショウ</t>
    </rPh>
    <rPh sb="11" eb="13">
      <t>ケイヒ</t>
    </rPh>
    <phoneticPr fontId="1"/>
  </si>
  <si>
    <r>
      <t xml:space="preserve">国庫補助要望額
</t>
    </r>
    <r>
      <rPr>
        <sz val="8"/>
        <color theme="1"/>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</si>
  <si>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補助対象経費（税抜）</t>
    <rPh sb="0" eb="2">
      <t>ホジョ</t>
    </rPh>
    <rPh sb="2" eb="4">
      <t>タイショウ</t>
    </rPh>
    <rPh sb="4" eb="6">
      <t>ケイヒ</t>
    </rPh>
    <rPh sb="7" eb="8">
      <t>ゼイ</t>
    </rPh>
    <rPh sb="8" eb="9">
      <t>ヌ</t>
    </rPh>
    <phoneticPr fontId="1"/>
  </si>
  <si>
    <t>⑤</t>
    <phoneticPr fontId="1"/>
  </si>
  <si>
    <t>⑧</t>
    <phoneticPr fontId="1"/>
  </si>
  <si>
    <t>ホームページの多言語表記</t>
    <rPh sb="7" eb="10">
      <t>タゲンゴ</t>
    </rPh>
    <rPh sb="10" eb="12">
      <t>ヒョウキ</t>
    </rPh>
    <phoneticPr fontId="1"/>
  </si>
  <si>
    <t>☑</t>
    <phoneticPr fontId="1"/>
  </si>
  <si>
    <t>台</t>
    <phoneticPr fontId="1"/>
  </si>
  <si>
    <t>③</t>
    <phoneticPr fontId="1"/>
  </si>
  <si>
    <t>④</t>
    <phoneticPr fontId="1"/>
  </si>
  <si>
    <t>⑥</t>
    <phoneticPr fontId="1"/>
  </si>
  <si>
    <t>その他付随機器</t>
    <rPh sb="2" eb="3">
      <t>タ</t>
    </rPh>
    <rPh sb="3" eb="5">
      <t>フズイ</t>
    </rPh>
    <rPh sb="5" eb="7">
      <t>キキ</t>
    </rPh>
    <phoneticPr fontId="1"/>
  </si>
  <si>
    <t>情報端末への電源供給機器</t>
    <rPh sb="0" eb="2">
      <t>ジョウホウ</t>
    </rPh>
    <rPh sb="2" eb="4">
      <t>タンマツ</t>
    </rPh>
    <rPh sb="6" eb="8">
      <t>デンゲン</t>
    </rPh>
    <rPh sb="8" eb="10">
      <t>キョウキュウ</t>
    </rPh>
    <rPh sb="10" eb="12">
      <t>キキ</t>
    </rPh>
    <phoneticPr fontId="1"/>
  </si>
  <si>
    <t>タクシー乗り場の移動円滑化、待合・乗継環境の向上、情報提供について</t>
    <rPh sb="4" eb="5">
      <t>ノ</t>
    </rPh>
    <rPh sb="6" eb="7">
      <t>バ</t>
    </rPh>
    <rPh sb="8" eb="10">
      <t>イドウ</t>
    </rPh>
    <rPh sb="10" eb="13">
      <t>エンカツカ</t>
    </rPh>
    <rPh sb="14" eb="16">
      <t>マチアイ</t>
    </rPh>
    <rPh sb="17" eb="19">
      <t>ノリツ</t>
    </rPh>
    <rPh sb="19" eb="21">
      <t>カンキョウ</t>
    </rPh>
    <rPh sb="22" eb="24">
      <t>コウジョウ</t>
    </rPh>
    <rPh sb="25" eb="27">
      <t>ジョウホウ</t>
    </rPh>
    <rPh sb="27" eb="29">
      <t>テイキョウ</t>
    </rPh>
    <phoneticPr fontId="1"/>
  </si>
  <si>
    <t>ジャンボタクシーの導入</t>
    <phoneticPr fontId="1"/>
  </si>
  <si>
    <t>(ＴＥＬ)</t>
    <phoneticPr fontId="1"/>
  </si>
  <si>
    <t>無料公衆無線ＬＡＮ機器の導入</t>
    <rPh sb="9" eb="11">
      <t>キキ</t>
    </rPh>
    <rPh sb="12" eb="14">
      <t>ドウニュウ</t>
    </rPh>
    <phoneticPr fontId="1"/>
  </si>
  <si>
    <t>情報端末への電源供給機器、非常用電源装置の導入</t>
    <rPh sb="0" eb="2">
      <t>ジョウホウ</t>
    </rPh>
    <rPh sb="2" eb="4">
      <t>タンマツ</t>
    </rPh>
    <rPh sb="6" eb="8">
      <t>デンゲン</t>
    </rPh>
    <rPh sb="8" eb="10">
      <t>キョウキュウ</t>
    </rPh>
    <rPh sb="10" eb="12">
      <t>キキ</t>
    </rPh>
    <rPh sb="21" eb="23">
      <t>ドウニュウ</t>
    </rPh>
    <phoneticPr fontId="1"/>
  </si>
  <si>
    <t>千円</t>
    <rPh sb="0" eb="2">
      <t>センエン</t>
    </rPh>
    <phoneticPr fontId="1"/>
  </si>
  <si>
    <t>（要望台数×600千円）</t>
    <rPh sb="9" eb="10">
      <t>チ</t>
    </rPh>
    <rPh sb="10" eb="11">
      <t>エン</t>
    </rPh>
    <phoneticPr fontId="1"/>
  </si>
  <si>
    <t>多言語化への取組み</t>
    <rPh sb="3" eb="4">
      <t>カ</t>
    </rPh>
    <rPh sb="6" eb="7">
      <t>ト</t>
    </rPh>
    <rPh sb="7" eb="8">
      <t>ク</t>
    </rPh>
    <phoneticPr fontId="1"/>
  </si>
  <si>
    <t>ご担当者名：</t>
    <rPh sb="1" eb="4">
      <t>タントウシャ</t>
    </rPh>
    <rPh sb="4" eb="5">
      <t>ナ</t>
    </rPh>
    <phoneticPr fontId="1"/>
  </si>
  <si>
    <t>ご連絡先：</t>
    <rPh sb="1" eb="3">
      <t>レンラク</t>
    </rPh>
    <rPh sb="3" eb="4">
      <t>サキ</t>
    </rPh>
    <phoneticPr fontId="1"/>
  </si>
  <si>
    <t>事業者名</t>
    <rPh sb="0" eb="3">
      <t>ジギョウシャ</t>
    </rPh>
    <rPh sb="3" eb="4">
      <t>ナ</t>
    </rPh>
    <phoneticPr fontId="26"/>
  </si>
  <si>
    <t>ご担当者名</t>
    <rPh sb="1" eb="4">
      <t>タントウシャ</t>
    </rPh>
    <rPh sb="4" eb="5">
      <t>メイ</t>
    </rPh>
    <phoneticPr fontId="26"/>
  </si>
  <si>
    <t>ご連絡先(ＴＥＬ)</t>
    <rPh sb="1" eb="4">
      <t>レンラクサキ</t>
    </rPh>
    <phoneticPr fontId="26"/>
  </si>
  <si>
    <t>ご連絡先(E-mail アドレス)</t>
    <rPh sb="1" eb="4">
      <t>レンラクサキ</t>
    </rPh>
    <phoneticPr fontId="26"/>
  </si>
  <si>
    <t>事業者名：</t>
    <rPh sb="0" eb="3">
      <t>ジギョウシャ</t>
    </rPh>
    <rPh sb="3" eb="4">
      <t>ナ</t>
    </rPh>
    <phoneticPr fontId="1"/>
  </si>
  <si>
    <t>業務のデジタル化・システム化（新規設備等導入）</t>
    <rPh sb="0" eb="2">
      <t>ギョウム</t>
    </rPh>
    <rPh sb="7" eb="8">
      <t>カ</t>
    </rPh>
    <rPh sb="13" eb="14">
      <t>カ</t>
    </rPh>
    <rPh sb="15" eb="17">
      <t>シンキ</t>
    </rPh>
    <rPh sb="17" eb="19">
      <t>セツビ</t>
    </rPh>
    <rPh sb="19" eb="20">
      <t>トウ</t>
    </rPh>
    <rPh sb="20" eb="22">
      <t>ドウニュウ</t>
    </rPh>
    <phoneticPr fontId="1"/>
  </si>
  <si>
    <t>要望項目</t>
    <phoneticPr fontId="1"/>
  </si>
  <si>
    <r>
      <t xml:space="preserve">国庫補助要望額
</t>
    </r>
    <r>
      <rPr>
        <sz val="8"/>
        <rFont val="ＭＳ Ｐゴシック"/>
        <family val="3"/>
        <charset val="128"/>
        <scheme val="minor"/>
      </rPr>
      <t>（対象経費／２）</t>
    </r>
    <rPh sb="0" eb="2">
      <t>コッコ</t>
    </rPh>
    <rPh sb="2" eb="4">
      <t>ホジョ</t>
    </rPh>
    <rPh sb="4" eb="6">
      <t>ヨウボウ</t>
    </rPh>
    <rPh sb="6" eb="7">
      <t>ガク</t>
    </rPh>
    <rPh sb="9" eb="11">
      <t>タイショウ</t>
    </rPh>
    <rPh sb="11" eb="13">
      <t>ケイヒ</t>
    </rPh>
    <phoneticPr fontId="1"/>
  </si>
  <si>
    <t>配車アプリ</t>
    <rPh sb="0" eb="2">
      <t>ハイシャ</t>
    </rPh>
    <phoneticPr fontId="1"/>
  </si>
  <si>
    <t>クレジット決済機器</t>
    <rPh sb="5" eb="7">
      <t>ケッサイ</t>
    </rPh>
    <rPh sb="7" eb="9">
      <t>キキ</t>
    </rPh>
    <phoneticPr fontId="1"/>
  </si>
  <si>
    <t>交通系ＩＣ決済機器</t>
    <rPh sb="0" eb="2">
      <t>コウツウ</t>
    </rPh>
    <rPh sb="2" eb="3">
      <t>ケイ</t>
    </rPh>
    <rPh sb="5" eb="7">
      <t>ケッサイ</t>
    </rPh>
    <rPh sb="7" eb="9">
      <t>キキ</t>
    </rPh>
    <phoneticPr fontId="1"/>
  </si>
  <si>
    <t>乗務日報自動作成ソフト</t>
    <rPh sb="0" eb="2">
      <t>ジョウム</t>
    </rPh>
    <rPh sb="2" eb="4">
      <t>ニッポウ</t>
    </rPh>
    <rPh sb="4" eb="6">
      <t>ジドウ</t>
    </rPh>
    <rPh sb="6" eb="8">
      <t>サクセイ</t>
    </rPh>
    <phoneticPr fontId="1"/>
  </si>
  <si>
    <t>配車システム</t>
    <rPh sb="0" eb="2">
      <t>ハイシャ</t>
    </rPh>
    <phoneticPr fontId="1"/>
  </si>
  <si>
    <t>輸送実績報告書等帳票自動作成システム</t>
    <rPh sb="0" eb="2">
      <t>ユソウ</t>
    </rPh>
    <rPh sb="2" eb="4">
      <t>ジッセキ</t>
    </rPh>
    <rPh sb="4" eb="7">
      <t>ホウコクショ</t>
    </rPh>
    <rPh sb="7" eb="8">
      <t>トウ</t>
    </rPh>
    <rPh sb="8" eb="10">
      <t>チョウヒョウ</t>
    </rPh>
    <rPh sb="10" eb="12">
      <t>ジドウ</t>
    </rPh>
    <rPh sb="12" eb="14">
      <t>サクセイ</t>
    </rPh>
    <phoneticPr fontId="1"/>
  </si>
  <si>
    <t>キャッシュレス車載機器の導入</t>
    <rPh sb="7" eb="9">
      <t>シャサイ</t>
    </rPh>
    <rPh sb="9" eb="11">
      <t>キキ</t>
    </rPh>
    <rPh sb="12" eb="14">
      <t>ドウニュウ</t>
    </rPh>
    <phoneticPr fontId="1"/>
  </si>
  <si>
    <t>（要望調査①）　タクシー車両関係</t>
    <rPh sb="1" eb="3">
      <t>ヨウボウ</t>
    </rPh>
    <rPh sb="3" eb="5">
      <t>チョウサ</t>
    </rPh>
    <rPh sb="12" eb="14">
      <t>シャリョウ</t>
    </rPh>
    <rPh sb="14" eb="16">
      <t>カンケイ</t>
    </rPh>
    <phoneticPr fontId="1"/>
  </si>
  <si>
    <t>（要望調査②）　公共交通のデジタル化・システム化</t>
    <rPh sb="1" eb="3">
      <t>ヨウボウ</t>
    </rPh>
    <rPh sb="3" eb="5">
      <t>チョウサ</t>
    </rPh>
    <rPh sb="8" eb="12">
      <t>コウキョウコウツウ</t>
    </rPh>
    <rPh sb="17" eb="18">
      <t>カ</t>
    </rPh>
    <rPh sb="23" eb="24">
      <t>カ</t>
    </rPh>
    <phoneticPr fontId="1"/>
  </si>
  <si>
    <t>（要望調査④）　タクシー乗り場の移動円滑化関係</t>
    <rPh sb="1" eb="3">
      <t>ヨウボウ</t>
    </rPh>
    <rPh sb="3" eb="5">
      <t>チョウサ</t>
    </rPh>
    <rPh sb="12" eb="13">
      <t>ノ</t>
    </rPh>
    <rPh sb="14" eb="15">
      <t>バ</t>
    </rPh>
    <rPh sb="16" eb="18">
      <t>イドウ</t>
    </rPh>
    <rPh sb="18" eb="20">
      <t>エンカツ</t>
    </rPh>
    <rPh sb="20" eb="21">
      <t>カ</t>
    </rPh>
    <rPh sb="21" eb="23">
      <t>カンケイ</t>
    </rPh>
    <phoneticPr fontId="1"/>
  </si>
  <si>
    <t>（要望調査③）　インバウンド対応設備機器関係</t>
    <rPh sb="1" eb="3">
      <t>ヨウボウ</t>
    </rPh>
    <rPh sb="3" eb="5">
      <t>チョウサ</t>
    </rPh>
    <rPh sb="14" eb="16">
      <t>タイオウ</t>
    </rPh>
    <rPh sb="16" eb="20">
      <t>セツビキキ</t>
    </rPh>
    <rPh sb="20" eb="22">
      <t>カンケイ</t>
    </rPh>
    <phoneticPr fontId="1"/>
  </si>
  <si>
    <t>その他</t>
    <rPh sb="2" eb="3">
      <t>タ</t>
    </rPh>
    <phoneticPr fontId="37"/>
  </si>
  <si>
    <t>式</t>
    <rPh sb="0" eb="1">
      <t>シキ</t>
    </rPh>
    <phoneticPr fontId="37"/>
  </si>
  <si>
    <t>千円</t>
    <rPh sb="0" eb="2">
      <t>センエン</t>
    </rPh>
    <phoneticPr fontId="37"/>
  </si>
  <si>
    <t>多言語案内用タブレット</t>
    <phoneticPr fontId="1"/>
  </si>
  <si>
    <r>
      <rPr>
        <sz val="8"/>
        <rFont val="ＭＳ Ｐゴシック"/>
        <family val="3"/>
        <charset val="128"/>
        <scheme val="minor"/>
      </rPr>
      <t>事業概要：　　　　　　　　　　　　</t>
    </r>
    <r>
      <rPr>
        <sz val="10"/>
        <rFont val="ＭＳ Ｐゴシック"/>
        <family val="3"/>
        <scheme val="minor"/>
      </rPr>
      <t>　　　</t>
    </r>
    <rPh sb="0" eb="4">
      <t>ジギョウガイヨウ</t>
    </rPh>
    <phoneticPr fontId="1"/>
  </si>
  <si>
    <t>□</t>
  </si>
  <si>
    <t>☑</t>
    <phoneticPr fontId="1"/>
  </si>
  <si>
    <t>事業概要</t>
    <rPh sb="0" eb="4">
      <t>ジギョウガイヨウ</t>
    </rPh>
    <phoneticPr fontId="26"/>
  </si>
  <si>
    <t>事業概要</t>
    <rPh sb="0" eb="4">
      <t>ジギョウガイヨウ</t>
    </rPh>
    <phoneticPr fontId="1"/>
  </si>
  <si>
    <t>令和５年度補正予算、令和６年度当初予算　補助事業要望調査票（タクシー関係）　</t>
    <rPh sb="0" eb="2">
      <t>レイワ</t>
    </rPh>
    <rPh sb="3" eb="5">
      <t>ネンド</t>
    </rPh>
    <rPh sb="5" eb="7">
      <t>ホセイ</t>
    </rPh>
    <rPh sb="7" eb="9">
      <t>ヨサン</t>
    </rPh>
    <rPh sb="10" eb="12">
      <t>レイワ</t>
    </rPh>
    <rPh sb="13" eb="15">
      <t>ネンド</t>
    </rPh>
    <rPh sb="15" eb="17">
      <t>トウショ</t>
    </rPh>
    <rPh sb="17" eb="19">
      <t>ヨサン</t>
    </rPh>
    <rPh sb="20" eb="22">
      <t>ホジョ</t>
    </rPh>
    <rPh sb="22" eb="24">
      <t>ジギョウ</t>
    </rPh>
    <rPh sb="24" eb="26">
      <t>ヨウボウ</t>
    </rPh>
    <rPh sb="26" eb="28">
      <t>チョウサ</t>
    </rPh>
    <rPh sb="28" eb="29">
      <t>ヒョウ</t>
    </rPh>
    <phoneticPr fontId="1"/>
  </si>
  <si>
    <t>タクシー車両（EV、福祉タクシー以外）の導入について</t>
    <rPh sb="4" eb="6">
      <t>シャリョウ</t>
    </rPh>
    <rPh sb="10" eb="12">
      <t>フクシ</t>
    </rPh>
    <rPh sb="16" eb="18">
      <t>イガイ</t>
    </rPh>
    <rPh sb="20" eb="22">
      <t>ドウニュウ</t>
    </rPh>
    <phoneticPr fontId="1"/>
  </si>
  <si>
    <t>要望項目</t>
    <rPh sb="0" eb="4">
      <t>ヨウボウコウモク</t>
    </rPh>
    <phoneticPr fontId="1"/>
  </si>
  <si>
    <t>福祉タクシーについて</t>
    <rPh sb="0" eb="2">
      <t>フクシ</t>
    </rPh>
    <phoneticPr fontId="1"/>
  </si>
  <si>
    <t xml:space="preserve"> 福祉タクシー（リフト付）の導入</t>
    <rPh sb="1" eb="3">
      <t>フクシ</t>
    </rPh>
    <rPh sb="11" eb="12">
      <t>ツ</t>
    </rPh>
    <phoneticPr fontId="1"/>
  </si>
  <si>
    <t>（要望台数×800千円）</t>
    <rPh sb="1" eb="3">
      <t>ヨウボウ</t>
    </rPh>
    <rPh sb="3" eb="5">
      <t>ダイスウ</t>
    </rPh>
    <rPh sb="9" eb="10">
      <t>セン</t>
    </rPh>
    <rPh sb="10" eb="11">
      <t>エン</t>
    </rPh>
    <phoneticPr fontId="1"/>
  </si>
  <si>
    <t xml:space="preserve"> 福祉タクシー（上記以外）の導入</t>
    <phoneticPr fontId="1"/>
  </si>
  <si>
    <t>（</t>
    <phoneticPr fontId="1"/>
  </si>
  <si>
    <r>
      <t>）</t>
    </r>
    <r>
      <rPr>
        <sz val="10"/>
        <color theme="1"/>
        <rFont val="ＭＳ Ｐゴシック"/>
        <family val="3"/>
        <charset val="128"/>
        <scheme val="minor"/>
      </rPr>
      <t>台</t>
    </r>
    <r>
      <rPr>
        <sz val="11"/>
        <color theme="1"/>
        <rFont val="ＭＳ Ｐゴシック"/>
        <family val="3"/>
        <charset val="128"/>
        <scheme val="minor"/>
      </rPr>
      <t xml:space="preserve"> </t>
    </r>
    <r>
      <rPr>
        <sz val="10"/>
        <color theme="1"/>
        <rFont val="ＭＳ Ｐゴシック"/>
        <family val="3"/>
        <charset val="128"/>
        <scheme val="minor"/>
      </rPr>
      <t>※ＵＤタクシー車両除く</t>
    </r>
    <rPh sb="1" eb="2">
      <t>ダイ</t>
    </rPh>
    <rPh sb="10" eb="12">
      <t>シャリョウ</t>
    </rPh>
    <rPh sb="12" eb="13">
      <t>ノゾ</t>
    </rPh>
    <phoneticPr fontId="1"/>
  </si>
  <si>
    <t>福祉タクシーの共同配車センターの整備</t>
    <phoneticPr fontId="1"/>
  </si>
  <si>
    <t>二種免許取得のための教習</t>
    <phoneticPr fontId="1"/>
  </si>
  <si>
    <t>★</t>
    <phoneticPr fontId="1"/>
  </si>
  <si>
    <t>事業者情報</t>
    <rPh sb="0" eb="3">
      <t>ジギョウシャ</t>
    </rPh>
    <rPh sb="3" eb="5">
      <t>ジョウホウ</t>
    </rPh>
    <phoneticPr fontId="1"/>
  </si>
  <si>
    <t>人</t>
    <rPh sb="0" eb="1">
      <t>ヒト</t>
    </rPh>
    <phoneticPr fontId="1"/>
  </si>
  <si>
    <t>二種免許取得のための受験資格特例教習</t>
    <rPh sb="0" eb="2">
      <t>ニシュ</t>
    </rPh>
    <rPh sb="2" eb="4">
      <t>メンキョ</t>
    </rPh>
    <rPh sb="4" eb="6">
      <t>シュトク</t>
    </rPh>
    <rPh sb="10" eb="12">
      <t>ジュケン</t>
    </rPh>
    <rPh sb="12" eb="14">
      <t>シカク</t>
    </rPh>
    <rPh sb="14" eb="16">
      <t>トクレイ</t>
    </rPh>
    <rPh sb="16" eb="18">
      <t>キョウシュウ</t>
    </rPh>
    <phoneticPr fontId="1"/>
  </si>
  <si>
    <t>※1</t>
    <phoneticPr fontId="1"/>
  </si>
  <si>
    <t>※2</t>
    <phoneticPr fontId="1"/>
  </si>
  <si>
    <t>補助対象経費が確認できる書類（教習所のHPなどに掲載された料金案内、見積書など）を提出してください。</t>
    <phoneticPr fontId="1"/>
  </si>
  <si>
    <t>※3</t>
  </si>
  <si>
    <t>※4</t>
  </si>
  <si>
    <t>事業の具体的内容を以下に記入してください。</t>
    <phoneticPr fontId="1"/>
  </si>
  <si>
    <t>人材確保のためのPR</t>
    <phoneticPr fontId="1"/>
  </si>
  <si>
    <t>事業内容及び価格が分かる資料（見積書など）を添付してください。無いものについては内示できない場合があります。</t>
    <phoneticPr fontId="1"/>
  </si>
  <si>
    <t>研修等</t>
    <phoneticPr fontId="1"/>
  </si>
  <si>
    <t>(1)外部団体等による研修への参加</t>
    <phoneticPr fontId="1"/>
  </si>
  <si>
    <t>UD研修</t>
    <phoneticPr fontId="1"/>
  </si>
  <si>
    <t>観光ドライバー認定講習</t>
    <rPh sb="0" eb="2">
      <t>カンコウ</t>
    </rPh>
    <rPh sb="7" eb="9">
      <t>ニンテイ</t>
    </rPh>
    <rPh sb="9" eb="11">
      <t>コウシュウ</t>
    </rPh>
    <phoneticPr fontId="1"/>
  </si>
  <si>
    <t>子育てタクシードライバー研修</t>
    <rPh sb="0" eb="2">
      <t>コソダ</t>
    </rPh>
    <rPh sb="12" eb="14">
      <t>ケンシュウ</t>
    </rPh>
    <phoneticPr fontId="1"/>
  </si>
  <si>
    <t>運転手実技講習</t>
    <rPh sb="0" eb="3">
      <t>ウンテンシュ</t>
    </rPh>
    <rPh sb="3" eb="5">
      <t>ジツギ</t>
    </rPh>
    <rPh sb="5" eb="7">
      <t>コウシュウ</t>
    </rPh>
    <phoneticPr fontId="1"/>
  </si>
  <si>
    <t>上記以外については、事業概要とともに以下に記載してください。</t>
    <phoneticPr fontId="1"/>
  </si>
  <si>
    <t>業界団体や自治体などの外部団体による研修等については、その研修参加費（受講料等）が対象です。研修内容の詳細のわかるものを添付してください。</t>
    <phoneticPr fontId="1"/>
  </si>
  <si>
    <t>各研修については、研修内容及び価格が分かる資料（受講案内、見積書など）を添付してください。無いものについては内示できない場合があります。</t>
    <phoneticPr fontId="1"/>
  </si>
  <si>
    <t>(2)自社で実施する研修等の開催</t>
    <phoneticPr fontId="1"/>
  </si>
  <si>
    <t>自動車運送事業者のための「働きやすい職場認証制度」の取得状況</t>
    <phoneticPr fontId="1"/>
  </si>
  <si>
    <t>　国土交通省では、自動車運送事業（トラック・バス・タクシー事業）の運転者不足に対応するための総合的な取組みの一環として、令和２年度に「働きやすい職場認証制度」を創設しました。</t>
    <phoneticPr fontId="1"/>
  </si>
  <si>
    <t>　自動車運送事業者のための「働きやすい職場認証制度」について詳細、認証制度の取得については以下のHPをご覧ください。（https://www.untenshashokuba.jp/）</t>
    <phoneticPr fontId="1"/>
  </si>
  <si>
    <t>（１）「三つ星」を取得済み</t>
    <rPh sb="4" eb="5">
      <t>サン</t>
    </rPh>
    <rPh sb="6" eb="7">
      <t>ボシ</t>
    </rPh>
    <rPh sb="9" eb="11">
      <t>シュトク</t>
    </rPh>
    <rPh sb="11" eb="12">
      <t>ズ</t>
    </rPh>
    <phoneticPr fontId="1"/>
  </si>
  <si>
    <t>（２）「二つ星」を取得済み</t>
    <rPh sb="4" eb="5">
      <t>フタ</t>
    </rPh>
    <rPh sb="6" eb="7">
      <t>ボシ</t>
    </rPh>
    <rPh sb="9" eb="11">
      <t>シュトク</t>
    </rPh>
    <rPh sb="11" eb="12">
      <t>ズ</t>
    </rPh>
    <phoneticPr fontId="1"/>
  </si>
  <si>
    <t>（３）「一つ星」を取得済み</t>
    <rPh sb="4" eb="5">
      <t>ヒト</t>
    </rPh>
    <rPh sb="6" eb="7">
      <t>ホシ</t>
    </rPh>
    <rPh sb="9" eb="11">
      <t>シュトク</t>
    </rPh>
    <rPh sb="11" eb="12">
      <t>ズ</t>
    </rPh>
    <phoneticPr fontId="1"/>
  </si>
  <si>
    <t>（要望調査⑤）　人材確保・育成</t>
    <rPh sb="1" eb="3">
      <t>ヨウボウ</t>
    </rPh>
    <rPh sb="3" eb="5">
      <t>チョウサ</t>
    </rPh>
    <rPh sb="8" eb="10">
      <t>ジンザイ</t>
    </rPh>
    <rPh sb="10" eb="12">
      <t>カクホ</t>
    </rPh>
    <rPh sb="13" eb="15">
      <t>イクセイ</t>
    </rPh>
    <phoneticPr fontId="1"/>
  </si>
  <si>
    <t>※5</t>
    <phoneticPr fontId="1"/>
  </si>
  <si>
    <t>※3</t>
    <phoneticPr fontId="1"/>
  </si>
  <si>
    <t>※4</t>
    <phoneticPr fontId="1"/>
  </si>
  <si>
    <t>⑨</t>
    <phoneticPr fontId="1"/>
  </si>
  <si>
    <t>⑩</t>
    <phoneticPr fontId="1"/>
  </si>
  <si>
    <t>EVタクシー等の導入について</t>
    <rPh sb="6" eb="7">
      <t>ナド</t>
    </rPh>
    <rPh sb="8" eb="10">
      <t>ドウニュウ</t>
    </rPh>
    <phoneticPr fontId="1"/>
  </si>
  <si>
    <t>型式</t>
    <rPh sb="0" eb="2">
      <t>カタシキ</t>
    </rPh>
    <phoneticPr fontId="1"/>
  </si>
  <si>
    <t>・過去３か年（R3～R5年度）で国庫補助を活用して導入した福祉タクシー車両の台数</t>
    <rPh sb="1" eb="3">
      <t>カコ</t>
    </rPh>
    <rPh sb="5" eb="6">
      <t>ネン</t>
    </rPh>
    <rPh sb="12" eb="14">
      <t>ネンド</t>
    </rPh>
    <rPh sb="16" eb="18">
      <t>コッコ</t>
    </rPh>
    <rPh sb="18" eb="20">
      <t>ホジョ</t>
    </rPh>
    <rPh sb="21" eb="23">
      <t>カツヨウ</t>
    </rPh>
    <rPh sb="25" eb="27">
      <t>ドウニュウ</t>
    </rPh>
    <rPh sb="29" eb="31">
      <t>フクシ</t>
    </rPh>
    <rPh sb="35" eb="37">
      <t>シャリョウ</t>
    </rPh>
    <rPh sb="38" eb="40">
      <t>ダイスウ</t>
    </rPh>
    <phoneticPr fontId="1"/>
  </si>
  <si>
    <t>商用車の電動化促進事業では、型式によって補助額が決まっています。</t>
    <rPh sb="0" eb="3">
      <t>ショウヨウシャ</t>
    </rPh>
    <rPh sb="4" eb="6">
      <t>デンドウ</t>
    </rPh>
    <rPh sb="6" eb="7">
      <t>カ</t>
    </rPh>
    <rPh sb="7" eb="9">
      <t>ソクシン</t>
    </rPh>
    <rPh sb="9" eb="11">
      <t>ジギョウ</t>
    </rPh>
    <rPh sb="14" eb="16">
      <t>カタシキ</t>
    </rPh>
    <rPh sb="20" eb="22">
      <t>ホジョ</t>
    </rPh>
    <rPh sb="22" eb="23">
      <t>ガク</t>
    </rPh>
    <rPh sb="24" eb="25">
      <t>キ</t>
    </rPh>
    <phoneticPr fontId="1"/>
  </si>
  <si>
    <t>うち、自治体による協調補助がある又は予定されている車両数</t>
    <rPh sb="25" eb="27">
      <t>シャリョウ</t>
    </rPh>
    <rPh sb="27" eb="28">
      <t>スウ</t>
    </rPh>
    <phoneticPr fontId="1"/>
  </si>
  <si>
    <t xml:space="preserve">  ＵＤタクシー（レベル準1）の導入</t>
    <rPh sb="12" eb="13">
      <t>ジュン</t>
    </rPh>
    <rPh sb="16" eb="18">
      <t>ドウニュウ</t>
    </rPh>
    <phoneticPr fontId="1"/>
  </si>
  <si>
    <t>多言語翻訳システム機器</t>
    <phoneticPr fontId="1"/>
  </si>
  <si>
    <t>-</t>
    <phoneticPr fontId="1"/>
  </si>
  <si>
    <t xml:space="preserve"> 無料公衆無線ＬＡＮ　（無料Ｗｉ-Ｆｉ）</t>
    <phoneticPr fontId="1"/>
  </si>
  <si>
    <t>二次元コード決済機器</t>
    <rPh sb="0" eb="3">
      <t>ニジゲン</t>
    </rPh>
    <rPh sb="6" eb="8">
      <t>ケッサイ</t>
    </rPh>
    <rPh sb="8" eb="10">
      <t>キキ</t>
    </rPh>
    <phoneticPr fontId="1"/>
  </si>
  <si>
    <t>非常用電源装置</t>
    <rPh sb="0" eb="3">
      <t>ヒジョウヨウ</t>
    </rPh>
    <rPh sb="3" eb="5">
      <t>デンゲン</t>
    </rPh>
    <rPh sb="5" eb="7">
      <t>ソウチ</t>
    </rPh>
    <phoneticPr fontId="1"/>
  </si>
  <si>
    <t>★</t>
  </si>
  <si>
    <t>）両</t>
    <rPh sb="1" eb="2">
      <t>リョウ</t>
    </rPh>
    <phoneticPr fontId="1"/>
  </si>
  <si>
    <t>要望人数</t>
    <rPh sb="0" eb="2">
      <t>ヨウボウ</t>
    </rPh>
    <rPh sb="2" eb="4">
      <t>ニンズウ</t>
    </rPh>
    <phoneticPr fontId="1"/>
  </si>
  <si>
    <t>補助対象経費総額（税抜）</t>
    <rPh sb="0" eb="2">
      <t>ホジョ</t>
    </rPh>
    <rPh sb="2" eb="4">
      <t>タイショウ</t>
    </rPh>
    <rPh sb="4" eb="6">
      <t>ケイヒ</t>
    </rPh>
    <rPh sb="6" eb="8">
      <t>ソウガク</t>
    </rPh>
    <rPh sb="9" eb="10">
      <t>ゼイ</t>
    </rPh>
    <rPh sb="10" eb="11">
      <t>ヌ</t>
    </rPh>
    <phoneticPr fontId="1"/>
  </si>
  <si>
    <t>１人あたり平均経費</t>
    <rPh sb="1" eb="2">
      <t>ヒト</t>
    </rPh>
    <rPh sb="5" eb="7">
      <t>ヘイキン</t>
    </rPh>
    <rPh sb="7" eb="9">
      <t>ケイヒ</t>
    </rPh>
    <phoneticPr fontId="1"/>
  </si>
  <si>
    <t>国庫補助要望額
（対象経費／２）</t>
    <rPh sb="0" eb="2">
      <t>コッコ</t>
    </rPh>
    <rPh sb="2" eb="4">
      <t>ホジョ</t>
    </rPh>
    <rPh sb="4" eb="6">
      <t>ヨウボウ</t>
    </rPh>
    <rPh sb="6" eb="7">
      <t>ガク</t>
    </rPh>
    <rPh sb="9" eb="11">
      <t>タイショウ</t>
    </rPh>
    <rPh sb="11" eb="13">
      <t>ケイヒ</t>
    </rPh>
    <phoneticPr fontId="1"/>
  </si>
  <si>
    <t>「要望人数」は補助対象期間を通じて想定される人数を記載してください。ただし、「★事業者情報」に記載された情報をもとに内示額を算定します。なお、「★事業者情報」の記載内容の虚偽が発覚した際には内示額の減額を行う場合もありますので御了承ください。</t>
    <rPh sb="1" eb="3">
      <t>ヨウボウ</t>
    </rPh>
    <rPh sb="3" eb="5">
      <t>ニンズウ</t>
    </rPh>
    <rPh sb="7" eb="9">
      <t>ホジョ</t>
    </rPh>
    <rPh sb="9" eb="11">
      <t>タイショウ</t>
    </rPh>
    <rPh sb="11" eb="13">
      <t>キカン</t>
    </rPh>
    <rPh sb="14" eb="15">
      <t>ツウ</t>
    </rPh>
    <rPh sb="17" eb="19">
      <t>ソウテイ</t>
    </rPh>
    <rPh sb="22" eb="24">
      <t>ニンズウ</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</si>
  <si>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補助金を活用する人材を採用後３カ月以上継続して運転者として雇用することを条件とし、補助金交付後に条件を満たしていない事実が確認された場合には返還の対象となります。</t>
    <rPh sb="23" eb="26">
      <t>ウンテンシャ</t>
    </rPh>
    <phoneticPr fontId="1"/>
  </si>
  <si>
    <t>人材確保のための広報活動等</t>
    <rPh sb="8" eb="10">
      <t>コウホウ</t>
    </rPh>
    <rPh sb="10" eb="12">
      <t>カツドウ</t>
    </rPh>
    <rPh sb="12" eb="13">
      <t>トウ</t>
    </rPh>
    <phoneticPr fontId="1"/>
  </si>
  <si>
    <t>人材確保イベントの参加・開催</t>
    <rPh sb="9" eb="11">
      <t>サンカ</t>
    </rPh>
    <rPh sb="12" eb="14">
      <t>カイサイ</t>
    </rPh>
    <phoneticPr fontId="1"/>
  </si>
  <si>
    <t>広報活動に係る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コウホウ</t>
    </rPh>
    <rPh sb="2" eb="4">
      <t>カツドウ</t>
    </rPh>
    <rPh sb="5" eb="6">
      <t>カカ</t>
    </rPh>
    <rPh sb="7" eb="9">
      <t>ホジョ</t>
    </rPh>
    <rPh sb="9" eb="11">
      <t>タイショウ</t>
    </rPh>
    <rPh sb="11" eb="13">
      <t>ケイヒ</t>
    </rPh>
    <rPh sb="14" eb="16">
      <t>ホジョ</t>
    </rPh>
    <rPh sb="16" eb="18">
      <t>タイショウ</t>
    </rPh>
    <rPh sb="18" eb="20">
      <t>キカン</t>
    </rPh>
    <rPh sb="21" eb="22">
      <t>ツウ</t>
    </rPh>
    <rPh sb="24" eb="26">
      <t>ソウテイ</t>
    </rPh>
    <rPh sb="29" eb="31">
      <t>ゼンガク</t>
    </rPh>
    <rPh sb="32" eb="34">
      <t>キサイ</t>
    </rPh>
    <rPh sb="59" eb="61">
      <t>ジョウホウ</t>
    </rPh>
    <rPh sb="65" eb="68">
      <t>ナイジガク</t>
    </rPh>
    <rPh sb="69" eb="71">
      <t>サンテイ</t>
    </rPh>
    <rPh sb="87" eb="89">
      <t>キサイ</t>
    </rPh>
    <rPh sb="89" eb="91">
      <t>ナイヨウ</t>
    </rPh>
    <rPh sb="92" eb="94">
      <t>キョギ</t>
    </rPh>
    <rPh sb="95" eb="97">
      <t>ハッカク</t>
    </rPh>
    <rPh sb="99" eb="100">
      <t>サイ</t>
    </rPh>
    <rPh sb="102" eb="104">
      <t>ナイジ</t>
    </rPh>
    <rPh sb="104" eb="105">
      <t>ガク</t>
    </rPh>
    <rPh sb="106" eb="108">
      <t>ゲンガク</t>
    </rPh>
    <rPh sb="109" eb="110">
      <t>オコナ</t>
    </rPh>
    <rPh sb="111" eb="113">
      <t>バアイ</t>
    </rPh>
    <rPh sb="120" eb="123">
      <t>ゴリョウショウ</t>
    </rPh>
    <phoneticPr fontId="1"/>
  </si>
  <si>
    <t>補助対象経費は補助対象期間を通じて想定される全額を記載してください。ただし、「★事業者情報」に記載された情報をもとに内示額を算定します。なお、「★事業者情報」の記載内容の虚偽が発覚した際には内示額の減額を行う場合もありますので御了承ください。</t>
    <rPh sb="0" eb="2">
      <t>ホジョ</t>
    </rPh>
    <rPh sb="2" eb="4">
      <t>タイショウ</t>
    </rPh>
    <rPh sb="4" eb="6">
      <t>ケイヒ</t>
    </rPh>
    <rPh sb="7" eb="9">
      <t>ホジョ</t>
    </rPh>
    <rPh sb="9" eb="11">
      <t>タイショウ</t>
    </rPh>
    <rPh sb="11" eb="13">
      <t>キカン</t>
    </rPh>
    <rPh sb="14" eb="15">
      <t>ツウ</t>
    </rPh>
    <rPh sb="17" eb="19">
      <t>ソウテイ</t>
    </rPh>
    <rPh sb="22" eb="24">
      <t>ゼンガク</t>
    </rPh>
    <rPh sb="25" eb="27">
      <t>キサイ</t>
    </rPh>
    <rPh sb="52" eb="54">
      <t>ジョウホウ</t>
    </rPh>
    <rPh sb="58" eb="61">
      <t>ナイジガク</t>
    </rPh>
    <rPh sb="62" eb="64">
      <t>サンテイ</t>
    </rPh>
    <rPh sb="73" eb="76">
      <t>ジギョウシャ</t>
    </rPh>
    <rPh sb="76" eb="78">
      <t>ジョウホウ</t>
    </rPh>
    <rPh sb="80" eb="82">
      <t>キサイ</t>
    </rPh>
    <rPh sb="82" eb="84">
      <t>ナイヨウ</t>
    </rPh>
    <rPh sb="85" eb="87">
      <t>キョギ</t>
    </rPh>
    <rPh sb="88" eb="90">
      <t>ハッカク</t>
    </rPh>
    <rPh sb="92" eb="93">
      <t>サイ</t>
    </rPh>
    <rPh sb="95" eb="97">
      <t>ナイジ</t>
    </rPh>
    <rPh sb="97" eb="98">
      <t>ガク</t>
    </rPh>
    <rPh sb="99" eb="101">
      <t>ゲンガク</t>
    </rPh>
    <rPh sb="102" eb="103">
      <t>オコナ</t>
    </rPh>
    <rPh sb="104" eb="106">
      <t>バアイ</t>
    </rPh>
    <rPh sb="113" eb="116">
      <t>ゴリョウショウ</t>
    </rPh>
    <phoneticPr fontId="1"/>
  </si>
  <si>
    <t>各種認証・認定の取得状況</t>
    <rPh sb="0" eb="2">
      <t>カクシュ</t>
    </rPh>
    <rPh sb="2" eb="4">
      <t>ニンショウ</t>
    </rPh>
    <rPh sb="5" eb="7">
      <t>ニンテイ</t>
    </rPh>
    <rPh sb="8" eb="10">
      <t>シュトク</t>
    </rPh>
    <rPh sb="10" eb="12">
      <t>ジョウキョウ</t>
    </rPh>
    <phoneticPr fontId="1"/>
  </si>
  <si>
    <t>　国土交通省では、バス・タクシー事業の人材確保のため、若者や女性を含めた安全・安心で快適な働きやすい職場環境の実現を推進しております。</t>
    <rPh sb="1" eb="3">
      <t>コクド</t>
    </rPh>
    <rPh sb="3" eb="6">
      <t>コウツウショウ</t>
    </rPh>
    <rPh sb="16" eb="18">
      <t>ジギョウ</t>
    </rPh>
    <rPh sb="19" eb="21">
      <t>ジンザイ</t>
    </rPh>
    <rPh sb="21" eb="23">
      <t>カクホ</t>
    </rPh>
    <rPh sb="27" eb="29">
      <t>ワカモノ</t>
    </rPh>
    <rPh sb="30" eb="32">
      <t>ジョセイ</t>
    </rPh>
    <rPh sb="33" eb="34">
      <t>フク</t>
    </rPh>
    <rPh sb="36" eb="38">
      <t>アンゼン</t>
    </rPh>
    <rPh sb="39" eb="41">
      <t>アンシン</t>
    </rPh>
    <rPh sb="42" eb="44">
      <t>カイテキ</t>
    </rPh>
    <rPh sb="45" eb="46">
      <t>ハタラ</t>
    </rPh>
    <rPh sb="50" eb="54">
      <t>ショクバカンキョウ</t>
    </rPh>
    <rPh sb="55" eb="57">
      <t>ジツゲン</t>
    </rPh>
    <rPh sb="58" eb="60">
      <t>スイシン</t>
    </rPh>
    <phoneticPr fontId="1"/>
  </si>
  <si>
    <t>（５）要望調査時点で認証を取得しておらず、事業完了実績報告までに取得する予定もない</t>
    <rPh sb="3" eb="5">
      <t>ヨウボウ</t>
    </rPh>
    <rPh sb="5" eb="7">
      <t>チョウサ</t>
    </rPh>
    <rPh sb="7" eb="9">
      <t>ジテン</t>
    </rPh>
    <rPh sb="10" eb="12">
      <t>ニンショウ</t>
    </rPh>
    <rPh sb="13" eb="15">
      <t>シュトク</t>
    </rPh>
    <rPh sb="21" eb="23">
      <t>ジギョウ</t>
    </rPh>
    <rPh sb="23" eb="25">
      <t>カンリョウ</t>
    </rPh>
    <rPh sb="25" eb="27">
      <t>ジッセキ</t>
    </rPh>
    <rPh sb="27" eb="29">
      <t>ホウコク</t>
    </rPh>
    <rPh sb="32" eb="34">
      <t>シュトク</t>
    </rPh>
    <rPh sb="36" eb="38">
      <t>ヨテイ</t>
    </rPh>
    <phoneticPr fontId="1"/>
  </si>
  <si>
    <t>女性活躍推進法に基づく「えるぼし」等の認定状況</t>
    <rPh sb="0" eb="2">
      <t>ジョセイ</t>
    </rPh>
    <rPh sb="2" eb="4">
      <t>カツヤク</t>
    </rPh>
    <rPh sb="4" eb="7">
      <t>スイシンホウ</t>
    </rPh>
    <rPh sb="8" eb="9">
      <t>モト</t>
    </rPh>
    <rPh sb="17" eb="18">
      <t>ナド</t>
    </rPh>
    <rPh sb="19" eb="21">
      <t>ニンテイ</t>
    </rPh>
    <phoneticPr fontId="1"/>
  </si>
  <si>
    <t>（１）「プラチナえるぼし」の認定を受けている</t>
    <rPh sb="14" eb="16">
      <t>ニンテイ</t>
    </rPh>
    <rPh sb="17" eb="18">
      <t>ウ</t>
    </rPh>
    <phoneticPr fontId="1"/>
  </si>
  <si>
    <t>（２）「えるぼし（３つ星）」の認定を受けている</t>
    <rPh sb="11" eb="12">
      <t>ボシ</t>
    </rPh>
    <phoneticPr fontId="1"/>
  </si>
  <si>
    <t>（３）「えるぼし（２つ星）」の認定を受けている</t>
    <phoneticPr fontId="1"/>
  </si>
  <si>
    <t>（４）「えるぼし（１つ星）」の認定を受けている</t>
    <phoneticPr fontId="1"/>
  </si>
  <si>
    <t>（６）要望調査時点で認定を受けておらず、事業完了実績報告までに認定を受ける予定もない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</si>
  <si>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t>次世代育成支援対策推進法に基づく「くるみんマーク」等の認定状況</t>
    <rPh sb="0" eb="3">
      <t>ジセダイ</t>
    </rPh>
    <rPh sb="3" eb="5">
      <t>イクセイ</t>
    </rPh>
    <rPh sb="5" eb="7">
      <t>シエン</t>
    </rPh>
    <rPh sb="7" eb="9">
      <t>タイサク</t>
    </rPh>
    <rPh sb="9" eb="11">
      <t>スイシン</t>
    </rPh>
    <rPh sb="11" eb="12">
      <t>ホウ</t>
    </rPh>
    <rPh sb="13" eb="14">
      <t>モト</t>
    </rPh>
    <rPh sb="25" eb="26">
      <t>ナド</t>
    </rPh>
    <rPh sb="27" eb="29">
      <t>ニンテイ</t>
    </rPh>
    <phoneticPr fontId="1"/>
  </si>
  <si>
    <t>（１）「プラチナくるみん」の認定を受けている</t>
    <rPh sb="14" eb="16">
      <t>ニンテイ</t>
    </rPh>
    <rPh sb="17" eb="18">
      <t>ウ</t>
    </rPh>
    <phoneticPr fontId="1"/>
  </si>
  <si>
    <t>（２）「くるみん」の認定を受けている</t>
    <phoneticPr fontId="1"/>
  </si>
  <si>
    <t>（３）「トライくるみん」の認定を受けている</t>
    <phoneticPr fontId="1"/>
  </si>
  <si>
    <t>（４）要望調査時点で認定を受けていないが、事業完了実績報告（令和７年３月）までに認定を受ける予定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40" eb="42">
      <t>ニンテイ</t>
    </rPh>
    <rPh sb="43" eb="44">
      <t>ウ</t>
    </rPh>
    <rPh sb="46" eb="48">
      <t>ヨテイ</t>
    </rPh>
    <phoneticPr fontId="1"/>
  </si>
  <si>
    <t>（５）要望調査時点で認定を受けておらず、事業完了実績報告までに認定を受ける予定もない</t>
    <rPh sb="3" eb="5">
      <t>ヨウボウ</t>
    </rPh>
    <rPh sb="5" eb="7">
      <t>チョウサ</t>
    </rPh>
    <rPh sb="7" eb="9">
      <t>ジテン</t>
    </rPh>
    <rPh sb="10" eb="12">
      <t>ニンテイ</t>
    </rPh>
    <rPh sb="13" eb="14">
      <t>ウ</t>
    </rPh>
    <rPh sb="20" eb="22">
      <t>ジギョウ</t>
    </rPh>
    <rPh sb="22" eb="24">
      <t>カンリョウ</t>
    </rPh>
    <rPh sb="24" eb="26">
      <t>ジッセキ</t>
    </rPh>
    <rPh sb="26" eb="28">
      <t>ホウコク</t>
    </rPh>
    <rPh sb="31" eb="33">
      <t>ニンテイ</t>
    </rPh>
    <rPh sb="34" eb="35">
      <t>ウ</t>
    </rPh>
    <rPh sb="37" eb="39">
      <t>ヨテイ</t>
    </rPh>
    <phoneticPr fontId="1"/>
  </si>
  <si>
    <r>
      <rPr>
        <sz val="9"/>
        <color theme="1" tint="4.9989318521683403E-2"/>
        <rFont val="ＭＳ Ｐゴシック"/>
        <family val="3"/>
        <charset val="128"/>
        <scheme val="minor"/>
      </rPr>
      <t>上記回答内容を基に内示を行いますが、</t>
    </r>
    <r>
      <rPr>
        <u/>
        <sz val="9"/>
        <color rgb="FFFF0000"/>
        <rFont val="ＭＳ Ｐゴシック"/>
        <family val="3"/>
        <charset val="128"/>
        <scheme val="minor"/>
      </rPr>
      <t>交付申請又は事業完了実績報告の際には取得状況を証明する書面の提出が必要</t>
    </r>
    <r>
      <rPr>
        <sz val="9"/>
        <color theme="1" tint="4.9989318521683403E-2"/>
        <rFont val="ＭＳ Ｐゴシック"/>
        <family val="3"/>
        <charset val="128"/>
        <scheme val="minor"/>
      </rPr>
      <t>になります。その際、本調査の回答内容と相違があった場合は、実際の補助金交付額が減額される可能性があります。</t>
    </r>
    <rPh sb="61" eb="62">
      <t>サイ</t>
    </rPh>
    <phoneticPr fontId="1"/>
  </si>
  <si>
    <t>補助金の内示は要望の範囲内で実施されることについて理解のうえ、要望に漏れが無いことを確認しました。</t>
    <rPh sb="0" eb="3">
      <t>ホジョキン</t>
    </rPh>
    <rPh sb="4" eb="6">
      <t>ナイジ</t>
    </rPh>
    <rPh sb="7" eb="9">
      <t>ヨウボウ</t>
    </rPh>
    <rPh sb="10" eb="12">
      <t>ハンイ</t>
    </rPh>
    <rPh sb="12" eb="13">
      <t>ウチ</t>
    </rPh>
    <rPh sb="14" eb="16">
      <t>ジッシ</t>
    </rPh>
    <rPh sb="25" eb="27">
      <t>リカイ</t>
    </rPh>
    <rPh sb="31" eb="33">
      <t>ヨウボウ</t>
    </rPh>
    <rPh sb="34" eb="35">
      <t>モ</t>
    </rPh>
    <rPh sb="37" eb="38">
      <t>ナ</t>
    </rPh>
    <rPh sb="42" eb="44">
      <t>カクニン</t>
    </rPh>
    <phoneticPr fontId="1"/>
  </si>
  <si>
    <t>タクシー車両（燃料電池自動車）の導入</t>
    <rPh sb="4" eb="6">
      <t>シャリョウ</t>
    </rPh>
    <rPh sb="7" eb="9">
      <t>ネンリョウ</t>
    </rPh>
    <rPh sb="9" eb="11">
      <t>デンチ</t>
    </rPh>
    <rPh sb="11" eb="14">
      <t>ジドウシャ</t>
    </rPh>
    <phoneticPr fontId="1"/>
  </si>
  <si>
    <t>タクシー車両（プラグインハイブリッド車）の導入</t>
    <rPh sb="4" eb="6">
      <t>シャリョウ</t>
    </rPh>
    <rPh sb="18" eb="19">
      <t>クルマ</t>
    </rPh>
    <phoneticPr fontId="1"/>
  </si>
  <si>
    <t>タクシー車両（バッテリー式電気自動車）の導入</t>
    <rPh sb="4" eb="6">
      <t>シャリョウ</t>
    </rPh>
    <rPh sb="12" eb="13">
      <t>シキ</t>
    </rPh>
    <rPh sb="13" eb="15">
      <t>デンキ</t>
    </rPh>
    <rPh sb="15" eb="18">
      <t>ジドウシャ</t>
    </rPh>
    <phoneticPr fontId="1"/>
  </si>
  <si>
    <t>EVタクシー等用充電設備の導入</t>
    <rPh sb="6" eb="7">
      <t>ナド</t>
    </rPh>
    <rPh sb="7" eb="8">
      <t>ヨウ</t>
    </rPh>
    <rPh sb="8" eb="12">
      <t>ジュウデンセツビ</t>
    </rPh>
    <phoneticPr fontId="1"/>
  </si>
  <si>
    <t>EVタクシー等用充電設備の工事費</t>
    <rPh sb="8" eb="10">
      <t>ジュウデン</t>
    </rPh>
    <rPh sb="10" eb="12">
      <t>セツビ</t>
    </rPh>
    <rPh sb="13" eb="16">
      <t>コウジヒ</t>
    </rPh>
    <phoneticPr fontId="1"/>
  </si>
  <si>
    <t xml:space="preserve">  ＵＤタクシー（レベル1又は2）の導入</t>
    <rPh sb="13" eb="14">
      <t>マタ</t>
    </rPh>
    <rPh sb="18" eb="20">
      <t>ドウニュウ</t>
    </rPh>
    <phoneticPr fontId="1"/>
  </si>
  <si>
    <t>（要望台数×400千円）</t>
    <rPh sb="9" eb="10">
      <t>チ</t>
    </rPh>
    <rPh sb="10" eb="11">
      <t>エン</t>
    </rPh>
    <phoneticPr fontId="1"/>
  </si>
  <si>
    <t>要望調査票記入後にチェックしてください</t>
    <rPh sb="0" eb="2">
      <t>ヨウボウ</t>
    </rPh>
    <rPh sb="2" eb="5">
      <t>チョウサヒョウ</t>
    </rPh>
    <rPh sb="5" eb="7">
      <t>キニュウ</t>
    </rPh>
    <rPh sb="7" eb="8">
      <t>ゴ</t>
    </rPh>
    <phoneticPr fontId="1"/>
  </si>
  <si>
    <r>
      <t>　このため、</t>
    </r>
    <r>
      <rPr>
        <b/>
        <u/>
        <sz val="10"/>
        <color theme="1"/>
        <rFont val="ＭＳ Ｐゴシック"/>
        <family val="3"/>
        <charset val="128"/>
        <scheme val="minor"/>
      </rPr>
      <t>今回の要望調査を踏まえて内示を行う際に以下の認証・認定の取得状況に応じた優遇措置を実施します。</t>
    </r>
    <r>
      <rPr>
        <sz val="10"/>
        <color theme="1"/>
        <rFont val="ＭＳ Ｐゴシック"/>
        <family val="3"/>
        <charset val="128"/>
        <scheme val="minor"/>
      </rPr>
      <t>要望調査提出時点の状況を回答して下さい。</t>
    </r>
    <r>
      <rPr>
        <b/>
        <sz val="10"/>
        <color rgb="FFFF0000"/>
        <rFont val="ＭＳ Ｐゴシック"/>
        <family val="3"/>
        <charset val="128"/>
        <scheme val="minor"/>
      </rPr>
      <t>なお、チェックが無い場合は優遇措置を受けられませんのでご注意ください。</t>
    </r>
    <rPh sb="25" eb="27">
      <t>イカ</t>
    </rPh>
    <rPh sb="28" eb="30">
      <t>ニンショウ</t>
    </rPh>
    <rPh sb="31" eb="33">
      <t>ニンテイ</t>
    </rPh>
    <rPh sb="42" eb="44">
      <t>ユウグウ</t>
    </rPh>
    <rPh sb="44" eb="46">
      <t>ソチ</t>
    </rPh>
    <rPh sb="47" eb="49">
      <t>ジッシ</t>
    </rPh>
    <rPh sb="81" eb="82">
      <t>ナ</t>
    </rPh>
    <rPh sb="83" eb="85">
      <t>バアイ</t>
    </rPh>
    <rPh sb="86" eb="88">
      <t>ユウグウ</t>
    </rPh>
    <rPh sb="88" eb="90">
      <t>ソチ</t>
    </rPh>
    <rPh sb="91" eb="92">
      <t>ウ</t>
    </rPh>
    <rPh sb="101" eb="103">
      <t>チュウイ</t>
    </rPh>
    <phoneticPr fontId="1"/>
  </si>
  <si>
    <t>（要望台数×600千円）</t>
    <rPh sb="1" eb="3">
      <t>ヨウボウ</t>
    </rPh>
    <rPh sb="3" eb="5">
      <t>ダイスウ</t>
    </rPh>
    <rPh sb="9" eb="10">
      <t>セン</t>
    </rPh>
    <rPh sb="10" eb="11">
      <t>エン</t>
    </rPh>
    <phoneticPr fontId="1"/>
  </si>
  <si>
    <t>（補助対象経費×1/3）</t>
    <rPh sb="1" eb="3">
      <t>ホジョ</t>
    </rPh>
    <rPh sb="3" eb="5">
      <t>タイショウ</t>
    </rPh>
    <rPh sb="5" eb="7">
      <t>ケイヒ</t>
    </rPh>
    <phoneticPr fontId="1"/>
  </si>
  <si>
    <t>多くの要望が寄せられた場合には、これまでのキャッシュレス車載機器の補助実績等を踏まえ、国土交通省にて各事業に振り分けを行います。振り分けの関係上、着手時期の記載をお願いします。</t>
    <rPh sb="28" eb="30">
      <t>シャサイ</t>
    </rPh>
    <rPh sb="30" eb="32">
      <t>キキ</t>
    </rPh>
    <phoneticPr fontId="1"/>
  </si>
  <si>
    <t>高圧受電設備（キュービクル）の導入</t>
    <rPh sb="0" eb="2">
      <t>コウアツ</t>
    </rPh>
    <rPh sb="2" eb="4">
      <t>ジュデン</t>
    </rPh>
    <rPh sb="4" eb="6">
      <t>セツビ</t>
    </rPh>
    <phoneticPr fontId="1"/>
  </si>
  <si>
    <t>高圧受電設備（キュービクル）の工事費</t>
    <rPh sb="0" eb="2">
      <t>コウアツ</t>
    </rPh>
    <rPh sb="2" eb="4">
      <t>ジュデン</t>
    </rPh>
    <rPh sb="4" eb="6">
      <t>セツビ</t>
    </rPh>
    <phoneticPr fontId="1"/>
  </si>
  <si>
    <t>着手時期</t>
    <rPh sb="0" eb="2">
      <t>チャクシュ</t>
    </rPh>
    <rPh sb="2" eb="4">
      <t>ジキ</t>
    </rPh>
    <phoneticPr fontId="1"/>
  </si>
  <si>
    <t>集計作業の効率化のため、人材確保・育成に係る要望調査の様式は全事業（乗合・貸切・乗用）共通のものとなっています。
このため、特定事業にのみ該当する記載（例「子育てタクシードライバー研修」）については、該当しない事業を営む場合は、御放念ください。</t>
    <rPh sb="0" eb="2">
      <t>シュウケイ</t>
    </rPh>
    <rPh sb="2" eb="4">
      <t>サギョウ</t>
    </rPh>
    <rPh sb="5" eb="8">
      <t>コウリツカ</t>
    </rPh>
    <rPh sb="12" eb="14">
      <t>ジンザイ</t>
    </rPh>
    <rPh sb="14" eb="16">
      <t>カクホ</t>
    </rPh>
    <rPh sb="17" eb="19">
      <t>イクセイ</t>
    </rPh>
    <rPh sb="20" eb="21">
      <t>カカ</t>
    </rPh>
    <rPh sb="22" eb="24">
      <t>ヨウボウ</t>
    </rPh>
    <rPh sb="24" eb="26">
      <t>チョウサ</t>
    </rPh>
    <rPh sb="27" eb="29">
      <t>ヨウシキ</t>
    </rPh>
    <rPh sb="30" eb="31">
      <t>ゼン</t>
    </rPh>
    <rPh sb="31" eb="33">
      <t>ジギョウ</t>
    </rPh>
    <rPh sb="34" eb="36">
      <t>ノリアイ</t>
    </rPh>
    <rPh sb="37" eb="39">
      <t>カシキリ</t>
    </rPh>
    <rPh sb="40" eb="42">
      <t>ジョウヨウ</t>
    </rPh>
    <rPh sb="43" eb="45">
      <t>キョウツウ</t>
    </rPh>
    <rPh sb="62" eb="64">
      <t>トクテイ</t>
    </rPh>
    <rPh sb="64" eb="66">
      <t>ジギョウ</t>
    </rPh>
    <rPh sb="69" eb="71">
      <t>ガイトウ</t>
    </rPh>
    <rPh sb="73" eb="75">
      <t>キサイ</t>
    </rPh>
    <rPh sb="76" eb="77">
      <t>レイ</t>
    </rPh>
    <rPh sb="78" eb="80">
      <t>コソダ</t>
    </rPh>
    <rPh sb="90" eb="92">
      <t>ケンシュウ</t>
    </rPh>
    <rPh sb="100" eb="102">
      <t>ガイトウ</t>
    </rPh>
    <rPh sb="105" eb="107">
      <t>ジギョウ</t>
    </rPh>
    <rPh sb="108" eb="109">
      <t>イトナ</t>
    </rPh>
    <rPh sb="110" eb="112">
      <t>バアイ</t>
    </rPh>
    <rPh sb="114" eb="117">
      <t>ゴホウネン</t>
    </rPh>
    <phoneticPr fontId="1"/>
  </si>
  <si>
    <t>○運転者の数　（乗用事業に従事する人数のみ。乗合、貸切は含みません）</t>
    <rPh sb="1" eb="4">
      <t>ウンテンシャ</t>
    </rPh>
    <rPh sb="5" eb="6">
      <t>スウ</t>
    </rPh>
    <rPh sb="8" eb="10">
      <t>ジョウヨウ</t>
    </rPh>
    <rPh sb="10" eb="12">
      <t>ジギョウ</t>
    </rPh>
    <rPh sb="13" eb="15">
      <t>ジュウジ</t>
    </rPh>
    <rPh sb="17" eb="19">
      <t>ニンズウ</t>
    </rPh>
    <rPh sb="22" eb="24">
      <t>ノリアイ</t>
    </rPh>
    <rPh sb="25" eb="27">
      <t>カシキリ</t>
    </rPh>
    <rPh sb="28" eb="29">
      <t>フク</t>
    </rPh>
    <phoneticPr fontId="1"/>
  </si>
  <si>
    <t>○保有車両数　（乗用事業用車両のみ、乗合、貸切は含みません）</t>
    <rPh sb="1" eb="3">
      <t>ホユウ</t>
    </rPh>
    <rPh sb="3" eb="5">
      <t>シャリョウ</t>
    </rPh>
    <rPh sb="5" eb="6">
      <t>スウ</t>
    </rPh>
    <rPh sb="8" eb="10">
      <t>ジョウヨウ</t>
    </rPh>
    <rPh sb="10" eb="13">
      <t>ジギョウヨウ</t>
    </rPh>
    <rPh sb="13" eb="15">
      <t>シャリョウ</t>
    </rPh>
    <rPh sb="18" eb="20">
      <t>ノリアイ</t>
    </rPh>
    <rPh sb="21" eb="23">
      <t>カシキリ</t>
    </rPh>
    <rPh sb="24" eb="25">
      <t>フク</t>
    </rPh>
    <phoneticPr fontId="1"/>
  </si>
  <si>
    <t>法令により受講が求められている研修・講習（運行管理者講習、タクシー業務適正化特別措置法に基づく法定研修等）は本調査及び支援の対象外です。</t>
    <rPh sb="33" eb="35">
      <t>ギョウム</t>
    </rPh>
    <rPh sb="35" eb="38">
      <t>テキセイカ</t>
    </rPh>
    <rPh sb="38" eb="40">
      <t>トクベツ</t>
    </rPh>
    <rPh sb="40" eb="43">
      <t>ソチホウ</t>
    </rPh>
    <rPh sb="44" eb="45">
      <t>モト</t>
    </rPh>
    <rPh sb="47" eb="49">
      <t>ホウテイ</t>
    </rPh>
    <rPh sb="49" eb="51">
      <t>ケンシュウ</t>
    </rPh>
    <rPh sb="51" eb="52">
      <t>ナド</t>
    </rPh>
    <phoneticPr fontId="1"/>
  </si>
  <si>
    <t>・観光予算での支援を予定しているため、空港アクセスまたは観光周遊で使用する車両である必要があります。</t>
    <phoneticPr fontId="1"/>
  </si>
  <si>
    <t>うち、コロナ臨時休車からの復活のために導入する車両数</t>
    <rPh sb="6" eb="8">
      <t>リンジ</t>
    </rPh>
    <rPh sb="8" eb="10">
      <t>キュウシャ</t>
    </rPh>
    <rPh sb="13" eb="15">
      <t>フッカツ</t>
    </rPh>
    <rPh sb="19" eb="21">
      <t>ドウニュウ</t>
    </rPh>
    <rPh sb="23" eb="26">
      <t>シャリョウスウ</t>
    </rPh>
    <phoneticPr fontId="1"/>
  </si>
  <si>
    <t>・「福祉タクシー」とは、福祉輸送のみする車両を指します。
・「福祉タクシー」に係る補助を受けるためには、地域公共交通活性化再生法に基づく協議会にて策定された「生活交通確保維持改善計画」に、位置づけられる必要があります。</t>
    <rPh sb="31" eb="33">
      <t>フクシ</t>
    </rPh>
    <rPh sb="39" eb="40">
      <t>カカ</t>
    </rPh>
    <rPh sb="41" eb="43">
      <t>ホジョ</t>
    </rPh>
    <rPh sb="44" eb="45">
      <t>ウ</t>
    </rPh>
    <rPh sb="73" eb="75">
      <t>サクテイ</t>
    </rPh>
    <rPh sb="79" eb="81">
      <t>セイカツ</t>
    </rPh>
    <rPh sb="81" eb="83">
      <t>コウツウ</t>
    </rPh>
    <rPh sb="83" eb="85">
      <t>カクホ</t>
    </rPh>
    <rPh sb="85" eb="87">
      <t>イジ</t>
    </rPh>
    <rPh sb="87" eb="89">
      <t>カイゼン</t>
    </rPh>
    <rPh sb="89" eb="91">
      <t>ケイカク</t>
    </rPh>
    <rPh sb="94" eb="96">
      <t>イチ</t>
    </rPh>
    <rPh sb="101" eb="103">
      <t>ヒツヨウ</t>
    </rPh>
    <phoneticPr fontId="1"/>
  </si>
  <si>
    <t>EV車両の導入補助については、要望台数、金額等を踏まえて補助方針を定めます。</t>
    <rPh sb="2" eb="4">
      <t>シャリョウ</t>
    </rPh>
    <rPh sb="5" eb="7">
      <t>ドウニュウ</t>
    </rPh>
    <rPh sb="7" eb="9">
      <t>ホジョ</t>
    </rPh>
    <rPh sb="15" eb="17">
      <t>ヨウボウ</t>
    </rPh>
    <rPh sb="17" eb="19">
      <t>ダイスウ</t>
    </rPh>
    <rPh sb="20" eb="22">
      <t>キンガク</t>
    </rPh>
    <rPh sb="22" eb="23">
      <t>ナド</t>
    </rPh>
    <rPh sb="24" eb="25">
      <t>フ</t>
    </rPh>
    <rPh sb="28" eb="30">
      <t>ホジョ</t>
    </rPh>
    <rPh sb="30" eb="32">
      <t>ホウシン</t>
    </rPh>
    <rPh sb="33" eb="34">
      <t>サダ</t>
    </rPh>
    <phoneticPr fontId="1"/>
  </si>
  <si>
    <t>総口数</t>
    <rPh sb="0" eb="1">
      <t>ソウ</t>
    </rPh>
    <rPh sb="1" eb="3">
      <t>クチスウ</t>
    </rPh>
    <phoneticPr fontId="1"/>
  </si>
  <si>
    <t>口</t>
    <rPh sb="0" eb="1">
      <t>クチ</t>
    </rPh>
    <phoneticPr fontId="1"/>
  </si>
  <si>
    <t>箇所</t>
    <rPh sb="0" eb="2">
      <t>カショ</t>
    </rPh>
    <phoneticPr fontId="1"/>
  </si>
  <si>
    <t>商用車の電動化促進事業（R5年度当初予算事業）の補助対象車両の型式は以下URLの「補助対象車両一覧」にて御確認できます。
公益財団法人日本自動車輸送技術協会HP：https://ataj.or.jp/efv-f_taxi_r5/</t>
    <phoneticPr fontId="1"/>
  </si>
  <si>
    <t>なお、商用車の電動化促進事業（R5年度補正予算事業）の「補助対象車両」については改めて公表いたします。</t>
    <phoneticPr fontId="1"/>
  </si>
  <si>
    <t>製造メーカー</t>
    <rPh sb="0" eb="2">
      <t>セイゾウ</t>
    </rPh>
    <phoneticPr fontId="1"/>
  </si>
  <si>
    <t>法人タクシー（一般）</t>
    <rPh sb="0" eb="2">
      <t>ホウジン</t>
    </rPh>
    <rPh sb="7" eb="9">
      <t>イッパン</t>
    </rPh>
    <phoneticPr fontId="1"/>
  </si>
  <si>
    <t>法人タクシー（福祉輸送事業限定）</t>
    <rPh sb="0" eb="2">
      <t>ホウジン</t>
    </rPh>
    <rPh sb="7" eb="9">
      <t>フクシ</t>
    </rPh>
    <rPh sb="9" eb="11">
      <t>ユソウ</t>
    </rPh>
    <rPh sb="11" eb="13">
      <t>ジギョウ</t>
    </rPh>
    <rPh sb="13" eb="15">
      <t>ゲンテイ</t>
    </rPh>
    <phoneticPr fontId="1"/>
  </si>
  <si>
    <t>個人タクシー</t>
    <rPh sb="0" eb="2">
      <t>コジン</t>
    </rPh>
    <phoneticPr fontId="1"/>
  </si>
  <si>
    <t>事業許可の種類</t>
    <rPh sb="0" eb="2">
      <t>ジギョウ</t>
    </rPh>
    <rPh sb="2" eb="4">
      <t>キョカ</t>
    </rPh>
    <rPh sb="5" eb="7">
      <t>シュルイ</t>
    </rPh>
    <phoneticPr fontId="1"/>
  </si>
  <si>
    <t>法人タクシー（一般、福祉輸送事業限定の両方）</t>
    <rPh sb="0" eb="2">
      <t>ホウジン</t>
    </rPh>
    <rPh sb="7" eb="9">
      <t>イッパン</t>
    </rPh>
    <rPh sb="10" eb="12">
      <t>フクシ</t>
    </rPh>
    <rPh sb="12" eb="14">
      <t>ユソウ</t>
    </rPh>
    <rPh sb="14" eb="16">
      <t>ジギョウ</t>
    </rPh>
    <rPh sb="16" eb="18">
      <t>ゲンテイ</t>
    </rPh>
    <rPh sb="19" eb="21">
      <t>リョウホウ</t>
    </rPh>
    <phoneticPr fontId="1"/>
  </si>
  <si>
    <t>↑「入力エラー！」の表示が消えたことを確認してから提出してください。
　 「表紙」及び「各種認証・認定の取得状況」の記入が完了すると「入力エラー」が消えて「OK」と表示されます。</t>
    <phoneticPr fontId="1"/>
  </si>
  <si>
    <t>Ｖ２Ｈ充放電設備又は外部給電器の導入</t>
    <rPh sb="3" eb="4">
      <t>ジュウ</t>
    </rPh>
    <rPh sb="4" eb="6">
      <t>ホウデン</t>
    </rPh>
    <rPh sb="6" eb="8">
      <t>セツビ</t>
    </rPh>
    <rPh sb="8" eb="9">
      <t>マタ</t>
    </rPh>
    <rPh sb="10" eb="12">
      <t>ガイブ</t>
    </rPh>
    <rPh sb="12" eb="14">
      <t>キュウデン</t>
    </rPh>
    <rPh sb="14" eb="15">
      <t>キ</t>
    </rPh>
    <rPh sb="16" eb="18">
      <t>ドウニュウ</t>
    </rPh>
    <phoneticPr fontId="1"/>
  </si>
  <si>
    <t>基</t>
    <rPh sb="0" eb="1">
      <t>キ</t>
    </rPh>
    <phoneticPr fontId="1"/>
  </si>
  <si>
    <t>Ｖ２Ｈ充放電設備導入工事費</t>
    <rPh sb="3" eb="4">
      <t>ジュウ</t>
    </rPh>
    <rPh sb="4" eb="6">
      <t>ホウデン</t>
    </rPh>
    <rPh sb="6" eb="8">
      <t>セツビ</t>
    </rPh>
    <rPh sb="8" eb="10">
      <t>ドウニュウ</t>
    </rPh>
    <rPh sb="10" eb="13">
      <t>コウジヒ</t>
    </rPh>
    <phoneticPr fontId="1"/>
  </si>
  <si>
    <t>充電設備、高圧受電設備並びにＶ２Ｈ充放電設備若しくは外部給電器については、原則としてEV車両の購入とセットの場合のみ補助対象となります。</t>
    <rPh sb="0" eb="2">
      <t>ジュウデン</t>
    </rPh>
    <rPh sb="2" eb="4">
      <t>セツビ</t>
    </rPh>
    <rPh sb="5" eb="7">
      <t>コウアツ</t>
    </rPh>
    <rPh sb="7" eb="9">
      <t>ジュデン</t>
    </rPh>
    <rPh sb="9" eb="11">
      <t>セツビ</t>
    </rPh>
    <rPh sb="11" eb="12">
      <t>ナラ</t>
    </rPh>
    <rPh sb="17" eb="20">
      <t>ジュウホウデン</t>
    </rPh>
    <rPh sb="20" eb="22">
      <t>セツビ</t>
    </rPh>
    <rPh sb="22" eb="23">
      <t>モ</t>
    </rPh>
    <rPh sb="26" eb="28">
      <t>ガイブ</t>
    </rPh>
    <rPh sb="28" eb="30">
      <t>キュウデン</t>
    </rPh>
    <rPh sb="30" eb="31">
      <t>キ</t>
    </rPh>
    <rPh sb="37" eb="39">
      <t>ゲンソク</t>
    </rPh>
    <rPh sb="44" eb="46">
      <t>シャリョウ</t>
    </rPh>
    <rPh sb="47" eb="49">
      <t>コウニュウ</t>
    </rPh>
    <rPh sb="54" eb="56">
      <t>バアイ</t>
    </rPh>
    <rPh sb="58" eb="60">
      <t>ホジョ</t>
    </rPh>
    <rPh sb="60" eb="62">
      <t>タイショウ</t>
    </rPh>
    <phoneticPr fontId="1"/>
  </si>
  <si>
    <t>（４）要望調査時点で認証を取得していないが、事業完了実績報告（令和７年２月頃）までに取得予定</t>
    <rPh sb="3" eb="5">
      <t>ヨウボウ</t>
    </rPh>
    <rPh sb="5" eb="7">
      <t>チョウサ</t>
    </rPh>
    <rPh sb="7" eb="9">
      <t>ジテン</t>
    </rPh>
    <rPh sb="10" eb="12">
      <t>ニンショウ</t>
    </rPh>
    <rPh sb="13" eb="15">
      <t>シュトク</t>
    </rPh>
    <rPh sb="22" eb="24">
      <t>ジギョウ</t>
    </rPh>
    <rPh sb="24" eb="26">
      <t>カンリョウ</t>
    </rPh>
    <rPh sb="26" eb="28">
      <t>ジッセキ</t>
    </rPh>
    <rPh sb="28" eb="30">
      <t>ホウコク</t>
    </rPh>
    <rPh sb="31" eb="33">
      <t>レイワ</t>
    </rPh>
    <rPh sb="34" eb="35">
      <t>ネン</t>
    </rPh>
    <rPh sb="36" eb="37">
      <t>ガツ</t>
    </rPh>
    <rPh sb="37" eb="38">
      <t>コロ</t>
    </rPh>
    <rPh sb="42" eb="44">
      <t>シュトク</t>
    </rPh>
    <rPh sb="44" eb="46">
      <t>ヨテイ</t>
    </rPh>
    <phoneticPr fontId="1"/>
  </si>
  <si>
    <t>（５）要望調査時点で認定を受けていないが、事業完了実績報告（令和７年２月頃）までに認定を受ける予定</t>
    <rPh sb="3" eb="5">
      <t>ヨウボウ</t>
    </rPh>
    <rPh sb="5" eb="7">
      <t>チョウサ</t>
    </rPh>
    <rPh sb="7" eb="9">
      <t>ジテン</t>
    </rPh>
    <rPh sb="10" eb="12">
      <t>ニンテイ</t>
    </rPh>
    <rPh sb="13" eb="14">
      <t>ウ</t>
    </rPh>
    <rPh sb="21" eb="23">
      <t>ジギョウ</t>
    </rPh>
    <rPh sb="23" eb="25">
      <t>カンリョウ</t>
    </rPh>
    <rPh sb="25" eb="27">
      <t>ジッセキ</t>
    </rPh>
    <rPh sb="27" eb="29">
      <t>ホウコク</t>
    </rPh>
    <rPh sb="30" eb="32">
      <t>レイワ</t>
    </rPh>
    <rPh sb="33" eb="34">
      <t>ネン</t>
    </rPh>
    <rPh sb="35" eb="36">
      <t>ガツ</t>
    </rPh>
    <rPh sb="36" eb="37">
      <t>コロ</t>
    </rPh>
    <rPh sb="41" eb="43">
      <t>ニンテイ</t>
    </rPh>
    <rPh sb="44" eb="45">
      <t>ウ</t>
    </rPh>
    <rPh sb="47" eb="49">
      <t>ヨテイ</t>
    </rPh>
    <phoneticPr fontId="1"/>
  </si>
  <si>
    <t>車両後方から乗り降り可能で、スロープの展開など操作が容易な車両をUD認定できる新たな認定レベルとして
レベル準１の追加を予定しており、今回の補助事業においても補助対象に加える予定です。</t>
    <phoneticPr fontId="1"/>
  </si>
  <si>
    <r>
      <t xml:space="preserve">訪日外国人旅行者の富裕層向けタクシーの導入
</t>
    </r>
    <r>
      <rPr>
        <sz val="6"/>
        <rFont val="ＭＳ Ｐゴシック"/>
        <family val="3"/>
        <charset val="128"/>
        <scheme val="minor"/>
      </rPr>
      <t>（訪日外国人富裕層の送迎用として通常より広い車内空間の確保や車内空間をVIP仕様にする等の車両）</t>
    </r>
    <rPh sb="0" eb="2">
      <t>ホウニチ</t>
    </rPh>
    <rPh sb="2" eb="4">
      <t>ガイコク</t>
    </rPh>
    <rPh sb="4" eb="5">
      <t>ジン</t>
    </rPh>
    <rPh sb="5" eb="8">
      <t>リョコウシャ</t>
    </rPh>
    <rPh sb="9" eb="12">
      <t>フユウソウ</t>
    </rPh>
    <rPh sb="12" eb="13">
      <t>ム</t>
    </rPh>
    <rPh sb="23" eb="25">
      <t>ホウニチ</t>
    </rPh>
    <rPh sb="25" eb="28">
      <t>ガイコクジン</t>
    </rPh>
    <rPh sb="28" eb="31">
      <t>フユウソウ</t>
    </rPh>
    <rPh sb="32" eb="35">
      <t>ソウゲイヨウ</t>
    </rPh>
    <rPh sb="38" eb="40">
      <t>ツウジョウ</t>
    </rPh>
    <rPh sb="42" eb="43">
      <t>ヒロ</t>
    </rPh>
    <rPh sb="44" eb="46">
      <t>シャナイ</t>
    </rPh>
    <rPh sb="46" eb="48">
      <t>クウカン</t>
    </rPh>
    <rPh sb="49" eb="51">
      <t>カクホ</t>
    </rPh>
    <rPh sb="52" eb="54">
      <t>シャナイ</t>
    </rPh>
    <rPh sb="54" eb="56">
      <t>クウカン</t>
    </rPh>
    <rPh sb="60" eb="62">
      <t>シヨウ</t>
    </rPh>
    <rPh sb="65" eb="66">
      <t>トウ</t>
    </rPh>
    <rPh sb="67" eb="69">
      <t>シャリョウ</t>
    </rPh>
    <phoneticPr fontId="1"/>
  </si>
  <si>
    <t>訪日外国人旅行者の富裕層向けタクシーとは、訪日外国人旅行者の富裕層の送迎サービスに特化したタクシー車両ですので、一般的なタクシー車両と比較して高価格帯の車両を用いることはもとより、Wi-Fiの設置や多言語化対応は必須となります。また、時間制運賃のみで運送することを想定しているため、タクシーメーターは設置されていないことが要件となります。また、単に設備が整っているだけではなく、富裕層向けサービスに応じた料金を収受する運送を常態的に行うことを想定した車両であることも要件となります。</t>
    <phoneticPr fontId="1"/>
  </si>
  <si>
    <t>「普通二種免許」所有者が新たに「大型二種免許」などを取得するための教習経費も対象となります。ただし、乗用の許可のみを持っている事業者が、既に普通二種免許を取得している従業員に大型二種免許を取得させる等の、業務に直接関係無い免許の取得費用は補助対象とはなりません」。</t>
    <rPh sb="50" eb="52">
      <t>ジョウヨウ</t>
    </rPh>
    <rPh sb="53" eb="55">
      <t>キョカ</t>
    </rPh>
    <rPh sb="58" eb="59">
      <t>モ</t>
    </rPh>
    <rPh sb="63" eb="66">
      <t>ジギョウシャ</t>
    </rPh>
    <rPh sb="68" eb="69">
      <t>スデ</t>
    </rPh>
    <rPh sb="70" eb="72">
      <t>フツウ</t>
    </rPh>
    <rPh sb="72" eb="74">
      <t>ニシュ</t>
    </rPh>
    <rPh sb="74" eb="76">
      <t>メンキョ</t>
    </rPh>
    <rPh sb="77" eb="79">
      <t>シュトク</t>
    </rPh>
    <rPh sb="83" eb="86">
      <t>ジュウギョウイン</t>
    </rPh>
    <rPh sb="87" eb="89">
      <t>オオガタ</t>
    </rPh>
    <rPh sb="89" eb="91">
      <t>ニシュ</t>
    </rPh>
    <rPh sb="91" eb="93">
      <t>メンキョ</t>
    </rPh>
    <rPh sb="94" eb="96">
      <t>シュトク</t>
    </rPh>
    <rPh sb="99" eb="100">
      <t>ナド</t>
    </rPh>
    <rPh sb="102" eb="104">
      <t>ギョウム</t>
    </rPh>
    <rPh sb="105" eb="107">
      <t>チョクセツ</t>
    </rPh>
    <rPh sb="107" eb="109">
      <t>カンケイ</t>
    </rPh>
    <rPh sb="109" eb="110">
      <t>ナ</t>
    </rPh>
    <rPh sb="111" eb="113">
      <t>メンキョ</t>
    </rPh>
    <rPh sb="114" eb="116">
      <t>シュトク</t>
    </rPh>
    <rPh sb="116" eb="118">
      <t>ヒヨウ</t>
    </rPh>
    <rPh sb="119" eb="121">
      <t>ホジョ</t>
    </rPh>
    <rPh sb="121" eb="123">
      <t>タイショウ</t>
    </rPh>
    <phoneticPr fontId="1"/>
  </si>
  <si>
    <t>運転免許センターで支払う手数料（試験手数料、交付手数料等）や自動車事故対策機構に支払う運転者適性診断の手数料は補助対象とはなりません。</t>
    <rPh sb="30" eb="33">
      <t>ジドウシャ</t>
    </rPh>
    <rPh sb="33" eb="35">
      <t>ジコ</t>
    </rPh>
    <rPh sb="35" eb="37">
      <t>タイサク</t>
    </rPh>
    <rPh sb="37" eb="39">
      <t>キコウ</t>
    </rPh>
    <rPh sb="40" eb="42">
      <t>シハラ</t>
    </rPh>
    <rPh sb="43" eb="46">
      <t>ウンテンシャ</t>
    </rPh>
    <rPh sb="46" eb="48">
      <t>テキセイ</t>
    </rPh>
    <rPh sb="48" eb="50">
      <t>シンダン</t>
    </rPh>
    <rPh sb="51" eb="54">
      <t>テスウリョウ</t>
    </rPh>
    <rPh sb="55" eb="57">
      <t>ホジョ</t>
    </rPh>
    <phoneticPr fontId="1"/>
  </si>
  <si>
    <t>記載内容に誤りが無いこと</t>
    <phoneticPr fontId="26"/>
  </si>
  <si>
    <t>補助金の内示は要望の範囲内で実施されること</t>
    <phoneticPr fontId="26"/>
  </si>
  <si>
    <t>運転者数</t>
    <rPh sb="0" eb="3">
      <t>ウンテンシャ</t>
    </rPh>
    <rPh sb="3" eb="4">
      <t>スウ</t>
    </rPh>
    <phoneticPr fontId="26"/>
  </si>
  <si>
    <t>車両数</t>
    <rPh sb="0" eb="2">
      <t>シャリョウ</t>
    </rPh>
    <rPh sb="2" eb="3">
      <t>スウ</t>
    </rPh>
    <phoneticPr fontId="26"/>
  </si>
  <si>
    <t>移動円滑化</t>
    <rPh sb="0" eb="2">
      <t>イドウ</t>
    </rPh>
    <rPh sb="2" eb="5">
      <t>エンカツカ</t>
    </rPh>
    <phoneticPr fontId="1"/>
  </si>
  <si>
    <t>働きやすい職場認証制度</t>
    <rPh sb="0" eb="1">
      <t>ハタラ</t>
    </rPh>
    <rPh sb="5" eb="7">
      <t>ショクバ</t>
    </rPh>
    <rPh sb="7" eb="9">
      <t>ニンショウ</t>
    </rPh>
    <rPh sb="9" eb="11">
      <t>セイド</t>
    </rPh>
    <phoneticPr fontId="1"/>
  </si>
  <si>
    <t>えるぼし</t>
    <phoneticPr fontId="26"/>
  </si>
  <si>
    <t>くるみんマーク</t>
    <phoneticPr fontId="26"/>
  </si>
  <si>
    <t>補助対象経費</t>
    <rPh sb="0" eb="2">
      <t>ホジョ</t>
    </rPh>
    <rPh sb="2" eb="4">
      <t>タイショウ</t>
    </rPh>
    <rPh sb="4" eb="6">
      <t>ケイヒ</t>
    </rPh>
    <phoneticPr fontId="26"/>
  </si>
  <si>
    <t>着手時期</t>
    <phoneticPr fontId="1"/>
  </si>
  <si>
    <t>製造メーカー</t>
    <phoneticPr fontId="26"/>
  </si>
  <si>
    <t>国庫補助要望額</t>
    <rPh sb="0" eb="2">
      <t>コッコ</t>
    </rPh>
    <rPh sb="2" eb="4">
      <t>ホジョ</t>
    </rPh>
    <rPh sb="4" eb="6">
      <t>ヨウボウ</t>
    </rPh>
    <rPh sb="6" eb="7">
      <t>ガク</t>
    </rPh>
    <phoneticPr fontId="26"/>
  </si>
  <si>
    <t>要望台数</t>
    <rPh sb="3" eb="4">
      <t>スウ</t>
    </rPh>
    <phoneticPr fontId="26"/>
  </si>
  <si>
    <t>一人平均</t>
    <rPh sb="0" eb="2">
      <t>ヒトリ</t>
    </rPh>
    <rPh sb="2" eb="4">
      <t>ヘイキン</t>
    </rPh>
    <phoneticPr fontId="26"/>
  </si>
  <si>
    <t>内容</t>
    <rPh sb="0" eb="2">
      <t>ナイヨウ</t>
    </rPh>
    <phoneticPr fontId="26"/>
  </si>
  <si>
    <t>許可の種類</t>
    <rPh sb="0" eb="2">
      <t>キョカ</t>
    </rPh>
    <rPh sb="3" eb="5">
      <t>シュルイ</t>
    </rPh>
    <phoneticPr fontId="26"/>
  </si>
  <si>
    <t>型式</t>
    <rPh sb="0" eb="2">
      <t>カタシキ</t>
    </rPh>
    <phoneticPr fontId="26"/>
  </si>
  <si>
    <t>総口数</t>
    <rPh sb="0" eb="1">
      <t>ソウ</t>
    </rPh>
    <rPh sb="1" eb="2">
      <t>クチ</t>
    </rPh>
    <rPh sb="2" eb="3">
      <t>スウ</t>
    </rPh>
    <phoneticPr fontId="26"/>
  </si>
  <si>
    <t>自治体協調補助</t>
    <rPh sb="0" eb="3">
      <t>ジチタイ</t>
    </rPh>
    <rPh sb="3" eb="5">
      <t>キョウチョウ</t>
    </rPh>
    <rPh sb="5" eb="7">
      <t>ホジョ</t>
    </rPh>
    <phoneticPr fontId="26"/>
  </si>
  <si>
    <t>国庫補助を活用して導入した福祉タクシー車両</t>
    <rPh sb="0" eb="2">
      <t>コッコ</t>
    </rPh>
    <rPh sb="2" eb="4">
      <t>ホジョ</t>
    </rPh>
    <rPh sb="5" eb="7">
      <t>カツヨウ</t>
    </rPh>
    <rPh sb="9" eb="11">
      <t>ドウニュウ</t>
    </rPh>
    <rPh sb="13" eb="15">
      <t>フクシ</t>
    </rPh>
    <rPh sb="19" eb="21">
      <t>シャリョウ</t>
    </rPh>
    <phoneticPr fontId="26"/>
  </si>
  <si>
    <t>コロナ臨時休車からの復活</t>
    <rPh sb="3" eb="5">
      <t>リンジ</t>
    </rPh>
    <rPh sb="5" eb="6">
      <t>キュウ</t>
    </rPh>
    <rPh sb="6" eb="7">
      <t>クルマ</t>
    </rPh>
    <rPh sb="10" eb="12">
      <t>フッカツ</t>
    </rPh>
    <phoneticPr fontId="26"/>
  </si>
  <si>
    <t>レベル準１は、レベル１やレベル２と比較して、スロープの耐荷重や乗降口、車いすスペース等の基準が緩和されたものとなります。
なお、レベル準１の追加を含めた「標準仕様ユニバーサルデザインタクシー認定要領」の一部改正については、現在以下のURLにてパブリックコメントを実施中です。
https://public-comment.e-gov.go.jp/servlet/Public?CLASSNAME=PCMMSTDETAIL&amp;id=155240906&amp;Mode=0</t>
    <phoneticPr fontId="1"/>
  </si>
  <si>
    <t>本資料提出時点における貴社の状況を記入してください。
運転者数には正社員やフルタイムで労働する者の他、有期雇用、時短勤務、パートタイムの者も含みます。
事業者団体やグループ会社等で複数社分まとめて申請される場合は、傘下会員の合計値（概数で結構です）を記載してください。</t>
    <rPh sb="0" eb="1">
      <t>ホン</t>
    </rPh>
    <rPh sb="1" eb="3">
      <t>シリョウ</t>
    </rPh>
    <rPh sb="3" eb="5">
      <t>テイシュツ</t>
    </rPh>
    <rPh sb="5" eb="7">
      <t>ジテン</t>
    </rPh>
    <rPh sb="27" eb="30">
      <t>ウンテンシャ</t>
    </rPh>
    <rPh sb="30" eb="31">
      <t>スウ</t>
    </rPh>
    <rPh sb="76" eb="79">
      <t>ジギョウシャ</t>
    </rPh>
    <rPh sb="79" eb="81">
      <t>ダンタイ</t>
    </rPh>
    <rPh sb="86" eb="88">
      <t>ガイシャ</t>
    </rPh>
    <rPh sb="88" eb="89">
      <t>ナド</t>
    </rPh>
    <rPh sb="90" eb="93">
      <t>フクスウシャ</t>
    </rPh>
    <rPh sb="93" eb="94">
      <t>ブン</t>
    </rPh>
    <rPh sb="98" eb="100">
      <t>シンセイ</t>
    </rPh>
    <rPh sb="103" eb="105">
      <t>バアイ</t>
    </rPh>
    <rPh sb="107" eb="109">
      <t>サンカ</t>
    </rPh>
    <rPh sb="109" eb="111">
      <t>カイイン</t>
    </rPh>
    <rPh sb="112" eb="115">
      <t>ゴウケイチ</t>
    </rPh>
    <rPh sb="116" eb="118">
      <t>ガイスウ</t>
    </rPh>
    <rPh sb="119" eb="121">
      <t>ケッコウ</t>
    </rPh>
    <rPh sb="125" eb="127">
      <t>キサイ</t>
    </rPh>
    <phoneticPr fontId="1"/>
  </si>
  <si>
    <r>
      <t>）</t>
    </r>
    <r>
      <rPr>
        <sz val="10"/>
        <color theme="1" tint="4.9989318521683403E-2"/>
        <rFont val="ＭＳ Ｐゴシック"/>
        <family val="3"/>
        <charset val="128"/>
        <scheme val="minor"/>
      </rPr>
      <t>人</t>
    </r>
    <rPh sb="1" eb="2">
      <t>ニン</t>
    </rPh>
    <phoneticPr fontId="1"/>
  </si>
  <si>
    <t>各種認証認定の取得状況</t>
    <rPh sb="0" eb="2">
      <t>カクシュ</t>
    </rPh>
    <rPh sb="2" eb="4">
      <t>ニンショウ</t>
    </rPh>
    <rPh sb="4" eb="6">
      <t>ニンテイ</t>
    </rPh>
    <rPh sb="7" eb="9">
      <t>シュトク</t>
    </rPh>
    <rPh sb="9" eb="11">
      <t>ジョウキョウ</t>
    </rPh>
    <phoneticPr fontId="1"/>
  </si>
  <si>
    <r>
      <t>働きやすい職場認証制度の認証取得状況について、</t>
    </r>
    <r>
      <rPr>
        <b/>
        <u/>
        <sz val="10"/>
        <color theme="1" tint="4.9989318521683403E-2"/>
        <rFont val="ＭＳ Ｐゴシック"/>
        <family val="3"/>
        <charset val="128"/>
        <scheme val="minor"/>
      </rPr>
      <t>該当するもの１つにチェック</t>
    </r>
    <r>
      <rPr>
        <sz val="10"/>
        <color theme="1" tint="4.9989318521683403E-2"/>
        <rFont val="ＭＳ Ｐゴシック"/>
        <family val="3"/>
        <charset val="128"/>
        <scheme val="minor"/>
      </rPr>
      <t>を入れてください。</t>
    </r>
    <rPh sb="0" eb="1">
      <t>ハタラ</t>
    </rPh>
    <rPh sb="5" eb="7">
      <t>ショクバ</t>
    </rPh>
    <rPh sb="7" eb="11">
      <t>ニンショウセイド</t>
    </rPh>
    <rPh sb="12" eb="14">
      <t>ニンショウ</t>
    </rPh>
    <rPh sb="14" eb="16">
      <t>シュトク</t>
    </rPh>
    <rPh sb="16" eb="18">
      <t>ジョウキョウ</t>
    </rPh>
    <rPh sb="23" eb="25">
      <t>ガイトウ</t>
    </rPh>
    <rPh sb="37" eb="38">
      <t>イ</t>
    </rPh>
    <phoneticPr fontId="1"/>
  </si>
  <si>
    <r>
      <t>女性活躍推進法に基づく「えるぼし」等の認定状況について、</t>
    </r>
    <r>
      <rPr>
        <b/>
        <u/>
        <sz val="10"/>
        <color theme="1" tint="4.9989318521683403E-2"/>
        <rFont val="ＭＳ Ｐゴシック"/>
        <family val="3"/>
        <charset val="128"/>
        <scheme val="minor"/>
      </rPr>
      <t>該当するもの１つににチェック</t>
    </r>
    <r>
      <rPr>
        <sz val="10"/>
        <color theme="1" tint="4.9989318521683403E-2"/>
        <rFont val="ＭＳ Ｐゴシック"/>
        <family val="3"/>
        <charset val="128"/>
        <scheme val="minor"/>
      </rPr>
      <t>を入れてください。</t>
    </r>
    <rPh sb="0" eb="2">
      <t>ジョセイ</t>
    </rPh>
    <rPh sb="2" eb="4">
      <t>カツヤク</t>
    </rPh>
    <rPh sb="4" eb="6">
      <t>スイシン</t>
    </rPh>
    <rPh sb="6" eb="7">
      <t>ホウ</t>
    </rPh>
    <rPh sb="8" eb="9">
      <t>モト</t>
    </rPh>
    <rPh sb="17" eb="18">
      <t>ナド</t>
    </rPh>
    <rPh sb="19" eb="21">
      <t>ニンテイ</t>
    </rPh>
    <rPh sb="21" eb="23">
      <t>ジョウキョウ</t>
    </rPh>
    <rPh sb="28" eb="30">
      <t>ガイトウ</t>
    </rPh>
    <rPh sb="43" eb="44">
      <t>イ</t>
    </rPh>
    <phoneticPr fontId="1"/>
  </si>
  <si>
    <r>
      <t>次世代育成支援対策推進法に基づく「くるみんマーク」等の認定状況について、</t>
    </r>
    <r>
      <rPr>
        <b/>
        <u/>
        <sz val="10"/>
        <color theme="1" tint="4.9989318521683403E-2"/>
        <rFont val="ＭＳ Ｐゴシック"/>
        <family val="3"/>
        <charset val="128"/>
        <scheme val="minor"/>
      </rPr>
      <t>該当するもの１つににチェック</t>
    </r>
    <r>
      <rPr>
        <sz val="10"/>
        <color theme="1" tint="4.9989318521683403E-2"/>
        <rFont val="ＭＳ Ｐゴシック"/>
        <family val="3"/>
        <charset val="128"/>
        <scheme val="minor"/>
      </rPr>
      <t>を入れてください。</t>
    </r>
    <rPh sb="0" eb="3">
      <t>ジセダイ</t>
    </rPh>
    <rPh sb="3" eb="5">
      <t>イクセイ</t>
    </rPh>
    <rPh sb="5" eb="7">
      <t>シエン</t>
    </rPh>
    <rPh sb="7" eb="9">
      <t>タイサク</t>
    </rPh>
    <rPh sb="9" eb="11">
      <t>スイシン</t>
    </rPh>
    <rPh sb="11" eb="12">
      <t>ホウ</t>
    </rPh>
    <rPh sb="13" eb="14">
      <t>モト</t>
    </rPh>
    <rPh sb="25" eb="26">
      <t>ナド</t>
    </rPh>
    <rPh sb="27" eb="29">
      <t>ニンテイ</t>
    </rPh>
    <rPh sb="29" eb="31">
      <t>ジョウキョウ</t>
    </rPh>
    <rPh sb="36" eb="38">
      <t>ガイトウ</t>
    </rPh>
    <rPh sb="51" eb="52">
      <t>イ</t>
    </rPh>
    <phoneticPr fontId="1"/>
  </si>
  <si>
    <r>
      <t>（該当するも</t>
    </r>
    <r>
      <rPr>
        <sz val="9"/>
        <color theme="1" tint="4.9989318521683403E-2"/>
        <rFont val="ＭＳ Ｐゴシック"/>
        <family val="3"/>
        <charset val="128"/>
        <scheme val="minor"/>
      </rPr>
      <t>の「１つに」チェックして</t>
    </r>
    <r>
      <rPr>
        <sz val="9"/>
        <color theme="1"/>
        <rFont val="ＭＳ Ｐゴシック"/>
        <family val="3"/>
        <charset val="128"/>
        <scheme val="minor"/>
      </rPr>
      <t>ください）</t>
    </r>
    <rPh sb="1" eb="3">
      <t>ガイトウ</t>
    </rPh>
    <phoneticPr fontId="1"/>
  </si>
  <si>
    <t>（EVタクシー等支援事業一覧）
(1) 商用車の電動化促進事業（環境省・経済産業省連携事業）
(2)地域公共交通確保維持改善事業（交通DX・GXによる経営改善支援）　
(3)グリーンイノベーション基金事業（スマートモビリティ社会の構築）（経済産業省連携事業）</t>
    <rPh sb="7" eb="8">
      <t>ナド</t>
    </rPh>
    <phoneticPr fontId="1"/>
  </si>
  <si>
    <t>円</t>
    <rPh sb="0" eb="1">
      <t>エン</t>
    </rPh>
    <phoneticPr fontId="1"/>
  </si>
  <si>
    <t>自治体による協調補助がある又は予定されている。</t>
    <phoneticPr fontId="1"/>
  </si>
  <si>
    <t>事業概要：</t>
    <rPh sb="0" eb="4">
      <t>ジギョウガイヨウ</t>
    </rPh>
    <phoneticPr fontId="1"/>
  </si>
  <si>
    <t>⑦</t>
    <phoneticPr fontId="1"/>
  </si>
  <si>
    <t>⑪</t>
    <phoneticPr fontId="1"/>
  </si>
  <si>
    <t>⑫</t>
    <phoneticPr fontId="1"/>
  </si>
  <si>
    <t>・観光予算での支援を予定しているため、多言語・WiFi・キャッシュレス決済のうち最低でもどれか一つ（ジャンボタクシーに関してはキャシュレス決済に限る。）を導入する場合が対象になります。多言語・WiFi・キャッシュレス決済対応にあたって補助金活用の有無は問いません。</t>
    <rPh sb="35" eb="37">
      <t>ケッサイ</t>
    </rPh>
    <rPh sb="59" eb="60">
      <t>カン</t>
    </rPh>
    <rPh sb="69" eb="71">
      <t>ケッサイ</t>
    </rPh>
    <rPh sb="72" eb="73">
      <t>カギ</t>
    </rPh>
    <rPh sb="108" eb="110">
      <t>ケッサイ</t>
    </rPh>
    <phoneticPr fontId="1"/>
  </si>
  <si>
    <t>・利用料や保守料などの維持費（ランニングコスト）、手数料又はこれらに類するものは対象外です。
・キャッシュレス対応の設備機器・システムは観光予算で支援することとしておりますので、「（要望調査③）　インバウンド対応設備機器関係」に記入してください。
・〈バス・タクシー事業者向け「デジタル化の手引き」について〉も参照してください。　
　https://www.mlit.go.jp/jidosha/jidosha_fr3_000038.html
・国土交通省にて別に執行（執行事務は「日本自動車輸送技術協会」が担当）している「事故防止対策支援推進事業」の補助対象機器については補助対象外となります。なお、「事故防止対策支援推進事業」の補助対象機器については以下のURLから御確認ください。
　https://www.mlit.go.jp/jidosha/anzen/subcontents/jikoboushi.html
・法令で設置が義務づけられている機器（令和６年４月１日に施行される改正「旅客自動車運送事業運輸規則」により義務づけられるものも含む。）は補助対象外となります。</t>
    <rPh sb="55" eb="57">
      <t>タイオウ</t>
    </rPh>
    <phoneticPr fontId="1"/>
  </si>
  <si>
    <t>記載内容に誤りが無いこと（補助対象経費は見積り等を基に必要経費を税抜きで記載、円単位で記載）を確認しました。</t>
    <rPh sb="0" eb="2">
      <t>キサイ</t>
    </rPh>
    <rPh sb="2" eb="4">
      <t>ナイヨウ</t>
    </rPh>
    <rPh sb="5" eb="6">
      <t>アヤマ</t>
    </rPh>
    <rPh sb="8" eb="9">
      <t>ナ</t>
    </rPh>
    <rPh sb="13" eb="15">
      <t>ホジョ</t>
    </rPh>
    <rPh sb="15" eb="17">
      <t>タイショウ</t>
    </rPh>
    <rPh sb="17" eb="19">
      <t>ケイヒ</t>
    </rPh>
    <rPh sb="20" eb="22">
      <t>ミツモ</t>
    </rPh>
    <rPh sb="23" eb="24">
      <t>トウ</t>
    </rPh>
    <rPh sb="25" eb="26">
      <t>モト</t>
    </rPh>
    <rPh sb="27" eb="29">
      <t>ヒツヨウ</t>
    </rPh>
    <rPh sb="29" eb="31">
      <t>ケイヒ</t>
    </rPh>
    <rPh sb="32" eb="34">
      <t>ゼイヌ</t>
    </rPh>
    <rPh sb="36" eb="38">
      <t>キサイ</t>
    </rPh>
    <rPh sb="39" eb="40">
      <t>エン</t>
    </rPh>
    <rPh sb="40" eb="42">
      <t>タンイ</t>
    </rPh>
    <rPh sb="43" eb="45">
      <t>キサイ</t>
    </rPh>
    <rPh sb="47" eb="49">
      <t>カクニン</t>
    </rPh>
    <phoneticPr fontId="1"/>
  </si>
  <si>
    <t>その他外部研修</t>
    <rPh sb="2" eb="3">
      <t>タ</t>
    </rPh>
    <rPh sb="3" eb="5">
      <t>ガイブ</t>
    </rPh>
    <rPh sb="5" eb="7">
      <t>ケンシュウ</t>
    </rPh>
    <phoneticPr fontId="1"/>
  </si>
  <si>
    <t>自社研修</t>
    <rPh sb="0" eb="2">
      <t>ジシャ</t>
    </rPh>
    <rPh sb="2" eb="4">
      <t>ケンシュウ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</si>
</sst>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quot;T-&quot;0"/>
    <numFmt numFmtId="179" formatCode="&quot;B-&quot;0"/>
    <numFmt numFmtId="180" formatCode="0_);[Red]\(0\)"/>
    <numFmt numFmtId="181" formatCode="[$-411]ge\.m\.d;@"/>
    <numFmt numFmtId="182" formatCode="[$]ggge&quot;年&quot;m&quot;月&quot;d&quot;日&quot;;@" x16r2:formatCode16="[$-ja-JP-x-gannen]ggge&quot;年&quot;m&quot;月&quot;d&quot;日&quot;;@"/>
  </numFmts>
  <fonts count="5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1"/>
      <color theme="0"/>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u/>
      <sz val="11"/>
      <color theme="1"/>
      <name val="ＭＳ Ｐゴシック"/>
      <family val="3"/>
      <charset val="128"/>
      <scheme val="minor"/>
    </font>
    <font>
      <sz val="10"/>
      <color theme="1"/>
      <name val="ＭＳ Ｐゴシック"/>
      <family val="2"/>
      <charset val="128"/>
      <scheme val="minor"/>
    </font>
    <font>
      <sz val="8"/>
      <color theme="1"/>
      <name val="ＭＳ Ｐゴシック"/>
      <family val="2"/>
      <charset val="128"/>
      <scheme val="minor"/>
    </font>
    <font>
      <sz val="6"/>
      <color theme="1"/>
      <name val="ＭＳ Ｐゴシック"/>
      <family val="3"/>
      <charset val="128"/>
      <scheme val="minor"/>
    </font>
    <font>
      <u/>
      <sz val="6"/>
      <color theme="1"/>
      <name val="ＭＳ Ｐゴシック"/>
      <family val="3"/>
      <charset val="128"/>
      <scheme val="minor"/>
    </font>
    <font>
      <sz val="6"/>
      <color theme="1"/>
      <name val="ＭＳ Ｐゴシック"/>
      <family val="2"/>
      <charset val="128"/>
      <scheme val="minor"/>
    </font>
    <font>
      <b/>
      <sz val="8"/>
      <color theme="1"/>
      <name val="ＭＳ Ｐゴシック"/>
      <family val="3"/>
      <charset val="128"/>
      <scheme val="minor"/>
    </font>
    <font>
      <b/>
      <u/>
      <sz val="8"/>
      <color theme="1"/>
      <name val="ＭＳ Ｐゴシック"/>
      <family val="3"/>
      <charset val="128"/>
      <scheme val="minor"/>
    </font>
    <font>
      <sz val="11"/>
      <color theme="1"/>
      <name val="ＭＳ Ｐゴシック"/>
      <family val="2"/>
      <charset val="128"/>
      <scheme val="minor"/>
    </font>
    <font>
      <b/>
      <sz val="11"/>
      <color theme="1"/>
      <name val="ＭＳ Ｐゴシック"/>
      <family val="3"/>
      <charset val="128"/>
      <scheme val="minor"/>
    </font>
    <font>
      <b/>
      <sz val="10"/>
      <color theme="1"/>
      <name val="ＭＳ Ｐゴシック"/>
      <family val="3"/>
      <charset val="128"/>
      <scheme val="minor"/>
    </font>
    <font>
      <sz val="18"/>
      <color theme="1"/>
      <name val="ＭＳ Ｐゴシック"/>
      <family val="3"/>
      <charset val="128"/>
      <scheme val="minor"/>
    </font>
    <font>
      <sz val="11"/>
      <color theme="0"/>
      <name val="ＭＳ Ｐゴシック"/>
      <family val="3"/>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3"/>
      <scheme val="minor"/>
    </font>
    <font>
      <sz val="10"/>
      <name val="ＭＳ Ｐゴシック"/>
      <family val="3"/>
      <scheme val="minor"/>
    </font>
    <font>
      <sz val="6"/>
      <name val="ＭＳ Ｐゴシック"/>
      <family val="3"/>
      <scheme val="minor"/>
    </font>
    <font>
      <sz val="11"/>
      <color rgb="FFFF0000"/>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sz val="9"/>
      <color theme="1"/>
      <name val="ＭＳ Ｐゴシック"/>
      <family val="2"/>
      <charset val="128"/>
      <scheme val="minor"/>
    </font>
    <font>
      <sz val="9"/>
      <color rgb="FFFF0000"/>
      <name val="ＭＳ Ｐゴシック"/>
      <family val="2"/>
      <charset val="128"/>
      <scheme val="minor"/>
    </font>
    <font>
      <sz val="16"/>
      <color theme="1"/>
      <name val="ＭＳ Ｐゴシック"/>
      <family val="3"/>
      <charset val="128"/>
      <scheme val="minor"/>
    </font>
    <font>
      <sz val="9"/>
      <color theme="1" tint="4.9989318521683403E-2"/>
      <name val="ＭＳ Ｐゴシック"/>
      <family val="3"/>
      <charset val="128"/>
      <scheme val="minor"/>
    </font>
    <font>
      <u/>
      <sz val="9"/>
      <color rgb="FFFF0000"/>
      <name val="ＭＳ Ｐゴシック"/>
      <family val="3"/>
      <charset val="128"/>
      <scheme val="minor"/>
    </font>
    <font>
      <sz val="10"/>
      <color theme="1" tint="4.9989318521683403E-2"/>
      <name val="ＭＳ Ｐゴシック"/>
      <family val="3"/>
      <charset val="128"/>
      <scheme val="minor"/>
    </font>
    <font>
      <sz val="11"/>
      <color theme="1" tint="4.9989318521683403E-2"/>
      <name val="ＭＳ Ｐゴシック"/>
      <family val="3"/>
      <charset val="128"/>
      <scheme val="minor"/>
    </font>
    <font>
      <sz val="11"/>
      <color theme="1" tint="4.9989318521683403E-2"/>
      <name val="ＭＳ Ｐゴシック"/>
      <family val="2"/>
      <charset val="128"/>
      <scheme val="minor"/>
    </font>
    <font>
      <sz val="8"/>
      <color theme="1" tint="4.9989318521683403E-2"/>
      <name val="ＭＳ Ｐゴシック"/>
      <family val="3"/>
      <charset val="128"/>
      <scheme val="minor"/>
    </font>
    <font>
      <b/>
      <u/>
      <sz val="10"/>
      <color theme="1" tint="4.9989318521683403E-2"/>
      <name val="ＭＳ Ｐゴシック"/>
      <family val="3"/>
      <charset val="128"/>
      <scheme val="minor"/>
    </font>
    <font>
      <sz val="16"/>
      <color theme="1" tint="4.9989318521683403E-2"/>
      <name val="ＭＳ Ｐゴシック"/>
      <family val="3"/>
      <charset val="128"/>
      <scheme val="minor"/>
    </font>
    <font>
      <b/>
      <sz val="11"/>
      <color rgb="FFFF0000"/>
      <name val="ＭＳ Ｐゴシック"/>
      <family val="3"/>
      <charset val="128"/>
      <scheme val="minor"/>
    </font>
    <font>
      <i/>
      <sz val="9"/>
      <color theme="1"/>
      <name val="ＭＳ Ｐゴシック"/>
      <family val="3"/>
      <charset val="128"/>
      <scheme val="minor"/>
    </font>
    <font>
      <sz val="10"/>
      <color rgb="FF00B0F0"/>
      <name val="ＭＳ Ｐゴシック"/>
      <family val="3"/>
      <charset val="128"/>
      <scheme val="minor"/>
    </font>
    <font>
      <sz val="6"/>
      <color theme="1" tint="4.9989318521683403E-2"/>
      <name val="ＭＳ Ｐゴシック"/>
      <family val="3"/>
      <charset val="128"/>
      <scheme val="minor"/>
    </font>
    <font>
      <sz val="12"/>
      <color theme="1" tint="4.9989318521683403E-2"/>
      <name val="ＭＳ Ｐゴシック"/>
      <family val="3"/>
      <charset val="128"/>
      <scheme val="minor"/>
    </font>
    <font>
      <b/>
      <sz val="11"/>
      <color theme="1" tint="4.9989318521683403E-2"/>
      <name val="ＭＳ Ｐゴシック"/>
      <family val="3"/>
      <charset val="128"/>
      <scheme val="minor"/>
    </font>
    <font>
      <b/>
      <sz val="10"/>
      <color theme="1" tint="4.9989318521683403E-2"/>
      <name val="ＭＳ Ｐゴシック"/>
      <family val="3"/>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style="hair">
        <color indexed="64"/>
      </top>
      <bottom/>
      <diagonal/>
    </border>
    <border>
      <left style="hair">
        <color auto="1"/>
      </left>
      <right/>
      <top/>
      <bottom/>
      <diagonal/>
    </border>
    <border>
      <left/>
      <right style="hair">
        <color auto="1"/>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alignment vertical="center"/>
    </xf>
    <xf numFmtId="38" fontId="20" fillId="0" borderId="0" applyFont="0" applyFill="0" applyBorder="0" applyAlignment="0" applyProtection="0">
      <alignment vertical="center"/>
    </xf>
    <xf numFmtId="0" fontId="25" fillId="0" borderId="0"/>
    <xf numFmtId="38" fontId="25" fillId="0" borderId="0" applyFont="0" applyFill="0" applyBorder="0" applyAlignment="0" applyProtection="0">
      <alignment vertical="center"/>
    </xf>
  </cellStyleXfs>
  <cellXfs count="631">
    <xf numFmtId="0" fontId="0" fillId="0" borderId="0" xfId="0">
      <alignment vertical="center"/>
    </xf>
    <xf numFmtId="49" fontId="0" fillId="0" borderId="0" xfId="0" applyNumberFormat="1" applyAlignment="1">
      <alignment horizontal="right" vertical="center"/>
    </xf>
    <xf numFmtId="0" fontId="0" fillId="0" borderId="0" xfId="0" applyAlignment="1">
      <alignment vertical="center" wrapText="1"/>
    </xf>
    <xf numFmtId="0" fontId="0" fillId="0" borderId="0" xfId="0" applyAlignment="1">
      <alignment horizontal="center" vertical="center"/>
    </xf>
    <xf numFmtId="0" fontId="3" fillId="0" borderId="0" xfId="0" applyFont="1">
      <alignment vertical="center"/>
    </xf>
    <xf numFmtId="49" fontId="3" fillId="0" borderId="0" xfId="0" applyNumberFormat="1" applyFont="1" applyAlignment="1">
      <alignment horizontal="right" vertical="center"/>
    </xf>
    <xf numFmtId="0" fontId="3" fillId="0" borderId="0" xfId="0" applyFont="1" applyAlignment="1">
      <alignment vertical="center" wrapText="1"/>
    </xf>
    <xf numFmtId="0" fontId="3" fillId="0" borderId="0" xfId="0" applyFont="1" applyAlignment="1">
      <alignment horizontal="center" vertical="center"/>
    </xf>
    <xf numFmtId="49" fontId="4" fillId="0" borderId="1" xfId="0" applyNumberFormat="1" applyFont="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49" fontId="4" fillId="0" borderId="0" xfId="0" applyNumberFormat="1" applyFont="1" applyAlignment="1">
      <alignment horizontal="right" vertical="top"/>
    </xf>
    <xf numFmtId="0" fontId="4" fillId="0" borderId="0" xfId="0" applyFont="1" applyAlignment="1">
      <alignment vertical="top" wrapText="1"/>
    </xf>
    <xf numFmtId="0" fontId="4" fillId="0" borderId="0" xfId="0" applyFont="1" applyAlignment="1">
      <alignment horizontal="center" vertical="top"/>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0" xfId="0" applyFont="1" applyAlignment="1">
      <alignment horizontal="left" vertical="center"/>
    </xf>
    <xf numFmtId="49" fontId="2" fillId="0" borderId="0" xfId="0" applyNumberFormat="1" applyFont="1" applyAlignment="1">
      <alignment horizontal="right" vertical="center"/>
    </xf>
    <xf numFmtId="49" fontId="4" fillId="0" borderId="1" xfId="0" applyNumberFormat="1" applyFont="1" applyBorder="1" applyAlignment="1">
      <alignment horizontal="right" vertical="center"/>
    </xf>
    <xf numFmtId="49" fontId="4" fillId="0" borderId="4" xfId="0" applyNumberFormat="1"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49" fontId="4" fillId="0" borderId="1" xfId="0" applyNumberFormat="1" applyFont="1" applyBorder="1" applyAlignment="1">
      <alignment horizontal="right" vertical="top" wrapText="1"/>
    </xf>
    <xf numFmtId="49" fontId="4" fillId="0" borderId="2" xfId="0" applyNumberFormat="1" applyFont="1" applyBorder="1" applyAlignment="1">
      <alignment horizontal="right" vertical="top" wrapText="1"/>
    </xf>
    <xf numFmtId="49" fontId="4" fillId="0" borderId="1" xfId="0" applyNumberFormat="1" applyFont="1" applyBorder="1" applyAlignment="1">
      <alignment horizontal="right" vertical="center" wrapText="1"/>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49" fontId="4" fillId="0" borderId="4" xfId="0" applyNumberFormat="1" applyFont="1" applyBorder="1" applyAlignment="1">
      <alignment horizontal="right" vertical="center" wrapText="1"/>
    </xf>
    <xf numFmtId="49" fontId="4" fillId="0" borderId="8" xfId="0" applyNumberFormat="1" applyFont="1" applyBorder="1" applyAlignment="1">
      <alignment vertical="top" wrapText="1"/>
    </xf>
    <xf numFmtId="49" fontId="4" fillId="0" borderId="0" xfId="0" applyNumberFormat="1" applyFont="1" applyBorder="1" applyAlignment="1">
      <alignment vertical="top" wrapText="1"/>
    </xf>
    <xf numFmtId="0" fontId="4" fillId="0" borderId="8" xfId="0" applyFont="1" applyBorder="1" applyAlignment="1">
      <alignment vertical="top" wrapText="1"/>
    </xf>
    <xf numFmtId="0" fontId="4" fillId="0" borderId="0" xfId="0" applyFont="1" applyBorder="1" applyAlignment="1">
      <alignment vertical="top" wrapText="1"/>
    </xf>
    <xf numFmtId="49" fontId="4" fillId="0" borderId="0" xfId="0" applyNumberFormat="1" applyFont="1" applyBorder="1" applyAlignment="1">
      <alignment horizontal="right" vertical="center" wrapText="1"/>
    </xf>
    <xf numFmtId="49" fontId="8" fillId="0" borderId="0" xfId="0" applyNumberFormat="1" applyFont="1" applyAlignment="1">
      <alignment vertical="center" wrapText="1"/>
    </xf>
    <xf numFmtId="49" fontId="4" fillId="0" borderId="0" xfId="0" applyNumberFormat="1" applyFont="1" applyAlignment="1">
      <alignment horizontal="center" vertical="center"/>
    </xf>
    <xf numFmtId="49" fontId="4" fillId="0" borderId="1" xfId="0" applyNumberFormat="1" applyFont="1" applyBorder="1" applyAlignment="1">
      <alignment vertical="center" wrapText="1"/>
    </xf>
    <xf numFmtId="49" fontId="9" fillId="2"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49" fontId="4" fillId="0" borderId="0" xfId="0" applyNumberFormat="1" applyFont="1" applyBorder="1" applyAlignment="1">
      <alignment horizontal="center" vertical="center" wrapText="1"/>
    </xf>
    <xf numFmtId="49" fontId="7" fillId="0" borderId="0" xfId="0" applyNumberFormat="1" applyFont="1" applyAlignment="1">
      <alignment horizontal="left" vertical="center" wrapText="1"/>
    </xf>
    <xf numFmtId="49" fontId="7" fillId="0" borderId="0" xfId="0" applyNumberFormat="1" applyFont="1" applyBorder="1" applyAlignment="1">
      <alignment horizontal="center" vertical="center" wrapText="1"/>
    </xf>
    <xf numFmtId="0" fontId="8" fillId="0" borderId="0" xfId="0" applyFont="1">
      <alignment vertical="center"/>
    </xf>
    <xf numFmtId="0" fontId="13" fillId="0" borderId="0" xfId="0" applyFont="1" applyAlignment="1">
      <alignment vertical="center" wrapText="1"/>
    </xf>
    <xf numFmtId="0" fontId="6" fillId="0" borderId="0" xfId="0" applyFont="1">
      <alignment vertical="center"/>
    </xf>
    <xf numFmtId="49" fontId="4" fillId="0" borderId="0" xfId="0" applyNumberFormat="1" applyFont="1" applyAlignment="1">
      <alignment horizontal="lef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0" fillId="0" borderId="0" xfId="0" applyAlignment="1">
      <alignment horizontal="right" vertical="center"/>
    </xf>
    <xf numFmtId="49" fontId="9" fillId="0" borderId="0" xfId="0" applyNumberFormat="1" applyFont="1" applyAlignment="1">
      <alignment horizontal="left" vertical="center"/>
    </xf>
    <xf numFmtId="49" fontId="7"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xf>
    <xf numFmtId="0" fontId="15" fillId="0" borderId="0" xfId="0" applyFont="1" applyAlignment="1">
      <alignment horizontal="left" vertical="center" wrapText="1"/>
    </xf>
    <xf numFmtId="49" fontId="4" fillId="0" borderId="0" xfId="0" applyNumberFormat="1" applyFont="1" applyAlignment="1">
      <alignment horizontal="left" vertical="center" wrapText="1"/>
    </xf>
    <xf numFmtId="49" fontId="11" fillId="0" borderId="0" xfId="0" applyNumberFormat="1" applyFont="1" applyAlignment="1">
      <alignment horizontal="center" vertical="center"/>
    </xf>
    <xf numFmtId="49" fontId="5" fillId="0" borderId="0" xfId="0" applyNumberFormat="1" applyFont="1" applyAlignment="1">
      <alignment horizontal="left" vertical="center" wrapText="1"/>
    </xf>
    <xf numFmtId="0" fontId="14" fillId="0" borderId="7" xfId="0" applyFont="1" applyFill="1" applyBorder="1" applyAlignment="1">
      <alignment horizontal="left" vertical="center" wrapText="1"/>
    </xf>
    <xf numFmtId="0" fontId="0" fillId="0" borderId="8" xfId="0" applyFill="1" applyBorder="1" applyAlignment="1">
      <alignment horizontal="left" vertical="center"/>
    </xf>
    <xf numFmtId="0" fontId="0" fillId="0" borderId="0" xfId="0" applyFill="1" applyBorder="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14" fillId="0" borderId="8" xfId="0" applyFont="1" applyFill="1" applyBorder="1" applyAlignment="1">
      <alignment horizontal="left" vertical="center" wrapText="1"/>
    </xf>
    <xf numFmtId="49" fontId="7" fillId="0" borderId="0" xfId="0" applyNumberFormat="1" applyFont="1" applyAlignment="1">
      <alignment horizontal="left" vertical="center"/>
    </xf>
    <xf numFmtId="49" fontId="7" fillId="0" borderId="0" xfId="0" applyNumberFormat="1" applyFont="1" applyFill="1" applyBorder="1" applyAlignment="1">
      <alignment horizontal="center" vertical="center" wrapText="1"/>
    </xf>
    <xf numFmtId="0" fontId="8" fillId="5" borderId="0" xfId="0" applyFont="1" applyFill="1" applyBorder="1" applyAlignment="1">
      <alignment horizontal="center" vertical="center"/>
    </xf>
    <xf numFmtId="0" fontId="7" fillId="0" borderId="0" xfId="0" applyFont="1" applyFill="1" applyBorder="1" applyAlignment="1">
      <alignment vertical="center"/>
    </xf>
    <xf numFmtId="0" fontId="4" fillId="4" borderId="0" xfId="0" applyFont="1" applyFill="1">
      <alignment vertical="center"/>
    </xf>
    <xf numFmtId="0" fontId="23" fillId="4" borderId="0" xfId="0" applyFont="1" applyFill="1" applyAlignment="1">
      <alignment horizontal="center" vertical="center"/>
    </xf>
    <xf numFmtId="0" fontId="4" fillId="5" borderId="0" xfId="0" applyFont="1" applyFill="1">
      <alignment vertical="center"/>
    </xf>
    <xf numFmtId="0" fontId="4" fillId="0" borderId="0" xfId="0" applyFont="1" applyFill="1">
      <alignment vertical="center"/>
    </xf>
    <xf numFmtId="0" fontId="23" fillId="0" borderId="0" xfId="0" applyFont="1" applyFill="1" applyAlignment="1">
      <alignment horizontal="center" vertical="center"/>
    </xf>
    <xf numFmtId="0" fontId="0" fillId="0" borderId="0" xfId="0" applyFill="1">
      <alignment vertical="center"/>
    </xf>
    <xf numFmtId="0" fontId="4" fillId="5" borderId="0" xfId="0" applyFont="1" applyFill="1" applyAlignment="1">
      <alignment vertical="center"/>
    </xf>
    <xf numFmtId="0" fontId="4" fillId="5" borderId="0" xfId="0" applyFont="1" applyFill="1" applyBorder="1" applyAlignment="1">
      <alignment vertical="center"/>
    </xf>
    <xf numFmtId="0" fontId="4" fillId="0" borderId="0" xfId="0" applyFont="1" applyAlignment="1">
      <alignment vertical="center"/>
    </xf>
    <xf numFmtId="0" fontId="4" fillId="5" borderId="0" xfId="0" applyFont="1" applyFill="1" applyBorder="1" applyAlignment="1">
      <alignment horizontal="center" vertical="center"/>
    </xf>
    <xf numFmtId="49" fontId="11" fillId="5" borderId="0" xfId="0" applyNumberFormat="1" applyFont="1" applyFill="1" applyAlignment="1">
      <alignment horizontal="center" vertical="center"/>
    </xf>
    <xf numFmtId="0" fontId="4" fillId="5" borderId="0" xfId="0" applyFont="1" applyFill="1" applyAlignment="1">
      <alignment horizontal="center" vertical="center"/>
    </xf>
    <xf numFmtId="0" fontId="8" fillId="5" borderId="0" xfId="0" applyFont="1" applyFill="1">
      <alignment vertical="center"/>
    </xf>
    <xf numFmtId="0" fontId="7" fillId="5" borderId="0"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0" xfId="0" applyFont="1" applyFill="1" applyBorder="1">
      <alignment vertical="center"/>
    </xf>
    <xf numFmtId="0" fontId="4" fillId="5" borderId="0" xfId="0" applyFont="1" applyFill="1" applyBorder="1">
      <alignment vertical="center"/>
    </xf>
    <xf numFmtId="49" fontId="22" fillId="5" borderId="0" xfId="0" applyNumberFormat="1" applyFont="1" applyFill="1" applyBorder="1" applyAlignment="1">
      <alignment horizontal="right" vertical="center" wrapText="1"/>
    </xf>
    <xf numFmtId="49" fontId="7" fillId="5" borderId="0" xfId="0" applyNumberFormat="1" applyFont="1" applyFill="1" applyBorder="1" applyAlignment="1">
      <alignment horizontal="right" vertical="center" wrapText="1"/>
    </xf>
    <xf numFmtId="0" fontId="15" fillId="5" borderId="0" xfId="0" applyFont="1" applyFill="1">
      <alignment vertical="center"/>
    </xf>
    <xf numFmtId="0" fontId="7" fillId="5" borderId="0" xfId="0" applyFont="1" applyFill="1" applyBorder="1" applyAlignment="1">
      <alignment horizontal="left" vertical="center" shrinkToFit="1"/>
    </xf>
    <xf numFmtId="0" fontId="23" fillId="5" borderId="0" xfId="0" applyFont="1" applyFill="1" applyAlignment="1">
      <alignment vertical="center"/>
    </xf>
    <xf numFmtId="0" fontId="8" fillId="5" borderId="0" xfId="0" applyFont="1" applyFill="1" applyBorder="1" applyAlignment="1">
      <alignment horizontal="left" vertical="center"/>
    </xf>
    <xf numFmtId="0" fontId="22" fillId="5" borderId="0" xfId="0" applyFont="1" applyFill="1" applyAlignment="1">
      <alignment horizontal="right" vertical="center"/>
    </xf>
    <xf numFmtId="0" fontId="8" fillId="5" borderId="0" xfId="0" applyFont="1" applyFill="1" applyBorder="1" applyAlignment="1">
      <alignment horizontal="left" vertical="center" wrapText="1"/>
    </xf>
    <xf numFmtId="0" fontId="25" fillId="0" borderId="0" xfId="2"/>
    <xf numFmtId="0" fontId="28" fillId="0" borderId="0" xfId="0" applyFont="1">
      <alignment vertical="center"/>
    </xf>
    <xf numFmtId="0" fontId="29" fillId="0" borderId="0" xfId="0" applyFont="1" applyAlignment="1">
      <alignment horizontal="center" vertical="center"/>
    </xf>
    <xf numFmtId="0" fontId="4" fillId="0" borderId="0" xfId="0" applyFont="1" applyFill="1" applyBorder="1" applyAlignment="1">
      <alignment horizontal="center" vertical="center"/>
    </xf>
    <xf numFmtId="0" fontId="30" fillId="0" borderId="0" xfId="0" applyFont="1" applyFill="1" applyAlignment="1">
      <alignment horizontal="right" vertical="center"/>
    </xf>
    <xf numFmtId="0" fontId="27" fillId="0" borderId="0" xfId="0" applyFont="1" applyFill="1">
      <alignment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xf>
    <xf numFmtId="0" fontId="34" fillId="5" borderId="0" xfId="0" applyFont="1" applyFill="1" applyBorder="1" applyAlignment="1">
      <alignment horizontal="center" vertical="center"/>
    </xf>
    <xf numFmtId="0" fontId="34" fillId="0" borderId="0" xfId="0" applyFont="1" applyFill="1" applyBorder="1">
      <alignment vertical="center"/>
    </xf>
    <xf numFmtId="0" fontId="32"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0" xfId="0" applyFont="1" applyFill="1" applyBorder="1">
      <alignment vertical="center"/>
    </xf>
    <xf numFmtId="0" fontId="26" fillId="0" borderId="0" xfId="0" applyFont="1" applyFill="1">
      <alignment vertical="center"/>
    </xf>
    <xf numFmtId="0" fontId="7" fillId="0" borderId="0"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22" fillId="0" borderId="0" xfId="0" applyFont="1" applyFill="1" applyAlignment="1">
      <alignment horizontal="right" vertical="center"/>
    </xf>
    <xf numFmtId="0" fontId="4" fillId="0" borderId="0" xfId="0" applyFont="1" applyFill="1" applyBorder="1" applyAlignment="1">
      <alignment horizontal="left" vertical="center"/>
    </xf>
    <xf numFmtId="0" fontId="8" fillId="0" borderId="0" xfId="0" applyFont="1" applyFill="1" applyBorder="1">
      <alignment vertical="center"/>
    </xf>
    <xf numFmtId="0" fontId="15" fillId="0" borderId="0" xfId="0" applyFont="1" applyFill="1" applyBorder="1" applyAlignment="1">
      <alignment horizontal="center" vertical="center"/>
    </xf>
    <xf numFmtId="0" fontId="15" fillId="0" borderId="0" xfId="0" applyFont="1" applyFill="1" applyBorder="1">
      <alignment vertical="center"/>
    </xf>
    <xf numFmtId="0" fontId="15" fillId="0" borderId="0" xfId="0" applyFont="1" applyFill="1">
      <alignment vertical="center"/>
    </xf>
    <xf numFmtId="0" fontId="35" fillId="0" borderId="0" xfId="0" applyFont="1" applyFill="1">
      <alignment vertical="center"/>
    </xf>
    <xf numFmtId="0" fontId="0" fillId="0" borderId="0" xfId="0" applyFont="1">
      <alignment vertical="center"/>
    </xf>
    <xf numFmtId="0" fontId="0" fillId="0" borderId="0" xfId="0" applyAlignment="1">
      <alignment vertical="center"/>
    </xf>
    <xf numFmtId="0" fontId="38" fillId="0" borderId="0" xfId="0" applyFont="1">
      <alignment vertical="center"/>
    </xf>
    <xf numFmtId="0" fontId="13" fillId="0" borderId="0" xfId="0" applyFont="1" applyFill="1">
      <alignment vertical="center"/>
    </xf>
    <xf numFmtId="0" fontId="4" fillId="0" borderId="0" xfId="0" applyFont="1" applyFill="1" applyBorder="1">
      <alignment vertical="center"/>
    </xf>
    <xf numFmtId="0" fontId="4" fillId="5" borderId="0" xfId="0" applyFont="1" applyFill="1" applyBorder="1" applyAlignment="1">
      <alignment horizontal="center" vertical="center"/>
    </xf>
    <xf numFmtId="49" fontId="7" fillId="0" borderId="0" xfId="0" applyNumberFormat="1" applyFont="1" applyAlignment="1">
      <alignment horizontal="right" vertical="center" wrapText="1"/>
    </xf>
    <xf numFmtId="49" fontId="4" fillId="0" borderId="0" xfId="0" applyNumberFormat="1" applyFont="1" applyBorder="1" applyAlignment="1">
      <alignment vertical="top" wrapText="1" shrinkToFit="1"/>
    </xf>
    <xf numFmtId="49" fontId="4" fillId="0" borderId="0" xfId="0" applyNumberFormat="1" applyFont="1" applyBorder="1" applyAlignment="1">
      <alignment vertical="top" shrinkToFit="1"/>
    </xf>
    <xf numFmtId="49" fontId="22" fillId="5" borderId="0" xfId="0" applyNumberFormat="1" applyFont="1" applyFill="1" applyAlignment="1">
      <alignment horizontal="right" vertical="center" wrapText="1"/>
    </xf>
    <xf numFmtId="49" fontId="7" fillId="5" borderId="0" xfId="0" applyNumberFormat="1" applyFont="1" applyFill="1" applyAlignment="1">
      <alignment horizontal="right" vertical="center" wrapText="1"/>
    </xf>
    <xf numFmtId="49" fontId="7" fillId="0" borderId="12" xfId="0" applyNumberFormat="1" applyFont="1" applyBorder="1" applyAlignment="1">
      <alignment horizontal="center" vertical="center" wrapText="1"/>
    </xf>
    <xf numFmtId="0" fontId="13" fillId="0" borderId="12" xfId="0" applyFont="1" applyBorder="1" applyAlignment="1">
      <alignment horizontal="center" vertical="center"/>
    </xf>
    <xf numFmtId="49" fontId="7" fillId="0" borderId="12" xfId="0" applyNumberFormat="1" applyFont="1" applyBorder="1" applyAlignment="1">
      <alignment horizontal="center" vertical="center" shrinkToFit="1"/>
    </xf>
    <xf numFmtId="0" fontId="8" fillId="5" borderId="0" xfId="0" applyFont="1" applyFill="1" applyAlignment="1">
      <alignment horizontal="center" vertical="center"/>
    </xf>
    <xf numFmtId="0" fontId="7" fillId="5" borderId="0" xfId="0" applyFont="1" applyFill="1" applyAlignment="1">
      <alignment horizontal="center" vertical="center"/>
    </xf>
    <xf numFmtId="0" fontId="15" fillId="5" borderId="0" xfId="0" applyFont="1" applyFill="1" applyAlignment="1">
      <alignment horizontal="center" vertical="center"/>
    </xf>
    <xf numFmtId="0" fontId="4" fillId="5" borderId="0" xfId="0" applyFont="1" applyFill="1" applyAlignment="1">
      <alignment horizontal="right" vertical="center"/>
    </xf>
    <xf numFmtId="49" fontId="22" fillId="0" borderId="0" xfId="0" applyNumberFormat="1" applyFont="1" applyAlignment="1">
      <alignment horizontal="right" vertical="center" wrapText="1"/>
    </xf>
    <xf numFmtId="0" fontId="21" fillId="0" borderId="0" xfId="0" applyFont="1">
      <alignment vertical="center"/>
    </xf>
    <xf numFmtId="0" fontId="43" fillId="0" borderId="0" xfId="0" applyFont="1" applyAlignment="1">
      <alignment horizontal="center" vertical="center"/>
    </xf>
    <xf numFmtId="0" fontId="8"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vertical="center" wrapText="1" shrinkToFit="1"/>
    </xf>
    <xf numFmtId="0" fontId="7" fillId="0" borderId="0" xfId="0" applyFont="1" applyAlignment="1">
      <alignment horizontal="center" vertical="center" wrapText="1" shrinkToFit="1"/>
    </xf>
    <xf numFmtId="0" fontId="3" fillId="0" borderId="0" xfId="0" applyFont="1" applyAlignment="1">
      <alignment horizontal="center" vertical="center" shrinkToFit="1"/>
    </xf>
    <xf numFmtId="0" fontId="7" fillId="0" borderId="0" xfId="0" applyFont="1" applyAlignment="1">
      <alignment horizontal="left" vertical="center" shrinkToFit="1"/>
    </xf>
    <xf numFmtId="0" fontId="7" fillId="0" borderId="0" xfId="0" applyFont="1" applyAlignment="1">
      <alignment vertical="center" wrapText="1"/>
    </xf>
    <xf numFmtId="0" fontId="7" fillId="0" borderId="0" xfId="0" applyFont="1" applyAlignment="1">
      <alignment vertical="center" shrinkToFit="1"/>
    </xf>
    <xf numFmtId="49" fontId="7" fillId="0" borderId="13" xfId="0" applyNumberFormat="1" applyFont="1" applyBorder="1" applyAlignment="1">
      <alignment horizontal="center" vertical="center" wrapText="1"/>
    </xf>
    <xf numFmtId="49" fontId="7" fillId="0" borderId="11" xfId="0" applyNumberFormat="1" applyFont="1" applyBorder="1" applyAlignment="1">
      <alignment horizontal="center" vertical="center" shrinkToFit="1"/>
    </xf>
    <xf numFmtId="38" fontId="15" fillId="0" borderId="13" xfId="1" applyFont="1" applyFill="1" applyBorder="1" applyAlignment="1">
      <alignment horizontal="left" vertical="top" wrapText="1"/>
    </xf>
    <xf numFmtId="49" fontId="7" fillId="0" borderId="15" xfId="0" applyNumberFormat="1" applyFont="1" applyBorder="1" applyAlignment="1">
      <alignment vertical="center" wrapText="1"/>
    </xf>
    <xf numFmtId="0" fontId="47" fillId="0" borderId="0" xfId="0" applyFont="1">
      <alignment vertical="center"/>
    </xf>
    <xf numFmtId="0" fontId="46" fillId="0" borderId="0" xfId="0" applyFont="1" applyAlignment="1">
      <alignment vertical="center" wrapText="1"/>
    </xf>
    <xf numFmtId="0" fontId="46" fillId="0" borderId="0" xfId="0" applyFont="1" applyAlignment="1">
      <alignment vertical="center" shrinkToFit="1"/>
    </xf>
    <xf numFmtId="0" fontId="46" fillId="0" borderId="0" xfId="0" applyFont="1" applyAlignment="1">
      <alignment vertical="center" wrapText="1" shrinkToFit="1"/>
    </xf>
    <xf numFmtId="0" fontId="46" fillId="5" borderId="0" xfId="0" applyFont="1" applyFill="1">
      <alignment vertical="center"/>
    </xf>
    <xf numFmtId="0" fontId="24" fillId="0" borderId="0" xfId="0" applyFont="1" applyAlignment="1">
      <alignment horizontal="left" vertical="center"/>
    </xf>
    <xf numFmtId="0" fontId="52" fillId="0" borderId="0" xfId="0" applyFont="1" applyAlignment="1">
      <alignment horizontal="left" vertical="center"/>
    </xf>
    <xf numFmtId="0" fontId="22" fillId="0" borderId="0" xfId="0" applyFont="1" applyAlignment="1">
      <alignment horizontal="right" vertical="center"/>
    </xf>
    <xf numFmtId="0" fontId="9" fillId="0" borderId="14" xfId="0" applyFont="1" applyBorder="1" applyAlignment="1">
      <alignment horizontal="left" vertical="center"/>
    </xf>
    <xf numFmtId="0" fontId="21" fillId="0" borderId="14" xfId="0" applyFont="1" applyBorder="1" applyAlignment="1">
      <alignment horizontal="left" vertical="center"/>
    </xf>
    <xf numFmtId="49" fontId="7" fillId="0" borderId="21"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20" xfId="0" applyNumberFormat="1" applyFont="1" applyBorder="1" applyAlignment="1">
      <alignment horizontal="center" vertical="center" shrinkToFit="1"/>
    </xf>
    <xf numFmtId="49" fontId="7" fillId="0" borderId="23" xfId="0" applyNumberFormat="1" applyFont="1" applyBorder="1" applyAlignment="1">
      <alignment horizontal="center" vertical="center" shrinkToFit="1"/>
    </xf>
    <xf numFmtId="0" fontId="13" fillId="0" borderId="23" xfId="0" applyFont="1" applyBorder="1" applyAlignment="1">
      <alignment horizontal="center" vertical="center"/>
    </xf>
    <xf numFmtId="38" fontId="15" fillId="0" borderId="21" xfId="1" applyFont="1" applyFill="1" applyBorder="1" applyAlignment="1">
      <alignment horizontal="left" vertical="top" wrapText="1"/>
    </xf>
    <xf numFmtId="49" fontId="7" fillId="0" borderId="25" xfId="0" applyNumberFormat="1" applyFont="1" applyBorder="1" applyAlignment="1">
      <alignment horizontal="center" vertical="center" wrapText="1"/>
    </xf>
    <xf numFmtId="179" fontId="0" fillId="0" borderId="22" xfId="0" applyNumberFormat="1" applyBorder="1" applyAlignment="1">
      <alignment horizontal="center" vertical="center"/>
    </xf>
    <xf numFmtId="179" fontId="0" fillId="0" borderId="15" xfId="0" applyNumberFormat="1" applyBorder="1" applyAlignment="1">
      <alignment horizontal="center" vertical="center"/>
    </xf>
    <xf numFmtId="0" fontId="13" fillId="0" borderId="0" xfId="0" applyFont="1" applyAlignment="1">
      <alignment horizontal="center" vertical="center"/>
    </xf>
    <xf numFmtId="49" fontId="7" fillId="0" borderId="0" xfId="0" applyNumberFormat="1" applyFont="1" applyAlignment="1">
      <alignment horizontal="center" vertical="center" wrapText="1"/>
    </xf>
    <xf numFmtId="38" fontId="15" fillId="0" borderId="25" xfId="1" applyFont="1" applyFill="1" applyBorder="1" applyAlignment="1">
      <alignment horizontal="left" vertical="top" wrapText="1"/>
    </xf>
    <xf numFmtId="0" fontId="46" fillId="0" borderId="0" xfId="0" applyFont="1" applyAlignment="1">
      <alignment vertical="center" shrinkToFit="1"/>
    </xf>
    <xf numFmtId="0" fontId="3" fillId="10" borderId="1" xfId="2" applyFont="1" applyFill="1" applyBorder="1" applyAlignment="1">
      <alignment horizontal="center" vertical="center" wrapText="1"/>
    </xf>
    <xf numFmtId="180" fontId="0" fillId="0" borderId="0" xfId="0" applyNumberForma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49" fontId="7" fillId="0" borderId="0" xfId="0" applyNumberFormat="1" applyFont="1" applyFill="1" applyBorder="1" applyAlignment="1">
      <alignment vertical="center" shrinkToFit="1"/>
    </xf>
    <xf numFmtId="0" fontId="4" fillId="0" borderId="0" xfId="0" applyFont="1" applyFill="1" applyBorder="1" applyAlignment="1">
      <alignment vertical="center"/>
    </xf>
    <xf numFmtId="49" fontId="8" fillId="0" borderId="0" xfId="0" applyNumberFormat="1" applyFont="1" applyFill="1" applyBorder="1" applyAlignment="1">
      <alignment horizontal="right" vertical="center" shrinkToFit="1"/>
    </xf>
    <xf numFmtId="0" fontId="4" fillId="0" borderId="0" xfId="0" applyFont="1" applyFill="1" applyBorder="1" applyAlignment="1">
      <alignment vertical="center" wrapText="1"/>
    </xf>
    <xf numFmtId="0" fontId="0" fillId="0" borderId="0" xfId="0" applyFill="1" applyAlignment="1">
      <alignment vertical="center"/>
    </xf>
    <xf numFmtId="0" fontId="0" fillId="5" borderId="0" xfId="0" applyFill="1">
      <alignment vertical="center"/>
    </xf>
    <xf numFmtId="0" fontId="0" fillId="5" borderId="0" xfId="0" applyFill="1" applyAlignment="1">
      <alignment horizontal="center" vertical="center"/>
    </xf>
    <xf numFmtId="0" fontId="0" fillId="5" borderId="0" xfId="0" applyFill="1" applyAlignment="1">
      <alignment horizontal="left" vertical="center"/>
    </xf>
    <xf numFmtId="0" fontId="0" fillId="5" borderId="0" xfId="0" applyFill="1" applyAlignment="1">
      <alignment vertical="center" wrapText="1"/>
    </xf>
    <xf numFmtId="0" fontId="0" fillId="0" borderId="0" xfId="0" applyAlignment="1">
      <alignment horizontal="center" vertical="center" wrapText="1"/>
    </xf>
    <xf numFmtId="0" fontId="4" fillId="5" borderId="0" xfId="0" applyFont="1" applyFill="1" applyAlignment="1">
      <alignment horizontal="left" vertical="center"/>
    </xf>
    <xf numFmtId="0" fontId="3" fillId="10" borderId="7" xfId="2" applyFont="1" applyFill="1" applyBorder="1" applyAlignment="1">
      <alignment horizontal="center" vertical="center" wrapText="1"/>
    </xf>
    <xf numFmtId="0" fontId="54" fillId="0" borderId="24" xfId="0" applyFont="1" applyBorder="1">
      <alignment vertical="center"/>
    </xf>
    <xf numFmtId="0" fontId="54" fillId="0" borderId="0" xfId="0" applyFont="1">
      <alignment vertical="center"/>
    </xf>
    <xf numFmtId="49" fontId="54" fillId="0" borderId="0" xfId="0" applyNumberFormat="1" applyFont="1" applyAlignment="1">
      <alignment vertical="center" wrapText="1"/>
    </xf>
    <xf numFmtId="49" fontId="54" fillId="0" borderId="25" xfId="0" applyNumberFormat="1" applyFont="1" applyBorder="1" applyAlignment="1">
      <alignment vertical="center" wrapText="1"/>
    </xf>
    <xf numFmtId="0" fontId="54" fillId="0" borderId="22" xfId="0" applyFont="1" applyBorder="1">
      <alignment vertical="center"/>
    </xf>
    <xf numFmtId="0" fontId="54" fillId="0" borderId="14" xfId="0" applyFont="1" applyBorder="1">
      <alignment vertical="center"/>
    </xf>
    <xf numFmtId="49" fontId="54" fillId="0" borderId="14" xfId="0" applyNumberFormat="1" applyFont="1" applyBorder="1" applyAlignment="1">
      <alignment vertical="center" wrapText="1"/>
    </xf>
    <xf numFmtId="49" fontId="54" fillId="0" borderId="15" xfId="0" applyNumberFormat="1" applyFont="1" applyBorder="1" applyAlignment="1">
      <alignment vertical="center" wrapText="1"/>
    </xf>
    <xf numFmtId="49" fontId="46" fillId="0" borderId="13" xfId="0" applyNumberFormat="1" applyFont="1" applyBorder="1" applyAlignment="1">
      <alignment horizontal="center" vertical="center" wrapText="1"/>
    </xf>
    <xf numFmtId="49" fontId="46" fillId="0" borderId="11" xfId="0" applyNumberFormat="1" applyFont="1" applyBorder="1" applyAlignment="1">
      <alignment horizontal="center" vertical="center" shrinkToFit="1"/>
    </xf>
    <xf numFmtId="49" fontId="46" fillId="0" borderId="12" xfId="0" applyNumberFormat="1" applyFont="1" applyBorder="1" applyAlignment="1">
      <alignment horizontal="center" vertical="center" shrinkToFit="1"/>
    </xf>
    <xf numFmtId="0" fontId="46" fillId="0" borderId="12" xfId="0" applyFont="1" applyBorder="1" applyAlignment="1">
      <alignment horizontal="center" vertical="center"/>
    </xf>
    <xf numFmtId="49" fontId="46" fillId="0" borderId="12" xfId="0" applyNumberFormat="1" applyFont="1" applyBorder="1" applyAlignment="1">
      <alignment horizontal="center" vertical="center" wrapText="1"/>
    </xf>
    <xf numFmtId="0" fontId="44" fillId="0" borderId="0" xfId="0" applyFont="1" applyAlignment="1">
      <alignment vertical="center" wrapText="1"/>
    </xf>
    <xf numFmtId="0" fontId="46" fillId="0" borderId="0" xfId="0" applyFont="1" applyAlignment="1">
      <alignment horizontal="center" vertical="center" wrapText="1" shrinkToFit="1"/>
    </xf>
    <xf numFmtId="0" fontId="56" fillId="0" borderId="0" xfId="0" applyFont="1" applyAlignment="1">
      <alignment horizontal="center" vertical="center" shrinkToFit="1"/>
    </xf>
    <xf numFmtId="0" fontId="46" fillId="0" borderId="0" xfId="0" applyFont="1" applyAlignment="1">
      <alignment horizontal="center" vertical="center"/>
    </xf>
    <xf numFmtId="0" fontId="51" fillId="0" borderId="0" xfId="0" applyFont="1" applyAlignment="1">
      <alignment horizontal="center" vertical="center"/>
    </xf>
    <xf numFmtId="0" fontId="25" fillId="0" borderId="0" xfId="2" applyAlignment="1">
      <alignment horizontal="right"/>
    </xf>
    <xf numFmtId="0" fontId="3" fillId="10" borderId="5" xfId="2" applyFont="1" applyFill="1" applyBorder="1" applyAlignment="1">
      <alignment vertical="center" wrapText="1"/>
    </xf>
    <xf numFmtId="0" fontId="3" fillId="10" borderId="7" xfId="2" applyFont="1" applyFill="1" applyBorder="1" applyAlignment="1">
      <alignment vertical="center" wrapText="1"/>
    </xf>
    <xf numFmtId="38" fontId="3" fillId="0" borderId="1" xfId="1" applyFont="1" applyFill="1" applyBorder="1" applyAlignment="1">
      <alignment vertical="center" wrapText="1"/>
    </xf>
    <xf numFmtId="38" fontId="3" fillId="0" borderId="1" xfId="1" applyFont="1" applyBorder="1" applyAlignment="1">
      <alignment vertical="center"/>
    </xf>
    <xf numFmtId="38" fontId="3" fillId="0" borderId="1" xfId="1" applyFont="1" applyBorder="1" applyAlignment="1">
      <alignment horizontal="right" vertical="center"/>
    </xf>
    <xf numFmtId="38" fontId="25" fillId="0" borderId="0" xfId="1" applyFont="1" applyAlignment="1"/>
    <xf numFmtId="0" fontId="25" fillId="0" borderId="0" xfId="2" applyAlignment="1">
      <alignment horizontal="center"/>
    </xf>
    <xf numFmtId="0" fontId="3" fillId="10" borderId="1" xfId="2" applyFont="1" applyFill="1" applyBorder="1" applyAlignment="1">
      <alignment vertical="center" wrapText="1"/>
    </xf>
    <xf numFmtId="0" fontId="0" fillId="11" borderId="0" xfId="0" applyFill="1">
      <alignment vertical="center"/>
    </xf>
    <xf numFmtId="0" fontId="27" fillId="11" borderId="0" xfId="0" applyFont="1" applyFill="1">
      <alignment vertical="center"/>
    </xf>
    <xf numFmtId="0" fontId="47" fillId="11" borderId="0" xfId="0" applyFont="1" applyFill="1">
      <alignment vertical="center"/>
    </xf>
    <xf numFmtId="0" fontId="44" fillId="5" borderId="0" xfId="0" applyFont="1" applyFill="1">
      <alignment vertical="center"/>
    </xf>
    <xf numFmtId="0" fontId="47" fillId="5" borderId="0" xfId="0" applyFont="1" applyFill="1">
      <alignment vertical="center"/>
    </xf>
    <xf numFmtId="0" fontId="47" fillId="5" borderId="0" xfId="0" applyFont="1" applyFill="1" applyAlignment="1">
      <alignment horizontal="right" vertical="center"/>
    </xf>
    <xf numFmtId="0" fontId="47" fillId="5" borderId="0" xfId="0" applyFont="1" applyFill="1" applyAlignment="1">
      <alignment vertical="center" shrinkToFit="1"/>
    </xf>
    <xf numFmtId="0" fontId="46" fillId="5" borderId="0" xfId="0" applyFont="1" applyFill="1" applyAlignment="1">
      <alignment vertical="center" shrinkToFit="1"/>
    </xf>
    <xf numFmtId="0" fontId="48" fillId="11" borderId="0" xfId="0" applyFont="1" applyFill="1">
      <alignment vertical="center"/>
    </xf>
    <xf numFmtId="0" fontId="43" fillId="6" borderId="0" xfId="0" applyFont="1" applyFill="1" applyAlignment="1" applyProtection="1">
      <alignment horizontal="center" vertical="center"/>
      <protection locked="0"/>
    </xf>
    <xf numFmtId="0" fontId="51" fillId="6" borderId="0" xfId="0" applyFont="1" applyFill="1" applyAlignment="1" applyProtection="1">
      <alignment horizontal="center" vertical="center"/>
      <protection locked="0"/>
    </xf>
    <xf numFmtId="0" fontId="4" fillId="6" borderId="0" xfId="0" applyFont="1" applyFill="1" applyProtection="1">
      <alignment vertical="center"/>
      <protection locked="0"/>
    </xf>
    <xf numFmtId="0" fontId="25" fillId="0" borderId="0" xfId="2" applyAlignment="1">
      <alignment wrapText="1"/>
    </xf>
    <xf numFmtId="0" fontId="25" fillId="3" borderId="0" xfId="2" applyFill="1" applyAlignment="1">
      <alignment wrapText="1"/>
    </xf>
    <xf numFmtId="181" fontId="3" fillId="0" borderId="1" xfId="1" applyNumberFormat="1" applyFont="1" applyBorder="1" applyAlignment="1">
      <alignment vertical="center"/>
    </xf>
    <xf numFmtId="49" fontId="7" fillId="0" borderId="15"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0" fontId="7" fillId="0" borderId="12" xfId="0" applyFont="1" applyBorder="1" applyAlignment="1">
      <alignment horizontal="center" vertical="center"/>
    </xf>
    <xf numFmtId="38" fontId="15" fillId="0" borderId="12" xfId="1" applyFont="1" applyFill="1" applyBorder="1" applyAlignment="1">
      <alignment horizontal="left" vertical="top" wrapText="1"/>
    </xf>
    <xf numFmtId="0" fontId="0" fillId="6" borderId="11" xfId="0" applyFill="1" applyBorder="1" applyAlignment="1" applyProtection="1">
      <alignment horizontal="center" vertical="center"/>
      <protection locked="0"/>
    </xf>
    <xf numFmtId="49" fontId="36" fillId="0" borderId="15" xfId="0" applyNumberFormat="1" applyFont="1" applyBorder="1" applyAlignment="1">
      <alignment vertical="center" wrapText="1"/>
    </xf>
    <xf numFmtId="0" fontId="44" fillId="0" borderId="14" xfId="0" applyFont="1" applyBorder="1" applyAlignment="1">
      <alignment horizontal="left" vertical="center"/>
    </xf>
    <xf numFmtId="0" fontId="3" fillId="10" borderId="7" xfId="2" applyFont="1" applyFill="1" applyBorder="1" applyAlignment="1">
      <alignment horizontal="center" vertical="center" wrapText="1"/>
    </xf>
    <xf numFmtId="49" fontId="10"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4"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0" fontId="3" fillId="0" borderId="0" xfId="0" applyFont="1" applyAlignment="1">
      <alignment horizontal="center" vertical="center"/>
    </xf>
    <xf numFmtId="49" fontId="5" fillId="0" borderId="0" xfId="0" applyNumberFormat="1" applyFont="1" applyAlignment="1">
      <alignment horizontal="right" vertical="center"/>
    </xf>
    <xf numFmtId="49" fontId="4" fillId="0" borderId="0" xfId="0" applyNumberFormat="1" applyFont="1" applyAlignment="1">
      <alignment horizontal="righ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 xfId="0" applyFont="1" applyBorder="1" applyAlignment="1">
      <alignment horizontal="center" vertical="center" wrapText="1"/>
    </xf>
    <xf numFmtId="49" fontId="4" fillId="0" borderId="0" xfId="0" applyNumberFormat="1" applyFont="1" applyAlignment="1">
      <alignment vertical="center"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0" fillId="0" borderId="2" xfId="0" applyBorder="1" applyAlignment="1">
      <alignment horizontal="left" vertical="top" wrapText="1"/>
    </xf>
    <xf numFmtId="49" fontId="4" fillId="0" borderId="0" xfId="0" applyNumberFormat="1" applyFont="1" applyAlignment="1">
      <alignment vertical="top"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6" xfId="0" applyFont="1" applyBorder="1" applyAlignment="1">
      <alignment horizontal="left" vertical="center" wrapText="1"/>
    </xf>
    <xf numFmtId="0" fontId="0" fillId="5" borderId="0" xfId="0" applyFill="1" applyAlignment="1">
      <alignment horizontal="left" vertical="center" wrapText="1"/>
    </xf>
    <xf numFmtId="0" fontId="7" fillId="0" borderId="0" xfId="0" applyFont="1" applyAlignment="1">
      <alignment horizontal="left" vertical="center" shrinkToFit="1"/>
    </xf>
    <xf numFmtId="0" fontId="40" fillId="11" borderId="0" xfId="0" applyFont="1" applyFill="1" applyAlignment="1">
      <alignment horizontal="left" vertical="center" wrapText="1"/>
    </xf>
    <xf numFmtId="0" fontId="42" fillId="11" borderId="0" xfId="0" applyFont="1" applyFill="1" applyAlignment="1">
      <alignment horizontal="left" vertical="center" wrapText="1"/>
    </xf>
    <xf numFmtId="0" fontId="7" fillId="7" borderId="11" xfId="0" applyFont="1" applyFill="1" applyBorder="1" applyAlignment="1">
      <alignment horizontal="center" vertical="center"/>
    </xf>
    <xf numFmtId="0" fontId="7" fillId="7" borderId="12"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46" fillId="5" borderId="20" xfId="0" applyNumberFormat="1" applyFont="1" applyFill="1" applyBorder="1" applyAlignment="1">
      <alignment horizontal="left" vertical="center" shrinkToFit="1"/>
    </xf>
    <xf numFmtId="49" fontId="46" fillId="5" borderId="23" xfId="0" applyNumberFormat="1" applyFont="1" applyFill="1" applyBorder="1" applyAlignment="1">
      <alignment horizontal="left" vertical="center" shrinkToFit="1"/>
    </xf>
    <xf numFmtId="0" fontId="47" fillId="0" borderId="23" xfId="0" applyFont="1" applyBorder="1" applyAlignment="1">
      <alignment vertical="center" shrinkToFit="1"/>
    </xf>
    <xf numFmtId="0" fontId="47" fillId="0" borderId="21" xfId="0" applyFont="1" applyBorder="1" applyAlignment="1">
      <alignment vertical="center" shrinkToFit="1"/>
    </xf>
    <xf numFmtId="49" fontId="46" fillId="5" borderId="22" xfId="0" applyNumberFormat="1" applyFont="1" applyFill="1" applyBorder="1" applyAlignment="1">
      <alignment horizontal="left" vertical="center" shrinkToFit="1"/>
    </xf>
    <xf numFmtId="49" fontId="46" fillId="5" borderId="14" xfId="0" applyNumberFormat="1" applyFont="1" applyFill="1" applyBorder="1" applyAlignment="1">
      <alignment horizontal="left" vertical="center" shrinkToFit="1"/>
    </xf>
    <xf numFmtId="0" fontId="47" fillId="0" borderId="14" xfId="0" applyFont="1" applyBorder="1" applyAlignment="1">
      <alignment vertical="center" shrinkToFit="1"/>
    </xf>
    <xf numFmtId="0" fontId="47" fillId="0" borderId="15" xfId="0" applyFont="1" applyBorder="1" applyAlignment="1">
      <alignment vertical="center" shrinkToFit="1"/>
    </xf>
    <xf numFmtId="0" fontId="46" fillId="0" borderId="0" xfId="0" applyFont="1" applyAlignment="1">
      <alignment horizontal="left" vertical="center" wrapText="1" shrinkToFit="1"/>
    </xf>
    <xf numFmtId="49" fontId="57" fillId="0" borderId="0" xfId="0" applyNumberFormat="1" applyFont="1" applyAlignment="1">
      <alignment horizontal="left" vertical="center" wrapText="1"/>
    </xf>
    <xf numFmtId="0" fontId="46" fillId="0" borderId="0" xfId="0" applyFont="1" applyAlignment="1">
      <alignment horizontal="left" vertical="center" wrapText="1"/>
    </xf>
    <xf numFmtId="0" fontId="46" fillId="0" borderId="0" xfId="0" applyFont="1" applyAlignment="1">
      <alignment vertical="center" shrinkToFit="1"/>
    </xf>
    <xf numFmtId="0" fontId="46" fillId="0" borderId="0" xfId="0" applyFont="1" applyAlignment="1">
      <alignment horizontal="left" vertical="center" shrinkToFit="1"/>
    </xf>
    <xf numFmtId="49" fontId="7" fillId="5" borderId="23" xfId="0" applyNumberFormat="1" applyFont="1" applyFill="1" applyBorder="1" applyAlignment="1">
      <alignment horizontal="center" vertical="center" wrapText="1"/>
    </xf>
    <xf numFmtId="49" fontId="7" fillId="5" borderId="21" xfId="0" applyNumberFormat="1" applyFont="1" applyFill="1" applyBorder="1" applyAlignment="1">
      <alignment horizontal="center" vertical="center" wrapText="1"/>
    </xf>
    <xf numFmtId="49" fontId="7" fillId="5" borderId="14" xfId="0" applyNumberFormat="1" applyFont="1" applyFill="1" applyBorder="1" applyAlignment="1">
      <alignment horizontal="center" vertical="center" wrapText="1"/>
    </xf>
    <xf numFmtId="49" fontId="7" fillId="5" borderId="15" xfId="0" applyNumberFormat="1" applyFont="1" applyFill="1" applyBorder="1" applyAlignment="1">
      <alignment horizontal="center" vertical="center" wrapText="1"/>
    </xf>
    <xf numFmtId="178" fontId="4" fillId="5" borderId="20" xfId="0" applyNumberFormat="1" applyFont="1" applyFill="1" applyBorder="1" applyAlignment="1">
      <alignment horizontal="center" vertical="center"/>
    </xf>
    <xf numFmtId="178" fontId="4" fillId="5" borderId="21" xfId="0" applyNumberFormat="1" applyFont="1" applyFill="1" applyBorder="1" applyAlignment="1">
      <alignment horizontal="center" vertical="center"/>
    </xf>
    <xf numFmtId="178" fontId="4" fillId="5" borderId="24" xfId="0" applyNumberFormat="1" applyFont="1" applyFill="1" applyBorder="1" applyAlignment="1">
      <alignment horizontal="center" vertical="center"/>
    </xf>
    <xf numFmtId="178" fontId="4" fillId="5" borderId="25" xfId="0" applyNumberFormat="1" applyFont="1" applyFill="1" applyBorder="1" applyAlignment="1">
      <alignment horizontal="center" vertical="center"/>
    </xf>
    <xf numFmtId="178" fontId="4" fillId="5" borderId="22" xfId="0" applyNumberFormat="1" applyFont="1" applyFill="1" applyBorder="1" applyAlignment="1">
      <alignment horizontal="center" vertical="center"/>
    </xf>
    <xf numFmtId="178" fontId="4" fillId="5" borderId="14" xfId="0" applyNumberFormat="1" applyFont="1" applyFill="1" applyBorder="1" applyAlignment="1">
      <alignment horizontal="center" vertical="center"/>
    </xf>
    <xf numFmtId="0" fontId="34" fillId="11" borderId="0" xfId="0" applyFont="1" applyFill="1" applyAlignment="1">
      <alignment horizontal="left" vertical="center" wrapText="1"/>
    </xf>
    <xf numFmtId="0" fontId="13" fillId="0" borderId="24"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5" xfId="0" applyFont="1" applyFill="1" applyBorder="1" applyAlignment="1">
      <alignment horizontal="center" vertical="center"/>
    </xf>
    <xf numFmtId="182" fontId="7" fillId="6" borderId="20" xfId="0" applyNumberFormat="1" applyFont="1" applyFill="1" applyBorder="1" applyAlignment="1" applyProtection="1">
      <alignment horizontal="center" vertical="center" shrinkToFit="1"/>
      <protection locked="0"/>
    </xf>
    <xf numFmtId="182" fontId="7" fillId="6" borderId="23" xfId="0" applyNumberFormat="1" applyFont="1" applyFill="1" applyBorder="1" applyAlignment="1" applyProtection="1">
      <alignment horizontal="center" vertical="center" shrinkToFit="1"/>
      <protection locked="0"/>
    </xf>
    <xf numFmtId="182" fontId="7" fillId="6" borderId="21" xfId="0" applyNumberFormat="1" applyFont="1" applyFill="1" applyBorder="1" applyAlignment="1" applyProtection="1">
      <alignment horizontal="center" vertical="center" shrinkToFit="1"/>
      <protection locked="0"/>
    </xf>
    <xf numFmtId="182" fontId="7" fillId="6" borderId="22" xfId="0" applyNumberFormat="1" applyFont="1" applyFill="1" applyBorder="1" applyAlignment="1" applyProtection="1">
      <alignment horizontal="center" vertical="center" shrinkToFit="1"/>
      <protection locked="0"/>
    </xf>
    <xf numFmtId="182" fontId="7" fillId="6" borderId="14" xfId="0" applyNumberFormat="1" applyFont="1" applyFill="1" applyBorder="1" applyAlignment="1" applyProtection="1">
      <alignment horizontal="center" vertical="center" shrinkToFit="1"/>
      <protection locked="0"/>
    </xf>
    <xf numFmtId="182" fontId="7" fillId="6" borderId="15" xfId="0" applyNumberFormat="1" applyFont="1" applyFill="1" applyBorder="1" applyAlignment="1" applyProtection="1">
      <alignment horizontal="center" vertical="center" shrinkToFit="1"/>
      <protection locked="0"/>
    </xf>
    <xf numFmtId="38" fontId="7" fillId="6" borderId="20" xfId="1" applyFont="1" applyFill="1" applyBorder="1" applyAlignment="1" applyProtection="1">
      <alignment vertical="center"/>
      <protection locked="0"/>
    </xf>
    <xf numFmtId="38" fontId="7" fillId="6" borderId="23" xfId="1" applyFont="1" applyFill="1" applyBorder="1" applyAlignment="1" applyProtection="1">
      <alignment vertical="center"/>
      <protection locked="0"/>
    </xf>
    <xf numFmtId="38" fontId="7" fillId="6" borderId="22" xfId="1" applyFont="1" applyFill="1" applyBorder="1" applyAlignment="1" applyProtection="1">
      <alignment vertical="center"/>
      <protection locked="0"/>
    </xf>
    <xf numFmtId="38" fontId="7" fillId="6" borderId="14" xfId="1" applyFont="1" applyFill="1" applyBorder="1" applyAlignment="1" applyProtection="1">
      <alignment vertical="center"/>
      <protection locked="0"/>
    </xf>
    <xf numFmtId="0" fontId="44" fillId="11" borderId="0" xfId="0" applyFont="1" applyFill="1" applyAlignment="1">
      <alignment horizontal="left" vertical="center" wrapText="1"/>
    </xf>
    <xf numFmtId="0" fontId="24" fillId="8" borderId="0" xfId="0" applyFont="1" applyFill="1" applyAlignment="1">
      <alignment horizontal="left" vertical="center"/>
    </xf>
    <xf numFmtId="0" fontId="7" fillId="0" borderId="0" xfId="0" applyFont="1" applyAlignment="1">
      <alignment vertical="center" wrapText="1"/>
    </xf>
    <xf numFmtId="178" fontId="27" fillId="0" borderId="18" xfId="0" applyNumberFormat="1" applyFont="1" applyBorder="1" applyAlignment="1">
      <alignment horizontal="center" vertical="center"/>
    </xf>
    <xf numFmtId="178" fontId="27" fillId="0" borderId="19" xfId="0" applyNumberFormat="1" applyFont="1" applyBorder="1" applyAlignment="1">
      <alignment horizontal="center" vertical="center"/>
    </xf>
    <xf numFmtId="49" fontId="7" fillId="6" borderId="11" xfId="0" applyNumberFormat="1" applyFont="1" applyFill="1" applyBorder="1" applyAlignment="1" applyProtection="1">
      <alignment horizontal="left" vertical="center" wrapText="1" shrinkToFit="1"/>
      <protection locked="0"/>
    </xf>
    <xf numFmtId="49" fontId="7" fillId="6" borderId="12" xfId="0" applyNumberFormat="1" applyFont="1" applyFill="1" applyBorder="1" applyAlignment="1" applyProtection="1">
      <alignment horizontal="left" vertical="center" wrapText="1" shrinkToFit="1"/>
      <protection locked="0"/>
    </xf>
    <xf numFmtId="38" fontId="7" fillId="6" borderId="11" xfId="1" applyFont="1" applyFill="1" applyBorder="1" applyAlignment="1" applyProtection="1">
      <alignment vertical="center" wrapText="1"/>
      <protection locked="0"/>
    </xf>
    <xf numFmtId="38" fontId="7" fillId="6" borderId="12" xfId="1" applyFont="1" applyFill="1" applyBorder="1" applyAlignment="1" applyProtection="1">
      <alignment vertical="center" wrapText="1"/>
      <protection locked="0"/>
    </xf>
    <xf numFmtId="0" fontId="46" fillId="3" borderId="11" xfId="0" applyFont="1" applyFill="1" applyBorder="1" applyAlignment="1">
      <alignment horizontal="center" vertical="center"/>
    </xf>
    <xf numFmtId="0" fontId="46" fillId="3" borderId="12" xfId="0" applyFont="1" applyFill="1" applyBorder="1" applyAlignment="1">
      <alignment horizontal="center" vertical="center"/>
    </xf>
    <xf numFmtId="0" fontId="46" fillId="3" borderId="13" xfId="0" applyFont="1" applyFill="1" applyBorder="1" applyAlignment="1">
      <alignment horizontal="center" vertical="center"/>
    </xf>
    <xf numFmtId="0" fontId="46" fillId="3" borderId="11" xfId="0" applyFont="1" applyFill="1" applyBorder="1" applyAlignment="1">
      <alignment horizontal="center" vertical="center" shrinkToFit="1"/>
    </xf>
    <xf numFmtId="0" fontId="46" fillId="3" borderId="12" xfId="0" applyFont="1" applyFill="1" applyBorder="1" applyAlignment="1">
      <alignment horizontal="center" vertical="center" shrinkToFit="1"/>
    </xf>
    <xf numFmtId="0" fontId="46" fillId="3" borderId="13" xfId="0" applyFont="1" applyFill="1" applyBorder="1" applyAlignment="1">
      <alignment horizontal="center" vertical="center" shrinkToFit="1"/>
    </xf>
    <xf numFmtId="0" fontId="46" fillId="3" borderId="11"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49" fontId="21" fillId="0" borderId="0" xfId="0" applyNumberFormat="1" applyFont="1" applyAlignment="1">
      <alignment horizontal="left" vertical="center" wrapText="1"/>
    </xf>
    <xf numFmtId="0" fontId="7" fillId="0" borderId="0" xfId="0" applyFont="1" applyAlignment="1">
      <alignment horizontal="left" vertical="center" wrapText="1"/>
    </xf>
    <xf numFmtId="0" fontId="53" fillId="0" borderId="0" xfId="0" applyFont="1" applyAlignment="1">
      <alignment horizontal="left" vertical="center" wrapText="1"/>
    </xf>
    <xf numFmtId="0" fontId="7" fillId="0" borderId="0" xfId="0" applyFont="1" applyAlignment="1">
      <alignment vertical="center" shrinkToFit="1"/>
    </xf>
    <xf numFmtId="178" fontId="0" fillId="0" borderId="20" xfId="0" applyNumberFormat="1" applyBorder="1" applyAlignment="1">
      <alignment horizontal="center" vertical="center"/>
    </xf>
    <xf numFmtId="178" fontId="0" fillId="0" borderId="21" xfId="0" applyNumberFormat="1" applyBorder="1" applyAlignment="1">
      <alignment horizontal="center" vertical="center"/>
    </xf>
    <xf numFmtId="178" fontId="0" fillId="0" borderId="22" xfId="0" applyNumberFormat="1" applyBorder="1" applyAlignment="1">
      <alignment horizontal="center" vertical="center"/>
    </xf>
    <xf numFmtId="178" fontId="0" fillId="0" borderId="15" xfId="0" applyNumberFormat="1" applyBorder="1" applyAlignment="1">
      <alignment horizontal="center" vertical="center"/>
    </xf>
    <xf numFmtId="49" fontId="44" fillId="0" borderId="11" xfId="0" applyNumberFormat="1" applyFont="1" applyBorder="1" applyAlignment="1">
      <alignment horizontal="left" vertical="center" shrinkToFit="1"/>
    </xf>
    <xf numFmtId="49" fontId="44" fillId="0" borderId="12" xfId="0" applyNumberFormat="1" applyFont="1" applyBorder="1" applyAlignment="1">
      <alignment horizontal="left" vertical="center" shrinkToFit="1"/>
    </xf>
    <xf numFmtId="49" fontId="44" fillId="0" borderId="13" xfId="0" applyNumberFormat="1" applyFont="1" applyBorder="1" applyAlignment="1">
      <alignment horizontal="left" vertical="center" shrinkToFit="1"/>
    </xf>
    <xf numFmtId="38" fontId="7" fillId="6" borderId="11" xfId="1" applyFont="1" applyFill="1" applyBorder="1" applyAlignment="1" applyProtection="1">
      <alignment vertical="center"/>
      <protection locked="0"/>
    </xf>
    <xf numFmtId="38" fontId="7" fillId="6" borderId="12" xfId="1" applyFont="1" applyFill="1" applyBorder="1" applyAlignment="1" applyProtection="1">
      <alignment vertical="center"/>
      <protection locked="0"/>
    </xf>
    <xf numFmtId="49" fontId="7" fillId="0" borderId="21"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32" fillId="0" borderId="20" xfId="0" applyNumberFormat="1" applyFont="1" applyBorder="1" applyAlignment="1">
      <alignment vertical="center" shrinkToFit="1"/>
    </xf>
    <xf numFmtId="49" fontId="32" fillId="0" borderId="23" xfId="0" applyNumberFormat="1" applyFont="1" applyBorder="1" applyAlignment="1">
      <alignment vertical="center" shrinkToFit="1"/>
    </xf>
    <xf numFmtId="49" fontId="32" fillId="0" borderId="22" xfId="0" applyNumberFormat="1" applyFont="1" applyBorder="1" applyAlignment="1">
      <alignment vertical="center" shrinkToFit="1"/>
    </xf>
    <xf numFmtId="49" fontId="32" fillId="0" borderId="14" xfId="0" applyNumberFormat="1" applyFont="1" applyBorder="1" applyAlignment="1">
      <alignment vertical="center" shrinkToFit="1"/>
    </xf>
    <xf numFmtId="0" fontId="41" fillId="11" borderId="0" xfId="0" applyFont="1" applyFill="1" applyAlignment="1">
      <alignment horizontal="left" vertical="center" wrapText="1"/>
    </xf>
    <xf numFmtId="49" fontId="7" fillId="6" borderId="13" xfId="0" applyNumberFormat="1" applyFont="1" applyFill="1" applyBorder="1" applyAlignment="1" applyProtection="1">
      <alignment horizontal="left" vertical="center" wrapText="1" shrinkToFit="1"/>
      <protection locked="0"/>
    </xf>
    <xf numFmtId="38" fontId="36" fillId="0" borderId="11" xfId="1" applyFont="1" applyFill="1" applyBorder="1" applyAlignment="1">
      <alignment vertical="center" wrapText="1"/>
    </xf>
    <xf numFmtId="38" fontId="36" fillId="0" borderId="12" xfId="1" applyFont="1" applyFill="1" applyBorder="1" applyAlignment="1">
      <alignment vertical="center" wrapText="1"/>
    </xf>
    <xf numFmtId="49" fontId="7" fillId="0" borderId="14" xfId="0" applyNumberFormat="1" applyFont="1" applyBorder="1" applyAlignment="1">
      <alignment horizontal="center" vertical="center" wrapText="1"/>
    </xf>
    <xf numFmtId="0" fontId="0" fillId="6" borderId="31" xfId="0" applyFill="1" applyBorder="1" applyAlignment="1" applyProtection="1">
      <alignment horizontal="left" vertical="top"/>
      <protection locked="0"/>
    </xf>
    <xf numFmtId="0" fontId="0" fillId="6" borderId="32" xfId="0" applyFill="1" applyBorder="1" applyAlignment="1" applyProtection="1">
      <alignment horizontal="left" vertical="top"/>
      <protection locked="0"/>
    </xf>
    <xf numFmtId="0" fontId="0" fillId="6" borderId="33" xfId="0" applyFill="1" applyBorder="1" applyAlignment="1" applyProtection="1">
      <alignment horizontal="left" vertical="top"/>
      <protection locked="0"/>
    </xf>
    <xf numFmtId="49" fontId="7" fillId="0" borderId="11" xfId="0" applyNumberFormat="1" applyFont="1" applyBorder="1" applyAlignment="1">
      <alignment horizontal="left" vertical="center" wrapText="1"/>
    </xf>
    <xf numFmtId="49" fontId="7" fillId="0" borderId="12" xfId="0" applyNumberFormat="1" applyFont="1" applyBorder="1" applyAlignment="1">
      <alignment horizontal="left" vertical="center" wrapText="1"/>
    </xf>
    <xf numFmtId="38" fontId="7" fillId="0" borderId="11" xfId="1" applyFont="1" applyFill="1" applyBorder="1" applyAlignment="1">
      <alignment vertical="center" wrapText="1"/>
    </xf>
    <xf numFmtId="38" fontId="7" fillId="0" borderId="12" xfId="1" applyFont="1" applyFill="1" applyBorder="1" applyAlignment="1">
      <alignment vertical="center" wrapText="1"/>
    </xf>
    <xf numFmtId="38" fontId="36" fillId="6" borderId="11" xfId="1" applyFont="1" applyFill="1" applyBorder="1" applyAlignment="1" applyProtection="1">
      <alignment vertical="center" wrapText="1"/>
      <protection locked="0"/>
    </xf>
    <xf numFmtId="38" fontId="36" fillId="6" borderId="12" xfId="1" applyFont="1" applyFill="1" applyBorder="1" applyAlignment="1" applyProtection="1">
      <alignment vertical="center" wrapText="1"/>
      <protection locked="0"/>
    </xf>
    <xf numFmtId="0" fontId="0" fillId="3" borderId="11" xfId="0" applyFill="1" applyBorder="1" applyAlignment="1">
      <alignment horizontal="center" vertical="center" shrinkToFit="1"/>
    </xf>
    <xf numFmtId="0" fontId="0" fillId="3" borderId="13" xfId="0" applyFill="1" applyBorder="1" applyAlignment="1">
      <alignment horizontal="center" vertical="center" shrinkToFit="1"/>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13"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47" fillId="0" borderId="0" xfId="0" applyFont="1" applyAlignment="1">
      <alignment horizontal="left" vertical="center" wrapText="1"/>
    </xf>
    <xf numFmtId="49" fontId="21" fillId="5" borderId="0" xfId="0" applyNumberFormat="1" applyFont="1" applyFill="1" applyAlignment="1">
      <alignment horizontal="left" vertical="center" wrapText="1"/>
    </xf>
    <xf numFmtId="49" fontId="46" fillId="0" borderId="11" xfId="0" applyNumberFormat="1" applyFont="1" applyBorder="1" applyAlignment="1">
      <alignment horizontal="left" vertical="center" wrapText="1" shrinkToFit="1"/>
    </xf>
    <xf numFmtId="49" fontId="46" fillId="0" borderId="12" xfId="0" applyNumberFormat="1" applyFont="1" applyBorder="1" applyAlignment="1">
      <alignment horizontal="left" vertical="center" wrapText="1" shrinkToFit="1"/>
    </xf>
    <xf numFmtId="0" fontId="58" fillId="0" borderId="0" xfId="0" applyFont="1" applyAlignment="1">
      <alignment vertical="center" wrapText="1"/>
    </xf>
    <xf numFmtId="181" fontId="7" fillId="6" borderId="11" xfId="0" applyNumberFormat="1" applyFont="1" applyFill="1" applyBorder="1" applyAlignment="1" applyProtection="1">
      <alignment horizontal="center" vertical="center" shrinkToFit="1"/>
      <protection locked="0"/>
    </xf>
    <xf numFmtId="181" fontId="7" fillId="6" borderId="12" xfId="0" applyNumberFormat="1" applyFont="1" applyFill="1" applyBorder="1" applyAlignment="1" applyProtection="1">
      <alignment horizontal="center" vertical="center" shrinkToFit="1"/>
      <protection locked="0"/>
    </xf>
    <xf numFmtId="181" fontId="7" fillId="6" borderId="13" xfId="0" applyNumberFormat="1" applyFont="1" applyFill="1" applyBorder="1" applyAlignment="1" applyProtection="1">
      <alignment horizontal="center" vertical="center" shrinkToFit="1"/>
      <protection locked="0"/>
    </xf>
    <xf numFmtId="49" fontId="4" fillId="6" borderId="11" xfId="0" applyNumberFormat="1" applyFont="1" applyFill="1" applyBorder="1" applyAlignment="1" applyProtection="1">
      <alignment horizontal="left" vertical="center" wrapText="1"/>
      <protection locked="0"/>
    </xf>
    <xf numFmtId="49" fontId="4" fillId="6" borderId="12" xfId="0" applyNumberFormat="1" applyFont="1" applyFill="1" applyBorder="1" applyAlignment="1" applyProtection="1">
      <alignment horizontal="left" vertical="center" wrapText="1"/>
      <protection locked="0"/>
    </xf>
    <xf numFmtId="49" fontId="4" fillId="6" borderId="13" xfId="0" applyNumberFormat="1" applyFont="1" applyFill="1" applyBorder="1" applyAlignment="1" applyProtection="1">
      <alignment horizontal="left" vertical="center" wrapText="1"/>
      <protection locked="0"/>
    </xf>
    <xf numFmtId="0" fontId="27" fillId="3" borderId="11" xfId="0" applyFont="1" applyFill="1" applyBorder="1" applyAlignment="1">
      <alignment horizontal="center" vertical="center" shrinkToFit="1"/>
    </xf>
    <xf numFmtId="0" fontId="27" fillId="3" borderId="13" xfId="0" applyFont="1" applyFill="1" applyBorder="1" applyAlignment="1">
      <alignment horizontal="center" vertical="center" shrinkToFit="1"/>
    </xf>
    <xf numFmtId="49" fontId="32" fillId="6" borderId="11" xfId="0" applyNumberFormat="1" applyFont="1" applyFill="1" applyBorder="1" applyAlignment="1" applyProtection="1">
      <alignment horizontal="left" vertical="center" wrapText="1"/>
      <protection locked="0"/>
    </xf>
    <xf numFmtId="49" fontId="32" fillId="6" borderId="12" xfId="0" applyNumberFormat="1" applyFont="1" applyFill="1" applyBorder="1" applyAlignment="1" applyProtection="1">
      <alignment horizontal="left" vertical="center" wrapText="1"/>
      <protection locked="0"/>
    </xf>
    <xf numFmtId="49" fontId="32" fillId="6" borderId="13" xfId="0" applyNumberFormat="1" applyFont="1" applyFill="1" applyBorder="1" applyAlignment="1" applyProtection="1">
      <alignment horizontal="left" vertical="center" wrapText="1"/>
      <protection locked="0"/>
    </xf>
    <xf numFmtId="0" fontId="7" fillId="3" borderId="11" xfId="0" applyFont="1" applyFill="1" applyBorder="1" applyAlignment="1">
      <alignment horizontal="center" vertical="center"/>
    </xf>
    <xf numFmtId="38" fontId="55" fillId="5" borderId="20" xfId="1" applyFont="1" applyFill="1" applyBorder="1" applyAlignment="1">
      <alignment horizontal="left" vertical="top" wrapText="1"/>
    </xf>
    <xf numFmtId="38" fontId="55" fillId="5" borderId="23" xfId="1" applyFont="1" applyFill="1" applyBorder="1" applyAlignment="1">
      <alignment horizontal="left" vertical="top" wrapText="1"/>
    </xf>
    <xf numFmtId="0" fontId="47" fillId="0" borderId="14" xfId="0" applyFont="1" applyBorder="1" applyAlignment="1">
      <alignment horizontal="left" vertical="center" wrapText="1"/>
    </xf>
    <xf numFmtId="49" fontId="8" fillId="0" borderId="11" xfId="0" applyNumberFormat="1" applyFont="1" applyBorder="1" applyAlignment="1">
      <alignment horizontal="left" vertical="center" shrinkToFit="1"/>
    </xf>
    <xf numFmtId="49" fontId="8" fillId="0" borderId="12" xfId="0" applyNumberFormat="1" applyFont="1" applyBorder="1" applyAlignment="1">
      <alignment horizontal="left" vertical="center" shrinkToFit="1"/>
    </xf>
    <xf numFmtId="49" fontId="8" fillId="0" borderId="13" xfId="0" applyNumberFormat="1" applyFont="1" applyBorder="1" applyAlignment="1">
      <alignment horizontal="left" vertical="center" shrinkToFit="1"/>
    </xf>
    <xf numFmtId="49" fontId="7" fillId="5" borderId="20" xfId="0" applyNumberFormat="1" applyFont="1" applyFill="1" applyBorder="1" applyAlignment="1">
      <alignment horizontal="left" vertical="center" shrinkToFit="1"/>
    </xf>
    <xf numFmtId="49" fontId="7" fillId="5" borderId="23" xfId="0" applyNumberFormat="1" applyFont="1" applyFill="1" applyBorder="1" applyAlignment="1">
      <alignment horizontal="left" vertical="center" shrinkToFit="1"/>
    </xf>
    <xf numFmtId="0" fontId="0" fillId="0" borderId="23" xfId="0" applyBorder="1" applyAlignment="1">
      <alignment vertical="center" shrinkToFit="1"/>
    </xf>
    <xf numFmtId="0" fontId="0" fillId="0" borderId="21" xfId="0" applyBorder="1" applyAlignment="1">
      <alignment vertical="center" shrinkToFit="1"/>
    </xf>
    <xf numFmtId="49" fontId="7" fillId="5" borderId="22" xfId="0" applyNumberFormat="1" applyFont="1" applyFill="1" applyBorder="1" applyAlignment="1">
      <alignment horizontal="left" vertical="center" shrinkToFit="1"/>
    </xf>
    <xf numFmtId="49" fontId="7" fillId="5" borderId="14" xfId="0" applyNumberFormat="1" applyFont="1" applyFill="1" applyBorder="1" applyAlignment="1">
      <alignment horizontal="left" vertical="center" shrinkToFit="1"/>
    </xf>
    <xf numFmtId="0" fontId="0" fillId="0" borderId="14" xfId="0" applyBorder="1" applyAlignment="1">
      <alignment vertical="center" shrinkToFit="1"/>
    </xf>
    <xf numFmtId="0" fontId="0" fillId="0" borderId="15" xfId="0" applyBorder="1" applyAlignment="1">
      <alignment vertical="center" shrinkToFit="1"/>
    </xf>
    <xf numFmtId="178" fontId="4" fillId="5" borderId="15" xfId="0" applyNumberFormat="1" applyFont="1" applyFill="1" applyBorder="1" applyAlignment="1">
      <alignment horizontal="center" vertical="center"/>
    </xf>
    <xf numFmtId="38" fontId="8" fillId="0" borderId="22" xfId="1" applyFont="1" applyFill="1" applyBorder="1" applyAlignment="1">
      <alignment vertical="center" wrapText="1"/>
    </xf>
    <xf numFmtId="38" fontId="8" fillId="0" borderId="14" xfId="1" applyFont="1" applyFill="1" applyBorder="1" applyAlignment="1">
      <alignment vertical="center" wrapText="1"/>
    </xf>
    <xf numFmtId="49" fontId="7" fillId="0" borderId="11" xfId="0" applyNumberFormat="1" applyFont="1" applyBorder="1" applyAlignment="1">
      <alignment horizontal="left"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0" fontId="46" fillId="0" borderId="0" xfId="0" applyFont="1" applyAlignment="1">
      <alignment vertical="center" wrapText="1"/>
    </xf>
    <xf numFmtId="49" fontId="46" fillId="0" borderId="20" xfId="0" applyNumberFormat="1" applyFont="1" applyBorder="1" applyAlignment="1">
      <alignment vertical="center" wrapText="1" shrinkToFit="1"/>
    </xf>
    <xf numFmtId="49" fontId="46" fillId="0" borderId="23" xfId="0" applyNumberFormat="1" applyFont="1" applyBorder="1" applyAlignment="1">
      <alignment vertical="center" wrapText="1" shrinkToFit="1"/>
    </xf>
    <xf numFmtId="49" fontId="46" fillId="0" borderId="21" xfId="0" applyNumberFormat="1" applyFont="1" applyBorder="1" applyAlignment="1">
      <alignment vertical="center" wrapText="1" shrinkToFit="1"/>
    </xf>
    <xf numFmtId="49" fontId="46" fillId="0" borderId="22" xfId="0" applyNumberFormat="1" applyFont="1" applyBorder="1" applyAlignment="1">
      <alignment vertical="center" wrapText="1" shrinkToFit="1"/>
    </xf>
    <xf numFmtId="49" fontId="46" fillId="0" borderId="14" xfId="0" applyNumberFormat="1" applyFont="1" applyBorder="1" applyAlignment="1">
      <alignment vertical="center" wrapText="1" shrinkToFit="1"/>
    </xf>
    <xf numFmtId="49" fontId="46" fillId="0" borderId="15" xfId="0" applyNumberFormat="1" applyFont="1" applyBorder="1" applyAlignment="1">
      <alignment vertical="center" wrapText="1" shrinkToFit="1"/>
    </xf>
    <xf numFmtId="181" fontId="7" fillId="6" borderId="20" xfId="0" applyNumberFormat="1" applyFont="1" applyFill="1" applyBorder="1" applyAlignment="1" applyProtection="1">
      <alignment horizontal="center" vertical="center" shrinkToFit="1"/>
      <protection locked="0"/>
    </xf>
    <xf numFmtId="181" fontId="7" fillId="6" borderId="23" xfId="0" applyNumberFormat="1" applyFont="1" applyFill="1" applyBorder="1" applyAlignment="1" applyProtection="1">
      <alignment horizontal="center" vertical="center" shrinkToFit="1"/>
      <protection locked="0"/>
    </xf>
    <xf numFmtId="181" fontId="7" fillId="6" borderId="21" xfId="0" applyNumberFormat="1" applyFont="1" applyFill="1" applyBorder="1" applyAlignment="1" applyProtection="1">
      <alignment horizontal="center" vertical="center" shrinkToFit="1"/>
      <protection locked="0"/>
    </xf>
    <xf numFmtId="181" fontId="7" fillId="6" borderId="22" xfId="0" applyNumberFormat="1" applyFont="1" applyFill="1" applyBorder="1" applyAlignment="1" applyProtection="1">
      <alignment horizontal="center" vertical="center" shrinkToFit="1"/>
      <protection locked="0"/>
    </xf>
    <xf numFmtId="181" fontId="7" fillId="6" borderId="14" xfId="0" applyNumberFormat="1" applyFont="1" applyFill="1" applyBorder="1" applyAlignment="1" applyProtection="1">
      <alignment horizontal="center" vertical="center" shrinkToFit="1"/>
      <protection locked="0"/>
    </xf>
    <xf numFmtId="181" fontId="7" fillId="6" borderId="15" xfId="0" applyNumberFormat="1" applyFont="1" applyFill="1" applyBorder="1" applyAlignment="1" applyProtection="1">
      <alignment horizontal="center" vertical="center" shrinkToFit="1"/>
      <protection locked="0"/>
    </xf>
    <xf numFmtId="178" fontId="0" fillId="0" borderId="24" xfId="0" applyNumberFormat="1" applyBorder="1" applyAlignment="1">
      <alignment horizontal="center" vertical="center"/>
    </xf>
    <xf numFmtId="178" fontId="0" fillId="0" borderId="25" xfId="0" applyNumberFormat="1" applyBorder="1" applyAlignment="1">
      <alignment horizontal="center" vertical="center"/>
    </xf>
    <xf numFmtId="38" fontId="55" fillId="5" borderId="24" xfId="1" applyFont="1" applyFill="1" applyBorder="1" applyAlignment="1">
      <alignment horizontal="left" vertical="top" wrapText="1"/>
    </xf>
    <xf numFmtId="38" fontId="55" fillId="5" borderId="0" xfId="1" applyFont="1" applyFill="1" applyBorder="1" applyAlignment="1">
      <alignment horizontal="left" vertical="top" wrapText="1"/>
    </xf>
    <xf numFmtId="49" fontId="7" fillId="5" borderId="0" xfId="0" applyNumberFormat="1" applyFont="1" applyFill="1" applyBorder="1" applyAlignment="1">
      <alignment horizontal="center" vertical="center" wrapText="1"/>
    </xf>
    <xf numFmtId="49" fontId="7" fillId="5" borderId="25" xfId="0" applyNumberFormat="1" applyFont="1" applyFill="1" applyBorder="1" applyAlignment="1">
      <alignment horizontal="center" vertical="center" wrapText="1"/>
    </xf>
    <xf numFmtId="49" fontId="46" fillId="5" borderId="21" xfId="0" applyNumberFormat="1" applyFont="1" applyFill="1" applyBorder="1" applyAlignment="1">
      <alignment horizontal="center" vertical="center" wrapText="1"/>
    </xf>
    <xf numFmtId="49" fontId="46" fillId="5" borderId="15" xfId="0" applyNumberFormat="1" applyFont="1" applyFill="1" applyBorder="1" applyAlignment="1">
      <alignment horizontal="center" vertical="center" wrapText="1"/>
    </xf>
    <xf numFmtId="0" fontId="7" fillId="7" borderId="13" xfId="0" applyFont="1" applyFill="1" applyBorder="1" applyAlignment="1">
      <alignment horizontal="center" vertical="center"/>
    </xf>
    <xf numFmtId="38" fontId="26" fillId="5" borderId="20" xfId="1" applyFont="1" applyFill="1" applyBorder="1" applyAlignment="1">
      <alignment horizontal="left" vertical="top" wrapText="1"/>
    </xf>
    <xf numFmtId="38" fontId="26" fillId="5" borderId="23" xfId="1" applyFont="1" applyFill="1" applyBorder="1" applyAlignment="1">
      <alignment horizontal="left" vertical="top" wrapText="1"/>
    </xf>
    <xf numFmtId="49" fontId="32" fillId="0" borderId="11" xfId="0" applyNumberFormat="1" applyFont="1" applyBorder="1" applyAlignment="1">
      <alignment vertical="center" wrapText="1"/>
    </xf>
    <xf numFmtId="49" fontId="32" fillId="0" borderId="12" xfId="0" applyNumberFormat="1" applyFont="1" applyBorder="1" applyAlignment="1">
      <alignment vertical="center" wrapText="1"/>
    </xf>
    <xf numFmtId="49" fontId="32" fillId="0" borderId="13" xfId="0" applyNumberFormat="1" applyFont="1" applyBorder="1" applyAlignment="1">
      <alignment vertical="center" wrapText="1"/>
    </xf>
    <xf numFmtId="49" fontId="7" fillId="0" borderId="13" xfId="0" applyNumberFormat="1" applyFont="1" applyBorder="1" applyAlignment="1">
      <alignment horizontal="left" vertical="center" wrapText="1"/>
    </xf>
    <xf numFmtId="49" fontId="32" fillId="5" borderId="20" xfId="0" applyNumberFormat="1" applyFont="1" applyFill="1" applyBorder="1" applyAlignment="1">
      <alignment horizontal="left" vertical="center" wrapText="1" shrinkToFit="1"/>
    </xf>
    <xf numFmtId="49" fontId="32" fillId="5" borderId="23" xfId="0" applyNumberFormat="1" applyFont="1" applyFill="1" applyBorder="1" applyAlignment="1">
      <alignment horizontal="left" vertical="center" shrinkToFit="1"/>
    </xf>
    <xf numFmtId="49" fontId="32" fillId="5" borderId="22" xfId="0" applyNumberFormat="1" applyFont="1" applyFill="1" applyBorder="1" applyAlignment="1">
      <alignment horizontal="left" vertical="center" shrinkToFit="1"/>
    </xf>
    <xf numFmtId="49" fontId="32" fillId="5" borderId="14" xfId="0" applyNumberFormat="1" applyFont="1" applyFill="1" applyBorder="1" applyAlignment="1">
      <alignment horizontal="left" vertical="center" shrinkToFit="1"/>
    </xf>
    <xf numFmtId="38" fontId="7" fillId="6" borderId="20" xfId="1" applyFont="1" applyFill="1" applyBorder="1" applyAlignment="1" applyProtection="1">
      <alignment vertical="center" wrapText="1"/>
      <protection locked="0"/>
    </xf>
    <xf numFmtId="38" fontId="7" fillId="6" borderId="23" xfId="1" applyFont="1" applyFill="1" applyBorder="1" applyAlignment="1" applyProtection="1">
      <alignment vertical="center" wrapText="1"/>
      <protection locked="0"/>
    </xf>
    <xf numFmtId="38" fontId="7" fillId="6" borderId="22" xfId="1" applyFont="1" applyFill="1" applyBorder="1" applyAlignment="1" applyProtection="1">
      <alignment vertical="center" wrapText="1"/>
      <protection locked="0"/>
    </xf>
    <xf numFmtId="38" fontId="7" fillId="6" borderId="14" xfId="1" applyFont="1" applyFill="1" applyBorder="1" applyAlignment="1" applyProtection="1">
      <alignment vertical="center" wrapText="1"/>
      <protection locked="0"/>
    </xf>
    <xf numFmtId="0" fontId="32" fillId="7" borderId="11"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13" xfId="0" applyFont="1" applyFill="1" applyBorder="1" applyAlignment="1">
      <alignment horizontal="center" vertical="center"/>
    </xf>
    <xf numFmtId="0" fontId="4" fillId="7" borderId="11"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49" fontId="47" fillId="0" borderId="28" xfId="0" applyNumberFormat="1" applyFont="1" applyBorder="1" applyAlignment="1">
      <alignment vertical="top" wrapText="1" shrinkToFit="1"/>
    </xf>
    <xf numFmtId="49" fontId="47" fillId="0" borderId="29" xfId="0" applyNumberFormat="1" applyFont="1" applyBorder="1" applyAlignment="1">
      <alignment vertical="top" shrinkToFit="1"/>
    </xf>
    <xf numFmtId="49" fontId="47" fillId="0" borderId="30" xfId="0" applyNumberFormat="1" applyFont="1" applyBorder="1" applyAlignment="1">
      <alignment vertical="top" shrinkToFit="1"/>
    </xf>
    <xf numFmtId="0" fontId="13" fillId="6" borderId="20" xfId="0" applyFont="1" applyFill="1" applyBorder="1" applyAlignment="1" applyProtection="1">
      <alignment horizontal="center" vertical="center" wrapText="1" shrinkToFit="1"/>
      <protection locked="0"/>
    </xf>
    <xf numFmtId="0" fontId="13" fillId="6" borderId="23" xfId="0" applyFont="1" applyFill="1" applyBorder="1" applyAlignment="1" applyProtection="1">
      <alignment horizontal="center" vertical="center" wrapText="1" shrinkToFit="1"/>
      <protection locked="0"/>
    </xf>
    <xf numFmtId="0" fontId="13" fillId="6" borderId="21" xfId="0" applyFont="1" applyFill="1" applyBorder="1" applyAlignment="1" applyProtection="1">
      <alignment horizontal="center" vertical="center" wrapText="1" shrinkToFit="1"/>
      <protection locked="0"/>
    </xf>
    <xf numFmtId="0" fontId="13" fillId="6" borderId="22" xfId="0" applyFont="1" applyFill="1" applyBorder="1" applyAlignment="1" applyProtection="1">
      <alignment horizontal="center" vertical="center" wrapText="1" shrinkToFit="1"/>
      <protection locked="0"/>
    </xf>
    <xf numFmtId="0" fontId="13" fillId="6" borderId="14" xfId="0"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center" vertical="center" wrapText="1" shrinkToFit="1"/>
      <protection locked="0"/>
    </xf>
    <xf numFmtId="0" fontId="7" fillId="5" borderId="0" xfId="0" applyFont="1" applyFill="1" applyAlignment="1">
      <alignment horizontal="left" vertical="center" shrinkToFit="1"/>
    </xf>
    <xf numFmtId="49" fontId="46" fillId="0" borderId="11" xfId="0" applyNumberFormat="1" applyFont="1" applyBorder="1">
      <alignment vertical="center"/>
    </xf>
    <xf numFmtId="0" fontId="47" fillId="0" borderId="12" xfId="0" applyFont="1" applyBorder="1">
      <alignment vertical="center"/>
    </xf>
    <xf numFmtId="0" fontId="47" fillId="0" borderId="13" xfId="0" applyFont="1" applyBorder="1">
      <alignment vertical="center"/>
    </xf>
    <xf numFmtId="49" fontId="7" fillId="6" borderId="11" xfId="0" applyNumberFormat="1" applyFont="1" applyFill="1" applyBorder="1" applyAlignment="1" applyProtection="1">
      <alignment horizontal="center" vertical="center" wrapText="1"/>
      <protection locked="0"/>
    </xf>
    <xf numFmtId="49" fontId="7" fillId="6" borderId="12" xfId="0" applyNumberFormat="1" applyFont="1" applyFill="1" applyBorder="1" applyAlignment="1" applyProtection="1">
      <alignment horizontal="center" vertical="center" wrapText="1"/>
      <protection locked="0"/>
    </xf>
    <xf numFmtId="49" fontId="7" fillId="6" borderId="13" xfId="0" applyNumberFormat="1" applyFont="1" applyFill="1" applyBorder="1" applyAlignment="1" applyProtection="1">
      <alignment horizontal="center" vertical="center" wrapText="1"/>
      <protection locked="0"/>
    </xf>
    <xf numFmtId="49" fontId="11" fillId="9" borderId="0" xfId="0" applyNumberFormat="1" applyFont="1" applyFill="1" applyAlignment="1">
      <alignment horizontal="center" vertical="center"/>
    </xf>
    <xf numFmtId="0" fontId="4" fillId="5" borderId="0" xfId="0" applyFont="1" applyFill="1" applyBorder="1" applyAlignment="1">
      <alignment horizontal="right" vertical="center"/>
    </xf>
    <xf numFmtId="0" fontId="4" fillId="5" borderId="3" xfId="0" applyFont="1" applyFill="1" applyBorder="1" applyAlignment="1">
      <alignment horizontal="right" vertical="center"/>
    </xf>
    <xf numFmtId="0" fontId="4" fillId="6" borderId="5" xfId="0" applyFont="1" applyFill="1" applyBorder="1" applyAlignment="1" applyProtection="1">
      <alignment horizontal="left" vertical="center" wrapText="1" shrinkToFit="1"/>
      <protection locked="0"/>
    </xf>
    <xf numFmtId="0" fontId="4" fillId="6" borderId="7" xfId="0" applyFont="1" applyFill="1" applyBorder="1" applyAlignment="1" applyProtection="1">
      <alignment horizontal="left" vertical="center" wrapText="1" shrinkToFit="1"/>
      <protection locked="0"/>
    </xf>
    <xf numFmtId="0" fontId="4" fillId="6" borderId="6" xfId="0" applyFont="1" applyFill="1" applyBorder="1" applyAlignment="1" applyProtection="1">
      <alignment horizontal="left" vertical="center" wrapText="1" shrinkToFit="1"/>
      <protection locked="0"/>
    </xf>
    <xf numFmtId="49" fontId="8" fillId="5" borderId="0" xfId="0" applyNumberFormat="1" applyFont="1" applyFill="1" applyBorder="1" applyAlignment="1">
      <alignment horizontal="right" vertical="center" shrinkToFit="1"/>
    </xf>
    <xf numFmtId="49" fontId="8" fillId="5" borderId="3" xfId="0" applyNumberFormat="1" applyFont="1" applyFill="1" applyBorder="1" applyAlignment="1">
      <alignment horizontal="right" vertical="center" shrinkToFit="1"/>
    </xf>
    <xf numFmtId="0" fontId="4" fillId="6" borderId="9" xfId="0" applyFont="1" applyFill="1" applyBorder="1" applyAlignment="1" applyProtection="1">
      <alignment vertical="center" wrapText="1"/>
      <protection locked="0"/>
    </xf>
    <xf numFmtId="0" fontId="4" fillId="6" borderId="8" xfId="0" applyFont="1" applyFill="1" applyBorder="1" applyAlignment="1" applyProtection="1">
      <alignment vertical="center" wrapText="1"/>
      <protection locked="0"/>
    </xf>
    <xf numFmtId="0" fontId="4" fillId="6" borderId="10" xfId="0" applyFont="1" applyFill="1" applyBorder="1" applyAlignment="1" applyProtection="1">
      <alignment vertical="center" wrapText="1"/>
      <protection locked="0"/>
    </xf>
    <xf numFmtId="0" fontId="4" fillId="6" borderId="16" xfId="0" applyFont="1" applyFill="1" applyBorder="1" applyAlignment="1" applyProtection="1">
      <alignment vertical="center" wrapText="1"/>
      <protection locked="0"/>
    </xf>
    <xf numFmtId="0" fontId="4" fillId="6" borderId="2" xfId="0" applyFont="1" applyFill="1" applyBorder="1" applyAlignment="1" applyProtection="1">
      <alignment vertical="center" wrapText="1"/>
      <protection locked="0"/>
    </xf>
    <xf numFmtId="0" fontId="4" fillId="6" borderId="17" xfId="0" applyFont="1" applyFill="1" applyBorder="1" applyAlignment="1" applyProtection="1">
      <alignment vertical="center" wrapText="1"/>
      <protection locked="0"/>
    </xf>
    <xf numFmtId="49" fontId="7" fillId="5" borderId="3" xfId="0" applyNumberFormat="1" applyFont="1" applyFill="1" applyBorder="1" applyAlignment="1">
      <alignment horizontal="center" vertical="center" wrapText="1"/>
    </xf>
    <xf numFmtId="49" fontId="7" fillId="6" borderId="9" xfId="0" applyNumberFormat="1" applyFont="1" applyFill="1" applyBorder="1" applyAlignment="1" applyProtection="1">
      <alignment vertical="center" shrinkToFit="1"/>
      <protection locked="0"/>
    </xf>
    <xf numFmtId="49" fontId="7" fillId="6" borderId="8" xfId="0" applyNumberFormat="1" applyFont="1" applyFill="1" applyBorder="1" applyAlignment="1" applyProtection="1">
      <alignment vertical="center" shrinkToFit="1"/>
      <protection locked="0"/>
    </xf>
    <xf numFmtId="49" fontId="7" fillId="6" borderId="10" xfId="0" applyNumberFormat="1" applyFont="1" applyFill="1" applyBorder="1" applyAlignment="1" applyProtection="1">
      <alignment vertical="center" shrinkToFit="1"/>
      <protection locked="0"/>
    </xf>
    <xf numFmtId="49" fontId="7" fillId="6" borderId="16" xfId="0" applyNumberFormat="1" applyFont="1" applyFill="1" applyBorder="1" applyAlignment="1" applyProtection="1">
      <alignment vertical="center" shrinkToFit="1"/>
      <protection locked="0"/>
    </xf>
    <xf numFmtId="49" fontId="7" fillId="6" borderId="2" xfId="0" applyNumberFormat="1" applyFont="1" applyFill="1" applyBorder="1" applyAlignment="1" applyProtection="1">
      <alignment vertical="center" shrinkToFit="1"/>
      <protection locked="0"/>
    </xf>
    <xf numFmtId="49" fontId="7" fillId="6" borderId="17" xfId="0" applyNumberFormat="1" applyFont="1" applyFill="1" applyBorder="1" applyAlignment="1" applyProtection="1">
      <alignment vertical="center" shrinkToFit="1"/>
      <protection locked="0"/>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4" fillId="3" borderId="1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49" fontId="36" fillId="0" borderId="11" xfId="0" applyNumberFormat="1" applyFont="1" applyBorder="1" applyAlignment="1">
      <alignment horizontal="left" vertical="center" wrapText="1"/>
    </xf>
    <xf numFmtId="49" fontId="36" fillId="0" borderId="12"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0" fontId="21" fillId="5" borderId="0" xfId="0" applyFont="1" applyFill="1">
      <alignment vertical="center"/>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49" fontId="7" fillId="0" borderId="11" xfId="0" applyNumberFormat="1" applyFont="1" applyBorder="1" applyAlignment="1">
      <alignment horizontal="left" vertical="center" wrapText="1" shrinkToFit="1"/>
    </xf>
    <xf numFmtId="49" fontId="7" fillId="0" borderId="12" xfId="0" applyNumberFormat="1" applyFont="1" applyBorder="1" applyAlignment="1">
      <alignment horizontal="left" vertical="center" wrapText="1" shrinkToFit="1"/>
    </xf>
    <xf numFmtId="49" fontId="7" fillId="0" borderId="13" xfId="0" applyNumberFormat="1" applyFont="1" applyBorder="1" applyAlignment="1">
      <alignment horizontal="left" vertical="center" wrapText="1" shrinkToFit="1"/>
    </xf>
    <xf numFmtId="0" fontId="13" fillId="0" borderId="2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21" xfId="0" applyFont="1" applyFill="1" applyBorder="1" applyAlignment="1">
      <alignment horizontal="center" vertical="center"/>
    </xf>
    <xf numFmtId="49" fontId="46" fillId="0" borderId="20" xfId="0" applyNumberFormat="1" applyFont="1" applyBorder="1" applyAlignment="1">
      <alignment vertical="center" shrinkToFit="1"/>
    </xf>
    <xf numFmtId="49" fontId="46" fillId="0" borderId="23" xfId="0" applyNumberFormat="1" applyFont="1" applyBorder="1" applyAlignment="1">
      <alignment vertical="center" shrinkToFit="1"/>
    </xf>
    <xf numFmtId="49" fontId="46" fillId="0" borderId="22" xfId="0" applyNumberFormat="1" applyFont="1" applyBorder="1" applyAlignment="1">
      <alignment vertical="center" shrinkToFit="1"/>
    </xf>
    <xf numFmtId="49" fontId="46" fillId="0" borderId="14" xfId="0" applyNumberFormat="1" applyFont="1" applyBorder="1" applyAlignment="1">
      <alignment vertical="center" shrinkToFit="1"/>
    </xf>
    <xf numFmtId="0" fontId="44" fillId="5" borderId="0" xfId="0" applyFont="1" applyFill="1" applyBorder="1" applyAlignment="1">
      <alignment horizontal="left" vertical="center" wrapText="1"/>
    </xf>
    <xf numFmtId="0" fontId="44" fillId="5" borderId="0" xfId="0" applyFont="1" applyFill="1" applyBorder="1" applyAlignment="1">
      <alignment horizontal="left" vertical="center"/>
    </xf>
    <xf numFmtId="49" fontId="36" fillId="0" borderId="14" xfId="0" applyNumberFormat="1" applyFont="1" applyBorder="1" applyAlignment="1">
      <alignment horizontal="center" vertical="center" wrapText="1"/>
    </xf>
    <xf numFmtId="49" fontId="36" fillId="0" borderId="15" xfId="0" applyNumberFormat="1" applyFont="1" applyBorder="1" applyAlignment="1">
      <alignment horizontal="center" vertical="center" wrapText="1"/>
    </xf>
    <xf numFmtId="0" fontId="21" fillId="5" borderId="0" xfId="0" applyFont="1" applyFill="1" applyBorder="1" applyAlignment="1">
      <alignment horizontal="left" vertical="center" wrapText="1"/>
    </xf>
    <xf numFmtId="0" fontId="21" fillId="5" borderId="0" xfId="0" applyFont="1" applyFill="1" applyBorder="1" applyAlignment="1">
      <alignment horizontal="left" vertical="center"/>
    </xf>
    <xf numFmtId="49"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33" fillId="6" borderId="11" xfId="0" applyNumberFormat="1" applyFont="1" applyFill="1" applyBorder="1" applyAlignment="1" applyProtection="1">
      <alignment horizontal="left" vertical="center" wrapText="1"/>
      <protection locked="0"/>
    </xf>
    <xf numFmtId="0" fontId="49" fillId="3" borderId="11" xfId="0"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3" borderId="13" xfId="0" applyFont="1" applyFill="1" applyBorder="1" applyAlignment="1">
      <alignment horizontal="center" vertical="center" wrapText="1"/>
    </xf>
    <xf numFmtId="49" fontId="7" fillId="5" borderId="20" xfId="0" applyNumberFormat="1" applyFont="1" applyFill="1" applyBorder="1" applyAlignment="1">
      <alignment horizontal="left" vertical="center"/>
    </xf>
    <xf numFmtId="49" fontId="7" fillId="5" borderId="23" xfId="0" applyNumberFormat="1" applyFont="1" applyFill="1" applyBorder="1" applyAlignment="1">
      <alignment horizontal="left" vertical="center"/>
    </xf>
    <xf numFmtId="0" fontId="0" fillId="0" borderId="23" xfId="0" applyBorder="1" applyAlignment="1">
      <alignment vertical="center"/>
    </xf>
    <xf numFmtId="0" fontId="0" fillId="0" borderId="21" xfId="0" applyBorder="1" applyAlignment="1">
      <alignment vertical="center"/>
    </xf>
    <xf numFmtId="49" fontId="7" fillId="5" borderId="22" xfId="0" applyNumberFormat="1" applyFont="1" applyFill="1" applyBorder="1" applyAlignment="1">
      <alignment horizontal="left" vertical="center"/>
    </xf>
    <xf numFmtId="49" fontId="7" fillId="5" borderId="14" xfId="0" applyNumberFormat="1" applyFont="1" applyFill="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49" fontId="7" fillId="0" borderId="20" xfId="0" applyNumberFormat="1" applyFont="1" applyBorder="1" applyAlignment="1">
      <alignment vertical="center" shrinkToFit="1"/>
    </xf>
    <xf numFmtId="49" fontId="7" fillId="0" borderId="23" xfId="0" applyNumberFormat="1" applyFont="1" applyBorder="1" applyAlignment="1">
      <alignment vertical="center" shrinkToFit="1"/>
    </xf>
    <xf numFmtId="49" fontId="7" fillId="0" borderId="22" xfId="0" applyNumberFormat="1" applyFont="1" applyBorder="1" applyAlignment="1">
      <alignment vertical="center" shrinkToFit="1"/>
    </xf>
    <xf numFmtId="49" fontId="7" fillId="0" borderId="14" xfId="0" applyNumberFormat="1" applyFont="1" applyBorder="1" applyAlignment="1">
      <alignment vertical="center" shrinkToFit="1"/>
    </xf>
    <xf numFmtId="49" fontId="47" fillId="5" borderId="14" xfId="0" applyNumberFormat="1" applyFont="1" applyFill="1" applyBorder="1" applyAlignment="1">
      <alignment horizontal="left" vertical="center" wrapText="1"/>
    </xf>
    <xf numFmtId="49" fontId="46" fillId="5" borderId="25" xfId="0" applyNumberFormat="1" applyFont="1" applyFill="1" applyBorder="1" applyAlignment="1">
      <alignment horizontal="center" vertical="center" wrapText="1"/>
    </xf>
    <xf numFmtId="0" fontId="4" fillId="5" borderId="0" xfId="0" applyFont="1" applyFill="1" applyAlignment="1">
      <alignment horizontal="left" vertical="center" shrinkToFit="1"/>
    </xf>
    <xf numFmtId="0" fontId="46" fillId="0" borderId="20" xfId="0" applyFont="1" applyFill="1" applyBorder="1" applyAlignment="1">
      <alignment horizontal="center" vertical="center"/>
    </xf>
    <xf numFmtId="0" fontId="46" fillId="0" borderId="23" xfId="0" applyFont="1" applyFill="1" applyBorder="1" applyAlignment="1">
      <alignment horizontal="center" vertical="center"/>
    </xf>
    <xf numFmtId="0" fontId="46" fillId="0" borderId="22" xfId="0" applyFont="1" applyFill="1" applyBorder="1" applyAlignment="1">
      <alignment horizontal="center" vertical="center"/>
    </xf>
    <xf numFmtId="0" fontId="46" fillId="0" borderId="14" xfId="0" applyFont="1" applyFill="1" applyBorder="1" applyAlignment="1">
      <alignment horizontal="center" vertical="center"/>
    </xf>
    <xf numFmtId="0" fontId="32" fillId="3" borderId="11" xfId="0" applyFont="1" applyFill="1" applyBorder="1" applyAlignment="1">
      <alignment horizontal="center" vertical="center"/>
    </xf>
    <xf numFmtId="0" fontId="32" fillId="3" borderId="12" xfId="0" applyFont="1" applyFill="1" applyBorder="1" applyAlignment="1">
      <alignment horizontal="center" vertical="center"/>
    </xf>
    <xf numFmtId="0" fontId="32" fillId="3" borderId="13" xfId="0" applyFont="1" applyFill="1" applyBorder="1" applyAlignment="1">
      <alignment horizontal="center" vertical="center"/>
    </xf>
    <xf numFmtId="49" fontId="32" fillId="0" borderId="11" xfId="0" applyNumberFormat="1" applyFont="1" applyBorder="1" applyAlignment="1">
      <alignment horizontal="left" vertical="center" wrapText="1"/>
    </xf>
    <xf numFmtId="49" fontId="32" fillId="0" borderId="12" xfId="0" applyNumberFormat="1" applyFont="1" applyBorder="1" applyAlignment="1">
      <alignment horizontal="left" vertical="center" wrapText="1"/>
    </xf>
    <xf numFmtId="49" fontId="32" fillId="0" borderId="13" xfId="0" applyNumberFormat="1" applyFont="1" applyBorder="1" applyAlignment="1">
      <alignment horizontal="left" vertical="center" wrapText="1"/>
    </xf>
    <xf numFmtId="0" fontId="32" fillId="3" borderId="11"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left" vertical="center"/>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49" fontId="7" fillId="0" borderId="13" xfId="0" applyNumberFormat="1" applyFont="1" applyBorder="1" applyAlignment="1">
      <alignment horizontal="center" vertical="center" wrapText="1"/>
    </xf>
    <xf numFmtId="38" fontId="47" fillId="6" borderId="0" xfId="1" applyFont="1" applyFill="1" applyAlignment="1" applyProtection="1">
      <alignment vertical="center" shrinkToFit="1"/>
      <protection locked="0"/>
    </xf>
    <xf numFmtId="0" fontId="3" fillId="10" borderId="5" xfId="2" applyFont="1" applyFill="1" applyBorder="1" applyAlignment="1">
      <alignment horizontal="center" vertical="center" wrapText="1"/>
    </xf>
    <xf numFmtId="0" fontId="3" fillId="10" borderId="7" xfId="2" applyFont="1" applyFill="1" applyBorder="1" applyAlignment="1">
      <alignment horizontal="center" vertical="center" wrapText="1"/>
    </xf>
    <xf numFmtId="0" fontId="3" fillId="0" borderId="7" xfId="2" applyFont="1" applyBorder="1" applyAlignment="1">
      <alignment horizontal="center" vertical="center" wrapText="1"/>
    </xf>
    <xf numFmtId="0" fontId="3" fillId="0" borderId="6" xfId="2" applyFont="1" applyBorder="1" applyAlignment="1">
      <alignment horizontal="center" vertical="center" wrapText="1"/>
    </xf>
    <xf numFmtId="0" fontId="3" fillId="0" borderId="26"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4" xfId="2" applyFont="1" applyBorder="1" applyAlignment="1">
      <alignment horizontal="center" vertical="center" wrapText="1"/>
    </xf>
    <xf numFmtId="0" fontId="3" fillId="0" borderId="1" xfId="2" applyFont="1" applyBorder="1" applyAlignment="1">
      <alignment horizontal="center" vertical="center" wrapText="1"/>
    </xf>
    <xf numFmtId="177" fontId="27" fillId="3" borderId="1" xfId="3" applyNumberFormat="1" applyFont="1" applyFill="1" applyBorder="1" applyAlignment="1">
      <alignment horizontal="center" vertical="center" wrapText="1"/>
    </xf>
    <xf numFmtId="176" fontId="27" fillId="3" borderId="1" xfId="2" applyNumberFormat="1" applyFont="1" applyFill="1" applyBorder="1" applyAlignment="1">
      <alignment horizontal="center" vertical="center" wrapText="1"/>
    </xf>
    <xf numFmtId="0" fontId="3" fillId="0" borderId="5" xfId="2" applyFont="1" applyBorder="1" applyAlignment="1">
      <alignment horizontal="center" vertical="center" wrapText="1"/>
    </xf>
    <xf numFmtId="176" fontId="27" fillId="0" borderId="1" xfId="2" applyNumberFormat="1" applyFont="1" applyBorder="1" applyAlignment="1">
      <alignment horizontal="center" vertical="center" wrapText="1"/>
    </xf>
    <xf numFmtId="177" fontId="27" fillId="0" borderId="1" xfId="3" applyNumberFormat="1" applyFont="1" applyFill="1" applyBorder="1" applyAlignment="1">
      <alignment horizontal="center" vertical="center" wrapText="1"/>
    </xf>
    <xf numFmtId="177" fontId="27" fillId="3" borderId="5" xfId="3" applyNumberFormat="1" applyFont="1" applyFill="1" applyBorder="1" applyAlignment="1">
      <alignment horizontal="center" vertical="center" wrapText="1"/>
    </xf>
    <xf numFmtId="49" fontId="15" fillId="0" borderId="0" xfId="0" applyNumberFormat="1" applyFont="1" applyAlignment="1">
      <alignment horizontal="left" vertical="center" wrapText="1"/>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5" borderId="5" xfId="0" applyNumberFormat="1" applyFont="1" applyFill="1" applyBorder="1" applyAlignment="1">
      <alignment horizontal="left" vertical="center" wrapText="1"/>
    </xf>
    <xf numFmtId="49" fontId="8" fillId="5" borderId="7" xfId="0" applyNumberFormat="1" applyFont="1" applyFill="1" applyBorder="1" applyAlignment="1">
      <alignment horizontal="left" vertical="center" wrapText="1"/>
    </xf>
    <xf numFmtId="49" fontId="8" fillId="5" borderId="6"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8" fillId="0" borderId="1" xfId="0" applyNumberFormat="1" applyFont="1" applyFill="1" applyBorder="1" applyAlignment="1">
      <alignment horizontal="left" vertical="center" wrapText="1"/>
    </xf>
    <xf numFmtId="49" fontId="8" fillId="5" borderId="1" xfId="0" applyNumberFormat="1" applyFont="1" applyFill="1" applyBorder="1" applyAlignment="1">
      <alignment horizontal="left" vertical="center" wrapText="1"/>
    </xf>
    <xf numFmtId="49" fontId="7" fillId="3" borderId="5" xfId="0" applyNumberFormat="1" applyFont="1" applyFill="1" applyBorder="1" applyAlignment="1">
      <alignment horizontal="center" vertical="center" shrinkToFit="1"/>
    </xf>
    <xf numFmtId="49" fontId="7" fillId="3" borderId="7" xfId="0" applyNumberFormat="1" applyFont="1" applyFill="1" applyBorder="1" applyAlignment="1">
      <alignment horizontal="center" vertical="center" shrinkToFit="1"/>
    </xf>
    <xf numFmtId="49" fontId="7" fillId="3" borderId="6" xfId="0" applyNumberFormat="1" applyFont="1" applyFill="1" applyBorder="1" applyAlignment="1">
      <alignment horizontal="center" vertical="center" shrinkToFit="1"/>
    </xf>
    <xf numFmtId="0" fontId="13" fillId="0" borderId="1" xfId="0" applyFont="1" applyBorder="1" applyAlignment="1">
      <alignment horizontal="center" vertical="center" wrapText="1"/>
    </xf>
    <xf numFmtId="49" fontId="7" fillId="3" borderId="1" xfId="0" applyNumberFormat="1" applyFont="1" applyFill="1" applyBorder="1" applyAlignment="1">
      <alignment horizontal="center" vertical="center" shrinkToFit="1"/>
    </xf>
    <xf numFmtId="49" fontId="9" fillId="3" borderId="1" xfId="0" applyNumberFormat="1" applyFont="1" applyFill="1" applyBorder="1" applyAlignment="1">
      <alignment horizontal="center" vertical="center" wrapText="1" shrinkToFit="1"/>
    </xf>
    <xf numFmtId="49" fontId="9" fillId="3" borderId="1" xfId="0" applyNumberFormat="1" applyFont="1" applyFill="1" applyBorder="1" applyAlignment="1">
      <alignment horizontal="center" vertical="center" shrinkToFit="1"/>
    </xf>
    <xf numFmtId="0" fontId="14" fillId="0" borderId="5" xfId="0" applyFont="1" applyFill="1" applyBorder="1" applyAlignment="1">
      <alignment horizontal="left" vertical="top" shrinkToFit="1"/>
    </xf>
    <xf numFmtId="0" fontId="9" fillId="0" borderId="7" xfId="0" applyFont="1" applyFill="1" applyBorder="1" applyAlignment="1">
      <alignment horizontal="left" vertical="top" shrinkToFit="1"/>
    </xf>
    <xf numFmtId="0" fontId="9" fillId="0" borderId="6" xfId="0" applyFont="1" applyFill="1" applyBorder="1" applyAlignment="1">
      <alignment horizontal="left" vertical="top" shrinkToFit="1"/>
    </xf>
    <xf numFmtId="0" fontId="17" fillId="0" borderId="0" xfId="0" applyFont="1" applyAlignment="1">
      <alignment horizontal="left" vertical="center" wrapText="1"/>
    </xf>
    <xf numFmtId="0" fontId="15" fillId="0" borderId="0" xfId="0" applyFont="1" applyAlignment="1">
      <alignment horizontal="left"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0" fillId="0" borderId="1" xfId="0" applyBorder="1" applyAlignment="1">
      <alignment horizontal="center" vertical="center"/>
    </xf>
    <xf numFmtId="0" fontId="0" fillId="3" borderId="9" xfId="0" applyFill="1" applyBorder="1" applyAlignment="1">
      <alignment horizontal="left" vertical="center" shrinkToFit="1"/>
    </xf>
    <xf numFmtId="0" fontId="0" fillId="3" borderId="8" xfId="0" applyFill="1" applyBorder="1" applyAlignment="1">
      <alignment horizontal="left" vertical="center" shrinkToFit="1"/>
    </xf>
    <xf numFmtId="0" fontId="0" fillId="3" borderId="10" xfId="0" applyFill="1" applyBorder="1" applyAlignment="1">
      <alignment horizontal="left" vertical="center" shrinkToFit="1"/>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49" fontId="9" fillId="3" borderId="5"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0" fontId="0" fillId="3" borderId="1" xfId="0" applyFill="1" applyBorder="1" applyAlignment="1">
      <alignment horizontal="center" vertical="center"/>
    </xf>
    <xf numFmtId="49" fontId="9" fillId="0" borderId="0" xfId="0" applyNumberFormat="1" applyFont="1" applyAlignment="1">
      <alignment horizontal="left" vertical="center" wrapText="1"/>
    </xf>
    <xf numFmtId="49" fontId="9" fillId="0" borderId="0" xfId="0" applyNumberFormat="1" applyFont="1" applyAlignment="1">
      <alignment horizontal="left" vertical="center"/>
    </xf>
    <xf numFmtId="49" fontId="7" fillId="2" borderId="1" xfId="0" applyNumberFormat="1" applyFont="1" applyFill="1" applyBorder="1" applyAlignment="1">
      <alignment horizontal="center" vertical="center" shrinkToFit="1"/>
    </xf>
    <xf numFmtId="49" fontId="7" fillId="3" borderId="1" xfId="0" applyNumberFormat="1" applyFont="1" applyFill="1" applyBorder="1" applyAlignment="1">
      <alignment horizontal="center" vertical="center" wrapText="1"/>
    </xf>
    <xf numFmtId="0" fontId="14" fillId="0" borderId="5" xfId="0" applyFont="1" applyBorder="1" applyAlignment="1">
      <alignment horizontal="left" vertical="top"/>
    </xf>
    <xf numFmtId="0" fontId="14" fillId="0" borderId="7" xfId="0" applyFont="1" applyBorder="1" applyAlignment="1">
      <alignment horizontal="left" vertical="top"/>
    </xf>
    <xf numFmtId="0" fontId="14" fillId="0" borderId="6" xfId="0" applyFont="1" applyBorder="1" applyAlignment="1">
      <alignment horizontal="left" vertical="top"/>
    </xf>
    <xf numFmtId="49" fontId="4" fillId="0" borderId="2" xfId="0" applyNumberFormat="1" applyFont="1" applyBorder="1" applyAlignment="1">
      <alignment horizontal="left" vertical="center" wrapText="1"/>
    </xf>
    <xf numFmtId="49" fontId="9" fillId="3" borderId="1" xfId="0" applyNumberFormat="1" applyFont="1" applyFill="1" applyBorder="1" applyAlignment="1">
      <alignment horizontal="left" vertical="center" wrapText="1" shrinkToFit="1"/>
    </xf>
    <xf numFmtId="49" fontId="15" fillId="0" borderId="0"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7" fillId="2" borderId="1" xfId="0" applyNumberFormat="1" applyFont="1" applyFill="1" applyBorder="1" applyAlignment="1">
      <alignment horizontal="center" vertical="center" wrapText="1"/>
    </xf>
    <xf numFmtId="49" fontId="4" fillId="0" borderId="5"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11" fillId="0" borderId="0" xfId="0" applyNumberFormat="1" applyFont="1" applyAlignment="1">
      <alignment horizontal="center" vertical="center"/>
    </xf>
    <xf numFmtId="0" fontId="14" fillId="0" borderId="0" xfId="0" applyFont="1" applyAlignment="1">
      <alignment horizontal="left" vertical="top"/>
    </xf>
    <xf numFmtId="0" fontId="0" fillId="4" borderId="1" xfId="0" applyFill="1" applyBorder="1" applyAlignment="1">
      <alignment horizontal="center" vertical="center"/>
    </xf>
    <xf numFmtId="0" fontId="0" fillId="0" borderId="1" xfId="0" applyBorder="1" applyAlignment="1">
      <alignment horizontal="left" vertical="center"/>
    </xf>
    <xf numFmtId="49" fontId="8" fillId="3" borderId="1" xfId="0" applyNumberFormat="1" applyFont="1"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xfId="2" xr:uid="{00000000-0005-0000-0000-000003000000}"/>
  </cellStyles>
  <dxfs count="4">
    <dxf>
      <fill>
        <patternFill>
          <bgColor rgb="FFFF0000"/>
        </patternFill>
      </fill>
    </dxf>
    <dxf>
      <fill>
        <patternFill>
          <bgColor rgb="FFFF00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FFFFCC"/>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99332</xdr:colOff>
      <xdr:row>5</xdr:row>
      <xdr:rowOff>34019</xdr:rowOff>
    </xdr:from>
    <xdr:to>
      <xdr:col>13</xdr:col>
      <xdr:colOff>613682</xdr:colOff>
      <xdr:row>10</xdr:row>
      <xdr:rowOff>95251</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160814" y="1231448"/>
          <a:ext cx="7467600" cy="1489982"/>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環境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1</xdr:row>
      <xdr:rowOff>209550</xdr:rowOff>
    </xdr:from>
    <xdr:to>
      <xdr:col>25</xdr:col>
      <xdr:colOff>2438</xdr:colOff>
      <xdr:row>3</xdr:row>
      <xdr:rowOff>63500</xdr:rowOff>
    </xdr:to>
    <xdr:sp macro="" textlink="">
      <xdr:nvSpPr>
        <xdr:cNvPr id="3" name="角丸四角形 4">
          <a:extLst>
            <a:ext uri="{FF2B5EF4-FFF2-40B4-BE49-F238E27FC236}">
              <a16:creationId xmlns:a16="http://schemas.microsoft.com/office/drawing/2014/main" id="{0991DC0D-5802-4EE6-AFF3-B1E97A877A2E}"/>
            </a:ext>
          </a:extLst>
        </xdr:cNvPr>
        <xdr:cNvSpPr/>
      </xdr:nvSpPr>
      <xdr:spPr>
        <a:xfrm>
          <a:off x="142875" y="619125"/>
          <a:ext cx="7222388" cy="5492750"/>
        </a:xfrm>
        <a:prstGeom prst="roundRect">
          <a:avLst>
            <a:gd name="adj" fmla="val 9635"/>
          </a:avLst>
        </a:prstGeom>
        <a:solidFill>
          <a:schemeClr val="bg2"/>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lvl="0"/>
          <a:r>
            <a:rPr lang="ja-JP" altLang="en-US" sz="1400" b="0" u="none">
              <a:solidFill>
                <a:schemeClr val="tx1">
                  <a:lumMod val="95000"/>
                  <a:lumOff val="5000"/>
                </a:schemeClr>
              </a:solidFill>
              <a:effectLst/>
              <a:latin typeface="+mn-lt"/>
              <a:ea typeface="+mn-ea"/>
              <a:cs typeface="+mn-cs"/>
            </a:rPr>
            <a:t>〇</a:t>
          </a:r>
          <a:r>
            <a:rPr lang="ja-JP" altLang="en-US" sz="1400" b="1" u="sng">
              <a:solidFill>
                <a:srgbClr val="FF0000"/>
              </a:solidFill>
              <a:effectLst/>
              <a:latin typeface="+mn-lt"/>
              <a:ea typeface="+mn-ea"/>
              <a:cs typeface="+mn-cs"/>
            </a:rPr>
            <a:t>本調査票の提出が補助金交付申請の要件になります。</a:t>
          </a:r>
          <a:endParaRPr lang="en-US" altLang="ja-JP" sz="1400" b="1" u="sng">
            <a:solidFill>
              <a:srgbClr val="FF0000"/>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〇補助金の交付は予算の範囲内で行うため、ご要望に沿えない結果となることがあります。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lvl="0"/>
          <a:r>
            <a:rPr lang="ja-JP" altLang="en-US" sz="1400" u="none">
              <a:solidFill>
                <a:schemeClr val="tx1"/>
              </a:solidFill>
              <a:effectLst/>
              <a:latin typeface="+mn-lt"/>
              <a:ea typeface="+mn-ea"/>
              <a:cs typeface="+mn-cs"/>
            </a:rPr>
            <a:t>〇本調査への回答をもって補助金の交付決定を行うものではありません。補助金の交付を受けるには別途補助金交付申請が必要です。</a:t>
          </a:r>
          <a:endParaRPr lang="en-US" altLang="ja-JP" sz="1400" u="none">
            <a:solidFill>
              <a:schemeClr val="tx1"/>
            </a:solidFill>
            <a:effectLst/>
            <a:latin typeface="+mn-lt"/>
            <a:ea typeface="+mn-ea"/>
            <a:cs typeface="+mn-cs"/>
          </a:endParaRPr>
        </a:p>
        <a:p>
          <a:pPr lvl="0"/>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mn-lt"/>
              <a:ea typeface="+mn-ea"/>
              <a:cs typeface="+mn-cs"/>
            </a:rPr>
            <a:t>〇</a:t>
          </a:r>
          <a:r>
            <a:rPr kumimoji="0" lang="ja-JP" altLang="en-US" sz="1400" b="1" i="0" u="sng" strike="noStrike" kern="0" cap="none" spc="0" normalizeH="0" baseline="0" noProof="0">
              <a:ln>
                <a:noFill/>
              </a:ln>
              <a:solidFill>
                <a:srgbClr val="FF0000"/>
              </a:solidFill>
              <a:effectLst/>
              <a:uLnTx/>
              <a:uFillTx/>
              <a:latin typeface="+mn-lt"/>
              <a:ea typeface="+mn-ea"/>
              <a:cs typeface="+mn-cs"/>
            </a:rPr>
            <a:t>補助対象・要件等の詳細は</a:t>
          </a:r>
          <a:r>
            <a:rPr kumimoji="0" lang="en-US" altLang="ja-JP" sz="1400" b="1" i="0" u="sng" strike="noStrike" kern="0" cap="none" spc="0" normalizeH="0" baseline="0" noProof="0">
              <a:ln>
                <a:noFill/>
              </a:ln>
              <a:solidFill>
                <a:srgbClr val="FF0000"/>
              </a:solidFill>
              <a:effectLst/>
              <a:uLnTx/>
              <a:uFillTx/>
              <a:latin typeface="+mn-lt"/>
              <a:ea typeface="+mn-ea"/>
              <a:cs typeface="+mn-cs"/>
            </a:rPr>
            <a:t>Q&amp;A</a:t>
          </a:r>
          <a:r>
            <a:rPr kumimoji="0" lang="ja-JP" altLang="en-US" sz="1400" b="1" i="0" u="sng" strike="noStrike" kern="0" cap="none" spc="0" normalizeH="0" baseline="0" noProof="0">
              <a:ln>
                <a:noFill/>
              </a:ln>
              <a:solidFill>
                <a:srgbClr val="FF0000"/>
              </a:solidFill>
              <a:effectLst/>
              <a:uLnTx/>
              <a:uFillTx/>
              <a:latin typeface="+mn-lt"/>
              <a:ea typeface="+mn-ea"/>
              <a:cs typeface="+mn-cs"/>
            </a:rPr>
            <a:t>をご確認ください。</a:t>
          </a: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latin typeface="+mn-lt"/>
              <a:ea typeface="+mn-ea"/>
              <a:cs typeface="+mn-cs"/>
            </a:rPr>
            <a:t>〇要望額が検証できるよう、</a:t>
          </a:r>
          <a:r>
            <a:rPr lang="ja-JP" altLang="en-US" sz="1400" b="1" u="sng">
              <a:solidFill>
                <a:srgbClr val="FF0000"/>
              </a:solidFill>
              <a:effectLst/>
              <a:latin typeface="+mn-lt"/>
              <a:ea typeface="+mn-ea"/>
              <a:cs typeface="+mn-cs"/>
            </a:rPr>
            <a:t>見積書、価格表など要望額の妥当性を示す書類を必ず添付してください</a:t>
          </a:r>
          <a:r>
            <a:rPr lang="ja-JP" altLang="en-US" sz="1400" u="none">
              <a:solidFill>
                <a:schemeClr val="tx1"/>
              </a:solidFill>
              <a:effectLst/>
              <a:latin typeface="+mn-lt"/>
              <a:ea typeface="+mn-ea"/>
              <a:cs typeface="+mn-cs"/>
            </a:rPr>
            <a:t>。</a:t>
          </a:r>
          <a:endParaRPr lang="en-US" altLang="ja-JP" sz="1400" u="non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〇原則、本調査票（</a:t>
          </a:r>
          <a:r>
            <a:rPr lang="en-US" altLang="ja-JP" sz="1400" u="none">
              <a:solidFill>
                <a:schemeClr val="tx1"/>
              </a:solidFill>
              <a:effectLst/>
            </a:rPr>
            <a:t>Excel</a:t>
          </a:r>
          <a:r>
            <a:rPr lang="ja-JP" altLang="en-US" sz="1400" u="none">
              <a:solidFill>
                <a:schemeClr val="tx1"/>
              </a:solidFill>
              <a:effectLst/>
            </a:rPr>
            <a:t>データ）を編集（行・列の追加不可）し、</a:t>
          </a:r>
          <a:r>
            <a:rPr lang="en-US" altLang="ja-JP" sz="1400" u="none">
              <a:solidFill>
                <a:schemeClr val="tx1"/>
              </a:solidFill>
              <a:effectLst/>
            </a:rPr>
            <a:t>Excel</a:t>
          </a:r>
          <a:r>
            <a:rPr lang="ja-JP" altLang="en-US" sz="1400" u="none">
              <a:solidFill>
                <a:schemeClr val="tx1"/>
              </a:solidFill>
              <a:effectLst/>
            </a:rPr>
            <a:t>データで提出して下さい。</a:t>
          </a: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solidFill>
              <a:effectLst/>
            </a:rPr>
            <a:t>〇本調査票については、要望調査票のお知らせの</a:t>
          </a:r>
          <a:r>
            <a:rPr lang="ja-JP" altLang="en-US" sz="1400" u="none">
              <a:solidFill>
                <a:schemeClr val="tx1">
                  <a:lumMod val="95000"/>
                  <a:lumOff val="5000"/>
                </a:schemeClr>
              </a:solidFill>
              <a:effectLst/>
            </a:rPr>
            <a:t>ございました各事業者団体か主たる事務所の所在地を管轄する運輸支局の指示に従い、所定の提出先に提出してください。同一の事業者の場合、提出先の運輸支局等は一カ所にしてください（同一事業者が複数の提出先に提出することがないようにしてください）</a:t>
          </a:r>
          <a:endParaRPr lang="en-US" altLang="ja-JP"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en-US" sz="1400" u="none">
            <a:solidFill>
              <a:schemeClr val="tx1">
                <a:lumMod val="95000"/>
                <a:lumOff val="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u="none">
              <a:solidFill>
                <a:schemeClr val="tx1">
                  <a:lumMod val="95000"/>
                  <a:lumOff val="5000"/>
                </a:schemeClr>
              </a:solidFill>
              <a:effectLst/>
            </a:rPr>
            <a:t>〇補助金の執行事務の一部について外部委託する可能性があります。本調査票に記載いただいた内容は、必要に応じて執行団体に提供しますので、あらかじめ御了承ください。</a:t>
          </a: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400" u="none">
            <a:solidFill>
              <a:srgbClr val="FF0000"/>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51196</xdr:colOff>
      <xdr:row>1</xdr:row>
      <xdr:rowOff>11906</xdr:rowOff>
    </xdr:from>
    <xdr:to>
      <xdr:col>26</xdr:col>
      <xdr:colOff>13096</xdr:colOff>
      <xdr:row>6</xdr:row>
      <xdr:rowOff>113109</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51196" y="421481"/>
          <a:ext cx="6648450" cy="1501378"/>
        </a:xfrm>
        <a:prstGeom prst="roundRect">
          <a:avLst>
            <a:gd name="adj" fmla="val 963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100">
              <a:solidFill>
                <a:schemeClr val="tx1"/>
              </a:solidFill>
            </a:rPr>
            <a:t>　令和元年度の補助事業についても、多数のご要望をいただく見込みです。そこで、補助金交付要綱、実施要領に表した施策の内容を理解いただき、先進的な取り組みを実行、計画されているものを優先的に支援させていただきたく、要望調査と合わせて確認をさせていただきたいと思います。</a:t>
          </a:r>
          <a:endParaRPr kumimoji="1" lang="en-US" altLang="ja-JP" sz="1100">
            <a:solidFill>
              <a:schemeClr val="tx1"/>
            </a:solidFill>
          </a:endParaRPr>
        </a:p>
        <a:p>
          <a:pPr algn="l"/>
          <a:r>
            <a:rPr kumimoji="1" lang="ja-JP" altLang="en-US" sz="1100">
              <a:solidFill>
                <a:schemeClr val="tx1"/>
              </a:solidFill>
            </a:rPr>
            <a:t>　特にインバウンド関係については、日本が「観光先進国」を目指す上で、訪日外国人旅行者の皆様に、ストレスフリーで快適に旅行できる環境の整備を図る必要があることから、訪日外国人旅行者のニーズが特に高い取り組みを一体的に進める事業を重点的に支援することとしました。</a:t>
          </a:r>
          <a:endParaRPr kumimoji="1" lang="en-US" altLang="ja-JP" sz="1100">
            <a:solidFill>
              <a:schemeClr val="tx1"/>
            </a:solidFill>
          </a:endParaRPr>
        </a:p>
        <a:p>
          <a:pPr algn="l"/>
          <a:r>
            <a:rPr kumimoji="1" lang="ja-JP" altLang="en-US" sz="1100">
              <a:solidFill>
                <a:schemeClr val="tx1"/>
              </a:solidFill>
            </a:rPr>
            <a:t>　本件主旨をご理解いただき、以下の設問をよくお読みの上、ご回答いただければ幸いです。</a:t>
          </a:r>
          <a:endParaRPr kumimoji="1" lang="en-US" altLang="ja-JP" sz="1100">
            <a:solidFill>
              <a:schemeClr val="tx1"/>
            </a:solidFill>
          </a:endParaRPr>
        </a:p>
      </xdr:txBody>
    </xdr:sp>
    <xdr:clientData/>
  </xdr:twoCellAnchor>
  <xdr:twoCellAnchor>
    <xdr:from>
      <xdr:col>0</xdr:col>
      <xdr:colOff>76200</xdr:colOff>
      <xdr:row>7</xdr:row>
      <xdr:rowOff>0</xdr:rowOff>
    </xdr:from>
    <xdr:to>
      <xdr:col>26</xdr:col>
      <xdr:colOff>19050</xdr:colOff>
      <xdr:row>18</xdr:row>
      <xdr:rowOff>200025</xdr:rowOff>
    </xdr:to>
    <xdr:sp macro="" textlink="">
      <xdr:nvSpPr>
        <xdr:cNvPr id="3" name="正方形/長方形 2">
          <a:extLst>
            <a:ext uri="{FF2B5EF4-FFF2-40B4-BE49-F238E27FC236}">
              <a16:creationId xmlns:a16="http://schemas.microsoft.com/office/drawing/2014/main" id="{00000000-0008-0000-0300-000003000000}"/>
            </a:ext>
            <a:ext uri="{147F2762-F138-4A5C-976F-8EAC2B608ADB}">
              <a16:predDERef xmlns:a16="http://schemas.microsoft.com/office/drawing/2014/main" pred="{00000000-0008-0000-0100-000003000000}"/>
            </a:ext>
          </a:extLst>
        </xdr:cNvPr>
        <xdr:cNvSpPr/>
      </xdr:nvSpPr>
      <xdr:spPr>
        <a:xfrm>
          <a:off x="76200" y="1964531"/>
          <a:ext cx="7062788" cy="2950369"/>
        </a:xfrm>
        <a:prstGeom prst="rect">
          <a:avLst/>
        </a:prstGeom>
        <a:solidFill>
          <a:srgbClr val="CCFFCC"/>
        </a:solidFill>
        <a:ln w="31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chemeClr val="tx1"/>
              </a:solidFill>
            </a:rPr>
            <a:t>【 </a:t>
          </a:r>
          <a:r>
            <a:rPr kumimoji="1" lang="ja-JP" altLang="ja-JP" sz="1200" b="1">
              <a:solidFill>
                <a:schemeClr val="tx1"/>
              </a:solidFill>
              <a:effectLst/>
              <a:latin typeface="+mn-lt"/>
              <a:ea typeface="+mn-ea"/>
              <a:cs typeface="+mn-cs"/>
            </a:rPr>
            <a:t>訪日外国人旅行者のニーズが特に高い取り組みを一体的に進める事業</a:t>
          </a:r>
          <a:r>
            <a:rPr kumimoji="1" lang="ja-JP" altLang="en-US" sz="1200" b="1">
              <a:solidFill>
                <a:schemeClr val="tx1"/>
              </a:solidFill>
              <a:effectLst/>
              <a:latin typeface="+mn-lt"/>
              <a:ea typeface="+mn-ea"/>
              <a:cs typeface="+mn-cs"/>
            </a:rPr>
            <a:t>の例 </a:t>
          </a:r>
          <a:r>
            <a:rPr kumimoji="1" lang="en-US" altLang="ja-JP" sz="1200" b="1">
              <a:solidFill>
                <a:schemeClr val="tx1"/>
              </a:solidFill>
            </a:rPr>
            <a:t>】</a:t>
          </a:r>
        </a:p>
        <a:p>
          <a:pPr algn="l"/>
          <a:endParaRPr kumimoji="1" lang="en-US" altLang="ja-JP" sz="600" b="1">
            <a:solidFill>
              <a:schemeClr val="tx1"/>
            </a:solidFill>
          </a:endParaRPr>
        </a:p>
        <a:p>
          <a:pPr algn="l"/>
          <a:r>
            <a:rPr kumimoji="1" lang="ja-JP" altLang="en-US" sz="1100">
              <a:solidFill>
                <a:schemeClr val="tx1"/>
              </a:solidFill>
            </a:rPr>
            <a:t>以下の導入を一度に行う事業</a:t>
          </a:r>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1100">
            <a:solidFill>
              <a:schemeClr val="tx1"/>
            </a:solidFill>
          </a:endParaRPr>
        </a:p>
        <a:p>
          <a:pPr algn="l"/>
          <a:endParaRPr kumimoji="1" lang="en-US" altLang="ja-JP" sz="3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なお上記とともに導入を図る以下の事業についても支援が受けられます。</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・インバウンド対応型バス（上記機能を備えた</a:t>
          </a:r>
          <a:r>
            <a:rPr kumimoji="1" lang="ja-JP" altLang="en-US" sz="1100" u="sng">
              <a:solidFill>
                <a:schemeClr val="tx1"/>
              </a:solidFill>
              <a:effectLst/>
              <a:latin typeface="+mn-lt"/>
              <a:ea typeface="+mn-ea"/>
              <a:cs typeface="+mn-cs"/>
            </a:rPr>
            <a:t>ノンステップバス、リフト付きバス</a:t>
          </a:r>
          <a:r>
            <a:rPr kumimoji="1" lang="ja-JP" altLang="en-US" sz="1100">
              <a:solidFill>
                <a:schemeClr val="tx1"/>
              </a:solidFill>
              <a:effectLst/>
              <a:latin typeface="+mn-lt"/>
              <a:ea typeface="+mn-ea"/>
              <a:cs typeface="+mn-cs"/>
            </a:rPr>
            <a:t>）の導入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a:t>
          </a:r>
          <a:r>
            <a:rPr kumimoji="1" lang="ja-JP" altLang="en-US" sz="1100" u="sng">
              <a:solidFill>
                <a:schemeClr val="tx1"/>
              </a:solidFill>
              <a:effectLst/>
              <a:latin typeface="+mn-lt"/>
              <a:ea typeface="+mn-ea"/>
              <a:cs typeface="+mn-cs"/>
            </a:rPr>
            <a:t>サイクルバス、オープントップバス、水陸両用バス</a:t>
          </a:r>
          <a:r>
            <a:rPr kumimoji="1" lang="ja-JP" altLang="en-US" sz="1100">
              <a:solidFill>
                <a:schemeClr val="tx1"/>
              </a:solidFill>
              <a:effectLst/>
              <a:latin typeface="+mn-lt"/>
              <a:ea typeface="+mn-ea"/>
              <a:cs typeface="+mn-cs"/>
            </a:rPr>
            <a:t>等移動そのものを楽しむ車両の導入</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・旅客施設の移動円滑化（エレベーター、スロープの設置等）</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・非常用電源装置、情報端末（スマートフォン等）への電源供給器の導入</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導入費用の</a:t>
          </a:r>
          <a:r>
            <a:rPr kumimoji="1" lang="en-US" altLang="ja-JP" sz="1100">
              <a:solidFill>
                <a:schemeClr val="tx1"/>
              </a:solidFill>
              <a:effectLst/>
              <a:latin typeface="+mn-lt"/>
              <a:ea typeface="+mn-ea"/>
              <a:cs typeface="+mn-cs"/>
            </a:rPr>
            <a:t>1/2)</a:t>
          </a:r>
        </a:p>
      </xdr:txBody>
    </xdr:sp>
    <xdr:clientData/>
  </xdr:twoCellAnchor>
  <xdr:twoCellAnchor>
    <xdr:from>
      <xdr:col>0</xdr:col>
      <xdr:colOff>167878</xdr:colOff>
      <xdr:row>9</xdr:row>
      <xdr:rowOff>60721</xdr:rowOff>
    </xdr:from>
    <xdr:to>
      <xdr:col>25</xdr:col>
      <xdr:colOff>215503</xdr:colOff>
      <xdr:row>14</xdr:row>
      <xdr:rowOff>106565</xdr:rowOff>
    </xdr:to>
    <xdr:sp macro="" textlink="">
      <xdr:nvSpPr>
        <xdr:cNvPr id="4" name="正方形/長方形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100-000004000000}"/>
            </a:ext>
          </a:extLst>
        </xdr:cNvPr>
        <xdr:cNvSpPr/>
      </xdr:nvSpPr>
      <xdr:spPr>
        <a:xfrm>
          <a:off x="167878" y="2525315"/>
          <a:ext cx="6893719" cy="1296000"/>
        </a:xfrm>
        <a:prstGeom prst="rect">
          <a:avLst/>
        </a:prstGeom>
        <a:solidFill>
          <a:schemeClr val="bg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0"/>
        <a:lstStyle/>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多言語表記</a:t>
          </a:r>
          <a:r>
            <a:rPr kumimoji="1" lang="ja-JP" altLang="ja-JP" sz="1100">
              <a:solidFill>
                <a:schemeClr val="tx1"/>
              </a:solidFill>
              <a:effectLst/>
              <a:latin typeface="+mn-lt"/>
              <a:ea typeface="+mn-ea"/>
              <a:cs typeface="+mn-cs"/>
            </a:rPr>
            <a:t>（案内表示、案内放送の多言語化、多言語ロケーションシステム等の導入等）</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無料公衆無線ＬＡＮ</a:t>
          </a:r>
          <a:r>
            <a:rPr kumimoji="1" lang="ja-JP" altLang="ja-JP" sz="1100">
              <a:solidFill>
                <a:schemeClr val="tx1"/>
              </a:solidFill>
              <a:effectLst/>
              <a:latin typeface="+mn-lt"/>
              <a:ea typeface="+mn-ea"/>
              <a:cs typeface="+mn-cs"/>
            </a:rPr>
            <a:t>（</a:t>
          </a:r>
          <a:r>
            <a:rPr lang="ja-JP" altLang="ja-JP" sz="1100">
              <a:solidFill>
                <a:schemeClr val="tx1"/>
              </a:solidFill>
              <a:effectLst/>
              <a:latin typeface="+mn-lt"/>
              <a:ea typeface="+mn-ea"/>
              <a:cs typeface="+mn-cs"/>
            </a:rPr>
            <a:t>無料Ｗｉ－Ｆｉ</a:t>
          </a:r>
          <a:r>
            <a:rPr kumimoji="1" lang="ja-JP" altLang="en-US" sz="1100">
              <a:solidFill>
                <a:schemeClr val="tx1"/>
              </a:solidFill>
              <a:effectLst/>
              <a:latin typeface="+mn-lt"/>
              <a:ea typeface="+mn-ea"/>
              <a:cs typeface="+mn-cs"/>
            </a:rPr>
            <a:t>機器</a:t>
          </a:r>
          <a:r>
            <a:rPr kumimoji="1" lang="ja-JP" altLang="ja-JP" sz="1100">
              <a:solidFill>
                <a:schemeClr val="tx1"/>
              </a:solidFill>
              <a:effectLst/>
              <a:latin typeface="+mn-lt"/>
              <a:ea typeface="+mn-ea"/>
              <a:cs typeface="+mn-cs"/>
            </a:rPr>
            <a:t>の導入</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a:p>
          <a:endParaRPr lang="ja-JP" altLang="ja-JP" sz="200">
            <a:solidFill>
              <a:schemeClr val="tx1"/>
            </a:solidFill>
            <a:effectLst/>
          </a:endParaRPr>
        </a:p>
        <a:p>
          <a:r>
            <a:rPr kumimoji="1"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キャッシュレス決済</a:t>
          </a:r>
          <a:r>
            <a:rPr lang="ja-JP" altLang="ja-JP" sz="1100">
              <a:solidFill>
                <a:schemeClr val="tx1"/>
              </a:solidFill>
              <a:effectLst/>
              <a:latin typeface="+mn-lt"/>
              <a:ea typeface="+mn-ea"/>
              <a:cs typeface="+mn-cs"/>
            </a:rPr>
            <a:t>（全国</a:t>
          </a:r>
          <a:r>
            <a:rPr lang="ja-JP" altLang="en-US" sz="1100">
              <a:solidFill>
                <a:schemeClr val="tx1"/>
              </a:solidFill>
              <a:effectLst/>
              <a:latin typeface="+mn-lt"/>
              <a:ea typeface="+mn-ea"/>
              <a:cs typeface="+mn-cs"/>
            </a:rPr>
            <a:t>共通</a:t>
          </a:r>
          <a:r>
            <a:rPr lang="ja-JP" altLang="ja-JP" sz="1100">
              <a:solidFill>
                <a:schemeClr val="tx1"/>
              </a:solidFill>
              <a:effectLst/>
              <a:latin typeface="+mn-lt"/>
              <a:ea typeface="+mn-ea"/>
              <a:cs typeface="+mn-cs"/>
            </a:rPr>
            <a:t>交通ＩＣカード、ＱＲコード</a:t>
          </a:r>
          <a:r>
            <a:rPr lang="ja-JP" altLang="en-US" sz="1100">
              <a:solidFill>
                <a:schemeClr val="tx1"/>
              </a:solidFill>
              <a:effectLst/>
              <a:latin typeface="+mn-lt"/>
              <a:ea typeface="+mn-ea"/>
              <a:cs typeface="+mn-cs"/>
            </a:rPr>
            <a:t>、クレカ、企画乗車船券（ＩＣ）</a:t>
          </a:r>
          <a:r>
            <a:rPr lang="ja-JP" altLang="ja-JP" sz="1100">
              <a:solidFill>
                <a:schemeClr val="tx1"/>
              </a:solidFill>
              <a:effectLst/>
              <a:latin typeface="+mn-lt"/>
              <a:ea typeface="+mn-ea"/>
              <a:cs typeface="+mn-cs"/>
            </a:rPr>
            <a:t>等</a:t>
          </a:r>
          <a:r>
            <a:rPr lang="ja-JP" altLang="en-US" sz="1100">
              <a:solidFill>
                <a:schemeClr val="tx1"/>
              </a:solidFill>
              <a:effectLst/>
              <a:latin typeface="+mn-lt"/>
              <a:ea typeface="+mn-ea"/>
              <a:cs typeface="+mn-cs"/>
            </a:rPr>
            <a:t>対応機器</a:t>
          </a:r>
          <a:r>
            <a:rPr lang="ja-JP" altLang="ja-JP" sz="1100">
              <a:solidFill>
                <a:schemeClr val="tx1"/>
              </a:solidFill>
              <a:effectLst/>
              <a:latin typeface="+mn-lt"/>
              <a:ea typeface="+mn-ea"/>
              <a:cs typeface="+mn-cs"/>
            </a:rPr>
            <a:t>の導入</a:t>
          </a:r>
          <a:r>
            <a:rPr lang="ja-JP" altLang="en-US" sz="1100">
              <a:solidFill>
                <a:schemeClr val="tx1"/>
              </a:solidFill>
              <a:effectLst/>
              <a:latin typeface="+mn-lt"/>
              <a:ea typeface="+mn-ea"/>
              <a:cs typeface="+mn-cs"/>
            </a:rPr>
            <a:t>）</a:t>
          </a:r>
          <a:endParaRPr lang="ja-JP" altLang="ja-JP">
            <a:solidFill>
              <a:schemeClr val="tx1"/>
            </a:solidFill>
            <a:effectLst/>
          </a:endParaRPr>
        </a:p>
        <a:p>
          <a:endParaRPr lang="en-US" altLang="ja-JP" sz="200">
            <a:solidFill>
              <a:schemeClr val="tx1"/>
            </a:solidFill>
            <a:effectLst/>
            <a:latin typeface="+mn-lt"/>
            <a:ea typeface="+mn-ea"/>
            <a:cs typeface="+mn-cs"/>
          </a:endParaRPr>
        </a:p>
        <a:p>
          <a:r>
            <a:rPr lang="ja-JP" altLang="ja-JP" sz="1100">
              <a:solidFill>
                <a:schemeClr val="tx1"/>
              </a:solidFill>
              <a:effectLst/>
              <a:latin typeface="+mn-lt"/>
              <a:ea typeface="+mn-ea"/>
              <a:cs typeface="+mn-cs"/>
            </a:rPr>
            <a:t>○</a:t>
          </a:r>
          <a:r>
            <a:rPr lang="ja-JP" altLang="ja-JP" sz="1100" b="1" u="sng">
              <a:solidFill>
                <a:srgbClr val="FF0000"/>
              </a:solidFill>
              <a:effectLst/>
              <a:latin typeface="+mn-lt"/>
              <a:ea typeface="+mn-ea"/>
              <a:cs typeface="+mn-cs"/>
            </a:rPr>
            <a:t>トイレの洋式化</a:t>
          </a:r>
          <a:r>
            <a:rPr lang="ja-JP" altLang="ja-JP" sz="1100" b="0">
              <a:solidFill>
                <a:schemeClr val="tx1"/>
              </a:solidFill>
              <a:effectLst/>
              <a:latin typeface="+mn-lt"/>
              <a:ea typeface="+mn-ea"/>
              <a:cs typeface="+mn-cs"/>
            </a:rPr>
            <a:t>（バスターミナル事業者のみ）</a:t>
          </a:r>
          <a:endParaRPr lang="en-US" altLang="ja-JP" sz="1100" b="0">
            <a:solidFill>
              <a:schemeClr val="tx1"/>
            </a:solidFill>
            <a:effectLst/>
            <a:latin typeface="+mn-lt"/>
            <a:ea typeface="+mn-ea"/>
            <a:cs typeface="+mn-cs"/>
          </a:endParaRPr>
        </a:p>
        <a:p>
          <a:endParaRPr lang="en-US" altLang="ja-JP" sz="400" b="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0070C0"/>
              </a:solidFill>
              <a:effectLst/>
              <a:latin typeface="+mn-lt"/>
              <a:ea typeface="+mn-ea"/>
              <a:cs typeface="+mn-cs"/>
            </a:rPr>
            <a:t>　</a:t>
          </a:r>
          <a:r>
            <a:rPr kumimoji="1" lang="ja-JP" altLang="ja-JP" sz="1100" b="1">
              <a:solidFill>
                <a:srgbClr val="0070C0"/>
              </a:solidFill>
              <a:effectLst/>
              <a:latin typeface="+mn-lt"/>
              <a:ea typeface="+mn-ea"/>
              <a:cs typeface="+mn-cs"/>
            </a:rPr>
            <a:t>補助率</a:t>
          </a:r>
          <a:r>
            <a:rPr kumimoji="1" lang="ja-JP" altLang="ja-JP" sz="1100">
              <a:solidFill>
                <a:schemeClr val="tx1"/>
              </a:solidFill>
              <a:effectLst/>
              <a:latin typeface="+mn-lt"/>
              <a:ea typeface="+mn-ea"/>
              <a:cs typeface="+mn-cs"/>
            </a:rPr>
            <a:t>：補助対象経費の</a:t>
          </a:r>
          <a:r>
            <a:rPr kumimoji="1" lang="ja-JP" altLang="ja-JP" sz="1100" b="1">
              <a:solidFill>
                <a:srgbClr val="0070C0"/>
              </a:solidFill>
              <a:effectLst/>
              <a:latin typeface="+mn-lt"/>
              <a:ea typeface="+mn-ea"/>
              <a:cs typeface="+mn-cs"/>
            </a:rPr>
            <a:t>１／２</a:t>
          </a:r>
          <a:r>
            <a:rPr kumimoji="1" lang="ja-JP" altLang="ja-JP" sz="1100">
              <a:solidFill>
                <a:schemeClr val="tx1"/>
              </a:solidFill>
              <a:effectLst/>
              <a:latin typeface="+mn-lt"/>
              <a:ea typeface="+mn-ea"/>
              <a:cs typeface="+mn-cs"/>
            </a:rPr>
            <a:t>（どれかを既に導入済みで、残りを１度に導入する場合は</a:t>
          </a:r>
          <a:r>
            <a:rPr kumimoji="1" lang="ja-JP" altLang="ja-JP" sz="1100" b="0">
              <a:solidFill>
                <a:srgbClr val="0070C0"/>
              </a:solidFill>
              <a:effectLst/>
              <a:latin typeface="+mn-lt"/>
              <a:ea typeface="+mn-ea"/>
              <a:cs typeface="+mn-cs"/>
            </a:rPr>
            <a:t>１／３</a:t>
          </a:r>
          <a:r>
            <a:rPr kumimoji="1" lang="ja-JP" altLang="ja-JP" sz="1100">
              <a:solidFill>
                <a:srgbClr val="0070C0"/>
              </a:solidFill>
              <a:effectLst/>
              <a:latin typeface="+mn-lt"/>
              <a:ea typeface="+mn-ea"/>
              <a:cs typeface="+mn-cs"/>
            </a:rPr>
            <a:t>）</a:t>
          </a:r>
          <a:endParaRPr lang="ja-JP" altLang="ja-JP">
            <a:solidFill>
              <a:srgbClr val="0070C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N62"/>
  <sheetViews>
    <sheetView workbookViewId="0"/>
  </sheetViews>
  <sheetFormatPr defaultRowHeight="13" x14ac:dyDescent="0.2"/>
  <cols>
    <col min="4" max="4" width="5.6328125" style="1" customWidth="1"/>
    <col min="5" max="5" width="9.6328125" style="2" customWidth="1"/>
    <col min="6" max="6" width="9" style="2" customWidth="1"/>
    <col min="7" max="7" width="12.90625" style="2" customWidth="1"/>
    <col min="8" max="12" width="9" style="2" customWidth="1"/>
    <col min="13" max="14" width="9" style="3"/>
  </cols>
  <sheetData>
    <row r="3" spans="4:14" s="4" customFormat="1" ht="22.5" customHeight="1" x14ac:dyDescent="0.2">
      <c r="D3" s="245" t="s">
        <v>62</v>
      </c>
      <c r="E3" s="246"/>
      <c r="F3" s="246"/>
      <c r="G3" s="246"/>
      <c r="H3" s="246"/>
      <c r="I3" s="246"/>
      <c r="J3" s="246"/>
      <c r="K3" s="246"/>
      <c r="L3" s="246"/>
      <c r="M3" s="246"/>
      <c r="N3" s="246"/>
    </row>
    <row r="4" spans="4:14" s="4" customFormat="1" ht="22.5" customHeight="1" x14ac:dyDescent="0.2">
      <c r="D4" s="17"/>
      <c r="E4" s="7"/>
      <c r="F4" s="7"/>
      <c r="G4" s="7"/>
      <c r="H4" s="7"/>
      <c r="I4" s="7"/>
      <c r="J4" s="7"/>
      <c r="K4" s="7"/>
      <c r="L4" s="7"/>
      <c r="M4" s="7"/>
      <c r="N4" s="7"/>
    </row>
    <row r="5" spans="4:14" s="4" customFormat="1" ht="22.5" customHeight="1" x14ac:dyDescent="0.2">
      <c r="D5" s="247" t="s">
        <v>19</v>
      </c>
      <c r="E5" s="248"/>
      <c r="F5" s="248"/>
      <c r="G5" s="248"/>
      <c r="H5" s="248"/>
      <c r="I5" s="248"/>
      <c r="J5" s="248"/>
      <c r="K5" s="248"/>
      <c r="L5" s="248"/>
      <c r="M5" s="248"/>
      <c r="N5" s="248"/>
    </row>
    <row r="6" spans="4:14" s="4" customFormat="1" ht="22.5" customHeight="1" x14ac:dyDescent="0.2">
      <c r="D6" s="14"/>
      <c r="E6" s="15"/>
      <c r="F6" s="15"/>
      <c r="G6" s="15"/>
      <c r="H6" s="15"/>
      <c r="I6" s="15"/>
      <c r="J6" s="15"/>
      <c r="K6" s="15"/>
      <c r="L6" s="15"/>
      <c r="M6" s="15"/>
      <c r="N6" s="15"/>
    </row>
    <row r="7" spans="4:14" s="4" customFormat="1" ht="22.5" customHeight="1" x14ac:dyDescent="0.2">
      <c r="D7" s="26"/>
      <c r="E7" s="27"/>
      <c r="F7" s="27"/>
      <c r="G7" s="27"/>
      <c r="H7" s="27"/>
      <c r="I7" s="27"/>
      <c r="J7" s="27"/>
      <c r="K7" s="27"/>
      <c r="L7" s="27"/>
      <c r="M7" s="27"/>
      <c r="N7" s="27"/>
    </row>
    <row r="8" spans="4:14" s="4" customFormat="1" ht="22.5" customHeight="1" x14ac:dyDescent="0.2">
      <c r="D8" s="26"/>
      <c r="E8" s="27"/>
      <c r="F8" s="27"/>
      <c r="G8" s="27"/>
      <c r="H8" s="27"/>
      <c r="I8" s="27"/>
      <c r="J8" s="27"/>
      <c r="K8" s="27"/>
      <c r="L8" s="27"/>
      <c r="M8" s="27"/>
      <c r="N8" s="27"/>
    </row>
    <row r="9" spans="4:14" s="4" customFormat="1" ht="22.5" customHeight="1" x14ac:dyDescent="0.2">
      <c r="D9" s="26"/>
      <c r="E9" s="27"/>
      <c r="F9" s="27"/>
      <c r="G9" s="27"/>
      <c r="H9" s="27"/>
      <c r="I9" s="27"/>
      <c r="J9" s="27"/>
      <c r="K9" s="27"/>
      <c r="L9" s="27"/>
      <c r="M9" s="27"/>
      <c r="N9" s="27"/>
    </row>
    <row r="10" spans="4:14" s="4" customFormat="1" ht="22.5" customHeight="1" x14ac:dyDescent="0.2">
      <c r="D10" s="26"/>
      <c r="E10" s="27"/>
      <c r="F10" s="27"/>
      <c r="G10" s="27"/>
      <c r="H10" s="27"/>
      <c r="I10" s="27"/>
      <c r="J10" s="27"/>
      <c r="K10" s="27"/>
      <c r="L10" s="27"/>
      <c r="M10" s="27"/>
      <c r="N10" s="27"/>
    </row>
    <row r="11" spans="4:14" s="4" customFormat="1" ht="9.75" customHeight="1" x14ac:dyDescent="0.2">
      <c r="D11" s="26"/>
      <c r="E11" s="27"/>
      <c r="F11" s="27"/>
      <c r="G11" s="27"/>
      <c r="H11" s="27"/>
      <c r="I11" s="27"/>
      <c r="J11" s="27"/>
      <c r="K11" s="27"/>
      <c r="L11" s="27"/>
      <c r="M11" s="27"/>
      <c r="N11" s="27"/>
    </row>
    <row r="12" spans="4:14" s="4" customFormat="1" ht="20.149999999999999" customHeight="1" x14ac:dyDescent="0.2">
      <c r="D12" s="36" t="s">
        <v>61</v>
      </c>
      <c r="E12" s="259" t="s">
        <v>60</v>
      </c>
      <c r="F12" s="259"/>
      <c r="G12" s="259"/>
      <c r="H12" s="259"/>
      <c r="I12" s="259"/>
      <c r="J12" s="259"/>
      <c r="K12" s="259"/>
      <c r="L12" s="259"/>
      <c r="M12" s="259"/>
      <c r="N12" s="259"/>
    </row>
    <row r="13" spans="4:14" s="4" customFormat="1" ht="33.75" customHeight="1" x14ac:dyDescent="0.2">
      <c r="D13" s="36"/>
      <c r="E13" s="243" t="s">
        <v>71</v>
      </c>
      <c r="F13" s="243"/>
      <c r="G13" s="243"/>
      <c r="H13" s="243"/>
      <c r="I13" s="243"/>
      <c r="J13" s="243"/>
      <c r="K13" s="243"/>
      <c r="L13" s="243"/>
      <c r="M13" s="243"/>
      <c r="N13" s="243"/>
    </row>
    <row r="14" spans="4:14" s="4" customFormat="1" ht="20.149999999999999" customHeight="1" x14ac:dyDescent="0.2">
      <c r="D14" s="36"/>
      <c r="E14" s="40" t="s">
        <v>66</v>
      </c>
      <c r="F14" s="41" t="s">
        <v>63</v>
      </c>
      <c r="G14" s="39"/>
      <c r="H14" s="41" t="s">
        <v>64</v>
      </c>
      <c r="I14" s="244"/>
      <c r="J14" s="244"/>
      <c r="K14" s="41" t="s">
        <v>65</v>
      </c>
      <c r="L14" s="244"/>
      <c r="M14" s="244"/>
      <c r="N14" s="244"/>
    </row>
    <row r="15" spans="4:14" s="4" customFormat="1" ht="20.149999999999999" customHeight="1" x14ac:dyDescent="0.2">
      <c r="D15" s="36"/>
      <c r="E15" s="40" t="s">
        <v>67</v>
      </c>
      <c r="F15" s="41" t="s">
        <v>63</v>
      </c>
      <c r="G15" s="39"/>
      <c r="H15" s="41" t="s">
        <v>64</v>
      </c>
      <c r="I15" s="244"/>
      <c r="J15" s="244"/>
      <c r="K15" s="41" t="s">
        <v>65</v>
      </c>
      <c r="L15" s="244"/>
      <c r="M15" s="244"/>
      <c r="N15" s="244"/>
    </row>
    <row r="16" spans="4:14" s="4" customFormat="1" ht="20.149999999999999" customHeight="1" x14ac:dyDescent="0.2">
      <c r="D16" s="36"/>
      <c r="E16" s="40" t="s">
        <v>68</v>
      </c>
      <c r="F16" s="41" t="s">
        <v>63</v>
      </c>
      <c r="G16" s="39"/>
      <c r="H16" s="41" t="s">
        <v>64</v>
      </c>
      <c r="I16" s="244"/>
      <c r="J16" s="244"/>
      <c r="K16" s="41" t="s">
        <v>65</v>
      </c>
      <c r="L16" s="244"/>
      <c r="M16" s="244"/>
      <c r="N16" s="244"/>
    </row>
    <row r="17" spans="4:14" s="4" customFormat="1" ht="20.149999999999999" customHeight="1" x14ac:dyDescent="0.2">
      <c r="D17" s="36"/>
      <c r="E17" s="40" t="s">
        <v>69</v>
      </c>
      <c r="F17" s="41" t="s">
        <v>63</v>
      </c>
      <c r="G17" s="39"/>
      <c r="H17" s="41" t="s">
        <v>64</v>
      </c>
      <c r="I17" s="244"/>
      <c r="J17" s="244"/>
      <c r="K17" s="41" t="s">
        <v>65</v>
      </c>
      <c r="L17" s="244"/>
      <c r="M17" s="244"/>
      <c r="N17" s="244"/>
    </row>
    <row r="18" spans="4:14" s="4" customFormat="1" ht="20.149999999999999" customHeight="1" x14ac:dyDescent="0.2">
      <c r="D18" s="36"/>
      <c r="E18" s="40" t="s">
        <v>70</v>
      </c>
      <c r="F18" s="41" t="s">
        <v>63</v>
      </c>
      <c r="G18" s="39"/>
      <c r="H18" s="41" t="s">
        <v>64</v>
      </c>
      <c r="I18" s="244"/>
      <c r="J18" s="244"/>
      <c r="K18" s="41" t="s">
        <v>65</v>
      </c>
      <c r="L18" s="244"/>
      <c r="M18" s="244"/>
      <c r="N18" s="244"/>
    </row>
    <row r="19" spans="4:14" s="4" customFormat="1" ht="9" customHeight="1" x14ac:dyDescent="0.2">
      <c r="D19" s="26"/>
      <c r="E19" s="38"/>
      <c r="F19" s="38"/>
      <c r="G19" s="27"/>
      <c r="H19" s="27"/>
      <c r="I19" s="27"/>
      <c r="J19" s="27"/>
      <c r="K19" s="27"/>
      <c r="L19" s="27"/>
      <c r="M19" s="27"/>
      <c r="N19" s="27"/>
    </row>
    <row r="20" spans="4:14" s="4" customFormat="1" ht="39.75" customHeight="1" x14ac:dyDescent="0.2">
      <c r="D20" s="26"/>
      <c r="E20" s="242" t="s">
        <v>72</v>
      </c>
      <c r="F20" s="243"/>
      <c r="G20" s="243"/>
      <c r="H20" s="243"/>
      <c r="I20" s="243"/>
      <c r="J20" s="243"/>
      <c r="K20" s="243"/>
      <c r="L20" s="243"/>
      <c r="M20" s="243"/>
      <c r="N20" s="243"/>
    </row>
    <row r="21" spans="4:14" s="4" customFormat="1" ht="22.5" customHeight="1" x14ac:dyDescent="0.2">
      <c r="D21" s="26"/>
      <c r="E21" s="43"/>
      <c r="F21" s="43"/>
      <c r="G21" s="43"/>
      <c r="H21" s="43"/>
      <c r="I21" s="43"/>
      <c r="J21" s="43"/>
      <c r="K21" s="43"/>
      <c r="L21" s="43"/>
      <c r="M21" s="43"/>
      <c r="N21" s="43"/>
    </row>
    <row r="22" spans="4:14" s="4" customFormat="1" ht="30" customHeight="1" x14ac:dyDescent="0.2">
      <c r="D22" s="24" t="s">
        <v>35</v>
      </c>
      <c r="E22" s="263" t="s">
        <v>39</v>
      </c>
      <c r="F22" s="263"/>
      <c r="G22" s="263"/>
      <c r="H22" s="263"/>
      <c r="I22" s="263"/>
      <c r="J22" s="263"/>
      <c r="K22" s="263"/>
      <c r="L22" s="263"/>
      <c r="M22" s="263"/>
      <c r="N22" s="263"/>
    </row>
    <row r="23" spans="4:14" s="9" customFormat="1" ht="30" customHeight="1" x14ac:dyDescent="0.2">
      <c r="D23" s="8" t="s">
        <v>1</v>
      </c>
      <c r="E23" s="249" t="s">
        <v>32</v>
      </c>
      <c r="F23" s="250"/>
      <c r="G23" s="250"/>
      <c r="H23" s="253" t="s">
        <v>33</v>
      </c>
      <c r="I23" s="254"/>
      <c r="J23" s="254"/>
      <c r="K23" s="254"/>
      <c r="L23" s="254"/>
      <c r="M23" s="254"/>
      <c r="N23" s="255"/>
    </row>
    <row r="24" spans="4:14" s="16" customFormat="1" ht="30" customHeight="1" x14ac:dyDescent="0.2">
      <c r="D24" s="19" t="s">
        <v>0</v>
      </c>
      <c r="E24" s="256" t="s">
        <v>45</v>
      </c>
      <c r="F24" s="257"/>
      <c r="G24" s="257"/>
      <c r="H24" s="249" t="s">
        <v>36</v>
      </c>
      <c r="I24" s="251"/>
      <c r="J24" s="253" t="s">
        <v>37</v>
      </c>
      <c r="K24" s="254"/>
      <c r="L24" s="254"/>
      <c r="M24" s="254"/>
      <c r="N24" s="255"/>
    </row>
    <row r="25" spans="4:14" s="16" customFormat="1" ht="30" customHeight="1" x14ac:dyDescent="0.2">
      <c r="D25" s="18" t="s">
        <v>7</v>
      </c>
      <c r="E25" s="256" t="s">
        <v>41</v>
      </c>
      <c r="F25" s="257"/>
      <c r="G25" s="257"/>
      <c r="H25" s="258" t="s">
        <v>36</v>
      </c>
      <c r="I25" s="258"/>
      <c r="J25" s="252" t="s">
        <v>37</v>
      </c>
      <c r="K25" s="252"/>
      <c r="L25" s="252"/>
      <c r="M25" s="252"/>
      <c r="N25" s="252"/>
    </row>
    <row r="26" spans="4:14" s="16" customFormat="1" ht="30" customHeight="1" x14ac:dyDescent="0.2">
      <c r="D26" s="25" t="s">
        <v>34</v>
      </c>
      <c r="E26" s="256" t="s">
        <v>46</v>
      </c>
      <c r="F26" s="257"/>
      <c r="G26" s="257"/>
      <c r="H26" s="258" t="s">
        <v>36</v>
      </c>
      <c r="I26" s="258"/>
      <c r="J26" s="252" t="s">
        <v>37</v>
      </c>
      <c r="K26" s="252"/>
      <c r="L26" s="252"/>
      <c r="M26" s="252"/>
      <c r="N26" s="252"/>
    </row>
    <row r="27" spans="4:14" s="16" customFormat="1" ht="30" customHeight="1" x14ac:dyDescent="0.2">
      <c r="D27" s="25" t="s">
        <v>47</v>
      </c>
      <c r="E27" s="256" t="s">
        <v>48</v>
      </c>
      <c r="F27" s="257"/>
      <c r="G27" s="257"/>
      <c r="H27" s="258" t="s">
        <v>36</v>
      </c>
      <c r="I27" s="258"/>
      <c r="J27" s="252" t="s">
        <v>37</v>
      </c>
      <c r="K27" s="252"/>
      <c r="L27" s="252"/>
      <c r="M27" s="252"/>
      <c r="N27" s="252"/>
    </row>
    <row r="28" spans="4:14" s="4" customFormat="1" ht="30" customHeight="1" x14ac:dyDescent="0.2">
      <c r="D28" s="14"/>
      <c r="E28" s="15"/>
      <c r="F28" s="15"/>
      <c r="G28" s="15"/>
      <c r="H28" s="15"/>
      <c r="I28" s="15"/>
      <c r="J28" s="15"/>
      <c r="K28" s="15"/>
      <c r="L28" s="15"/>
      <c r="M28" s="15"/>
      <c r="N28" s="15"/>
    </row>
    <row r="29" spans="4:14" s="4" customFormat="1" ht="42.75" customHeight="1" x14ac:dyDescent="0.2">
      <c r="D29" s="24" t="s">
        <v>38</v>
      </c>
      <c r="E29" s="261" t="s">
        <v>30</v>
      </c>
      <c r="F29" s="261"/>
      <c r="G29" s="261"/>
      <c r="H29" s="261"/>
      <c r="I29" s="261"/>
      <c r="J29" s="261"/>
      <c r="K29" s="261"/>
      <c r="L29" s="261"/>
      <c r="M29" s="261"/>
      <c r="N29" s="261"/>
    </row>
    <row r="30" spans="4:14" s="9" customFormat="1" ht="30" customHeight="1" x14ac:dyDescent="0.2">
      <c r="D30" s="8" t="s">
        <v>1</v>
      </c>
      <c r="E30" s="28" t="s">
        <v>2</v>
      </c>
      <c r="F30" s="29"/>
      <c r="G30" s="29"/>
      <c r="H30" s="29"/>
      <c r="I30" s="29"/>
      <c r="J30" s="29"/>
      <c r="K30" s="29"/>
      <c r="L30" s="30"/>
      <c r="M30" s="252" t="s">
        <v>3</v>
      </c>
      <c r="N30" s="252"/>
    </row>
    <row r="31" spans="4:14" s="16" customFormat="1" ht="45" customHeight="1" x14ac:dyDescent="0.2">
      <c r="D31" s="31" t="s">
        <v>49</v>
      </c>
      <c r="E31" s="264" t="s">
        <v>20</v>
      </c>
      <c r="F31" s="265"/>
      <c r="G31" s="265"/>
      <c r="H31" s="265"/>
      <c r="I31" s="265"/>
      <c r="J31" s="265"/>
      <c r="K31" s="265"/>
      <c r="L31" s="265"/>
      <c r="M31" s="21" t="s">
        <v>4</v>
      </c>
      <c r="N31" s="20" t="s">
        <v>5</v>
      </c>
    </row>
    <row r="32" spans="4:14" s="16" customFormat="1" ht="45" customHeight="1" x14ac:dyDescent="0.2">
      <c r="D32" s="25" t="s">
        <v>50</v>
      </c>
      <c r="E32" s="266" t="s">
        <v>21</v>
      </c>
      <c r="F32" s="267"/>
      <c r="G32" s="267"/>
      <c r="H32" s="267"/>
      <c r="I32" s="267"/>
      <c r="J32" s="267"/>
      <c r="K32" s="267"/>
      <c r="L32" s="268"/>
      <c r="M32" s="21" t="s">
        <v>4</v>
      </c>
      <c r="N32" s="22" t="s">
        <v>5</v>
      </c>
    </row>
    <row r="33" spans="4:14" s="16" customFormat="1" ht="45" customHeight="1" x14ac:dyDescent="0.2">
      <c r="D33" s="25" t="s">
        <v>51</v>
      </c>
      <c r="E33" s="264" t="s">
        <v>22</v>
      </c>
      <c r="F33" s="265"/>
      <c r="G33" s="265"/>
      <c r="H33" s="265"/>
      <c r="I33" s="265"/>
      <c r="J33" s="265"/>
      <c r="K33" s="265"/>
      <c r="L33" s="269"/>
      <c r="M33" s="21" t="s">
        <v>4</v>
      </c>
      <c r="N33" s="22" t="s">
        <v>5</v>
      </c>
    </row>
    <row r="34" spans="4:14" s="16" customFormat="1" ht="45" customHeight="1" x14ac:dyDescent="0.2">
      <c r="D34" s="25" t="s">
        <v>52</v>
      </c>
      <c r="E34" s="264" t="s">
        <v>23</v>
      </c>
      <c r="F34" s="265"/>
      <c r="G34" s="265"/>
      <c r="H34" s="265"/>
      <c r="I34" s="265"/>
      <c r="J34" s="265"/>
      <c r="K34" s="265"/>
      <c r="L34" s="269"/>
      <c r="M34" s="21" t="s">
        <v>4</v>
      </c>
      <c r="N34" s="22" t="s">
        <v>5</v>
      </c>
    </row>
    <row r="35" spans="4:14" s="16" customFormat="1" ht="45" customHeight="1" x14ac:dyDescent="0.2">
      <c r="D35" s="25" t="s">
        <v>53</v>
      </c>
      <c r="E35" s="264" t="s">
        <v>24</v>
      </c>
      <c r="F35" s="265"/>
      <c r="G35" s="265"/>
      <c r="H35" s="265"/>
      <c r="I35" s="265"/>
      <c r="J35" s="265"/>
      <c r="K35" s="265"/>
      <c r="L35" s="269"/>
      <c r="M35" s="21" t="s">
        <v>4</v>
      </c>
      <c r="N35" s="22" t="s">
        <v>5</v>
      </c>
    </row>
    <row r="36" spans="4:14" s="16" customFormat="1" ht="45" customHeight="1" x14ac:dyDescent="0.2">
      <c r="D36" s="25" t="s">
        <v>54</v>
      </c>
      <c r="E36" s="264" t="s">
        <v>25</v>
      </c>
      <c r="F36" s="265"/>
      <c r="G36" s="265"/>
      <c r="H36" s="265"/>
      <c r="I36" s="265"/>
      <c r="J36" s="265"/>
      <c r="K36" s="265"/>
      <c r="L36" s="269"/>
      <c r="M36" s="21" t="s">
        <v>4</v>
      </c>
      <c r="N36" s="22" t="s">
        <v>5</v>
      </c>
    </row>
    <row r="37" spans="4:14" s="16" customFormat="1" ht="45" customHeight="1" x14ac:dyDescent="0.2">
      <c r="D37" s="25" t="s">
        <v>55</v>
      </c>
      <c r="E37" s="264" t="s">
        <v>26</v>
      </c>
      <c r="F37" s="265"/>
      <c r="G37" s="265"/>
      <c r="H37" s="265"/>
      <c r="I37" s="265"/>
      <c r="J37" s="265"/>
      <c r="K37" s="265"/>
      <c r="L37" s="269"/>
      <c r="M37" s="21" t="s">
        <v>4</v>
      </c>
      <c r="N37" s="22" t="s">
        <v>5</v>
      </c>
    </row>
    <row r="38" spans="4:14" s="16" customFormat="1" ht="45" customHeight="1" x14ac:dyDescent="0.2">
      <c r="D38" s="25" t="s">
        <v>16</v>
      </c>
      <c r="E38" s="264" t="s">
        <v>27</v>
      </c>
      <c r="F38" s="265"/>
      <c r="G38" s="265"/>
      <c r="H38" s="265"/>
      <c r="I38" s="265"/>
      <c r="J38" s="265"/>
      <c r="K38" s="265"/>
      <c r="L38" s="269"/>
      <c r="M38" s="21" t="s">
        <v>4</v>
      </c>
      <c r="N38" s="22" t="s">
        <v>5</v>
      </c>
    </row>
    <row r="39" spans="4:14" s="16" customFormat="1" ht="45" customHeight="1" x14ac:dyDescent="0.2">
      <c r="D39" s="25" t="s">
        <v>17</v>
      </c>
      <c r="E39" s="264" t="s">
        <v>28</v>
      </c>
      <c r="F39" s="265"/>
      <c r="G39" s="265"/>
      <c r="H39" s="265"/>
      <c r="I39" s="265"/>
      <c r="J39" s="265"/>
      <c r="K39" s="265"/>
      <c r="L39" s="269"/>
      <c r="M39" s="21" t="s">
        <v>4</v>
      </c>
      <c r="N39" s="22" t="s">
        <v>5</v>
      </c>
    </row>
    <row r="40" spans="4:14" s="16" customFormat="1" ht="45" customHeight="1" x14ac:dyDescent="0.2">
      <c r="D40" s="25" t="s">
        <v>56</v>
      </c>
      <c r="E40" s="264" t="s">
        <v>29</v>
      </c>
      <c r="F40" s="265"/>
      <c r="G40" s="265"/>
      <c r="H40" s="265"/>
      <c r="I40" s="265"/>
      <c r="J40" s="265"/>
      <c r="K40" s="265"/>
      <c r="L40" s="269"/>
      <c r="M40" s="21" t="s">
        <v>4</v>
      </c>
      <c r="N40" s="22" t="s">
        <v>5</v>
      </c>
    </row>
    <row r="41" spans="4:14" s="4" customFormat="1" ht="30" customHeight="1" x14ac:dyDescent="0.2">
      <c r="D41" s="5"/>
      <c r="E41" s="6"/>
      <c r="F41" s="6"/>
      <c r="G41" s="6"/>
      <c r="H41" s="6"/>
      <c r="I41" s="6"/>
      <c r="J41" s="6"/>
      <c r="K41" s="6"/>
      <c r="L41" s="6"/>
      <c r="M41" s="7"/>
      <c r="N41" s="7"/>
    </row>
    <row r="42" spans="4:14" s="4" customFormat="1" ht="30" customHeight="1" x14ac:dyDescent="0.2">
      <c r="D42" s="24" t="s">
        <v>40</v>
      </c>
      <c r="E42" s="261" t="s">
        <v>31</v>
      </c>
      <c r="F42" s="261"/>
      <c r="G42" s="261"/>
      <c r="H42" s="261"/>
      <c r="I42" s="261"/>
      <c r="J42" s="261"/>
      <c r="K42" s="261"/>
      <c r="L42" s="261"/>
      <c r="M42" s="262"/>
      <c r="N42" s="262"/>
    </row>
    <row r="43" spans="4:14" s="9" customFormat="1" ht="30" customHeight="1" x14ac:dyDescent="0.2">
      <c r="D43" s="8" t="s">
        <v>1</v>
      </c>
      <c r="E43" s="249" t="s">
        <v>2</v>
      </c>
      <c r="F43" s="250"/>
      <c r="G43" s="250"/>
      <c r="H43" s="250"/>
      <c r="I43" s="250"/>
      <c r="J43" s="250"/>
      <c r="K43" s="250"/>
      <c r="L43" s="251"/>
      <c r="M43" s="252" t="s">
        <v>3</v>
      </c>
      <c r="N43" s="252"/>
    </row>
    <row r="44" spans="4:14" s="16" customFormat="1" ht="45" customHeight="1" x14ac:dyDescent="0.2">
      <c r="D44" s="19" t="s">
        <v>0</v>
      </c>
      <c r="E44" s="264" t="s">
        <v>6</v>
      </c>
      <c r="F44" s="265"/>
      <c r="G44" s="265"/>
      <c r="H44" s="265"/>
      <c r="I44" s="265"/>
      <c r="J44" s="265"/>
      <c r="K44" s="265"/>
      <c r="L44" s="269"/>
      <c r="M44" s="21" t="s">
        <v>4</v>
      </c>
      <c r="N44" s="20" t="s">
        <v>5</v>
      </c>
    </row>
    <row r="45" spans="4:14" s="16" customFormat="1" ht="45" customHeight="1" x14ac:dyDescent="0.2">
      <c r="D45" s="25" t="s">
        <v>50</v>
      </c>
      <c r="E45" s="264" t="s">
        <v>9</v>
      </c>
      <c r="F45" s="265"/>
      <c r="G45" s="265"/>
      <c r="H45" s="265"/>
      <c r="I45" s="265"/>
      <c r="J45" s="265"/>
      <c r="K45" s="265"/>
      <c r="L45" s="269"/>
      <c r="M45" s="21" t="s">
        <v>4</v>
      </c>
      <c r="N45" s="22" t="s">
        <v>5</v>
      </c>
    </row>
    <row r="46" spans="4:14" s="16" customFormat="1" ht="45" customHeight="1" x14ac:dyDescent="0.2">
      <c r="D46" s="25" t="s">
        <v>57</v>
      </c>
      <c r="E46" s="264" t="s">
        <v>14</v>
      </c>
      <c r="F46" s="265"/>
      <c r="G46" s="265"/>
      <c r="H46" s="265"/>
      <c r="I46" s="265"/>
      <c r="J46" s="265"/>
      <c r="K46" s="265"/>
      <c r="L46" s="269"/>
      <c r="M46" s="21" t="s">
        <v>4</v>
      </c>
      <c r="N46" s="22" t="s">
        <v>5</v>
      </c>
    </row>
    <row r="47" spans="4:14" s="16" customFormat="1" ht="45" customHeight="1" x14ac:dyDescent="0.2">
      <c r="D47" s="25" t="s">
        <v>52</v>
      </c>
      <c r="E47" s="264" t="s">
        <v>8</v>
      </c>
      <c r="F47" s="265"/>
      <c r="G47" s="265"/>
      <c r="H47" s="265"/>
      <c r="I47" s="265"/>
      <c r="J47" s="265"/>
      <c r="K47" s="265"/>
      <c r="L47" s="269"/>
      <c r="M47" s="21" t="s">
        <v>4</v>
      </c>
      <c r="N47" s="22" t="s">
        <v>5</v>
      </c>
    </row>
    <row r="48" spans="4:14" s="16" customFormat="1" ht="45" customHeight="1" x14ac:dyDescent="0.2">
      <c r="D48" s="25" t="s">
        <v>58</v>
      </c>
      <c r="E48" s="264" t="s">
        <v>10</v>
      </c>
      <c r="F48" s="265"/>
      <c r="G48" s="265"/>
      <c r="H48" s="265"/>
      <c r="I48" s="265"/>
      <c r="J48" s="265"/>
      <c r="K48" s="265"/>
      <c r="L48" s="269"/>
      <c r="M48" s="21" t="s">
        <v>4</v>
      </c>
      <c r="N48" s="22" t="s">
        <v>5</v>
      </c>
    </row>
    <row r="49" spans="4:14" s="16" customFormat="1" ht="45" customHeight="1" x14ac:dyDescent="0.2">
      <c r="D49" s="18" t="s">
        <v>13</v>
      </c>
      <c r="E49" s="264" t="s">
        <v>11</v>
      </c>
      <c r="F49" s="265"/>
      <c r="G49" s="265"/>
      <c r="H49" s="265"/>
      <c r="I49" s="265"/>
      <c r="J49" s="265"/>
      <c r="K49" s="265"/>
      <c r="L49" s="269"/>
      <c r="M49" s="21" t="s">
        <v>4</v>
      </c>
      <c r="N49" s="22" t="s">
        <v>5</v>
      </c>
    </row>
    <row r="50" spans="4:14" s="16" customFormat="1" ht="45" customHeight="1" x14ac:dyDescent="0.2">
      <c r="D50" s="25" t="s">
        <v>55</v>
      </c>
      <c r="E50" s="266" t="s">
        <v>42</v>
      </c>
      <c r="F50" s="267"/>
      <c r="G50" s="267"/>
      <c r="H50" s="267"/>
      <c r="I50" s="267"/>
      <c r="J50" s="267"/>
      <c r="K50" s="267"/>
      <c r="L50" s="268"/>
      <c r="M50" s="21" t="s">
        <v>4</v>
      </c>
      <c r="N50" s="22" t="s">
        <v>5</v>
      </c>
    </row>
    <row r="51" spans="4:14" s="16" customFormat="1" ht="45" customHeight="1" x14ac:dyDescent="0.2">
      <c r="D51" s="25" t="s">
        <v>16</v>
      </c>
      <c r="E51" s="266" t="s">
        <v>43</v>
      </c>
      <c r="F51" s="267"/>
      <c r="G51" s="267"/>
      <c r="H51" s="267"/>
      <c r="I51" s="267"/>
      <c r="J51" s="267"/>
      <c r="K51" s="267"/>
      <c r="L51" s="268"/>
      <c r="M51" s="21" t="s">
        <v>4</v>
      </c>
      <c r="N51" s="22" t="s">
        <v>5</v>
      </c>
    </row>
    <row r="52" spans="4:14" s="16" customFormat="1" ht="45" customHeight="1" x14ac:dyDescent="0.2">
      <c r="D52" s="25" t="s">
        <v>17</v>
      </c>
      <c r="E52" s="266" t="s">
        <v>12</v>
      </c>
      <c r="F52" s="267"/>
      <c r="G52" s="267"/>
      <c r="H52" s="267"/>
      <c r="I52" s="267"/>
      <c r="J52" s="267"/>
      <c r="K52" s="267"/>
      <c r="L52" s="268"/>
      <c r="M52" s="21" t="s">
        <v>4</v>
      </c>
      <c r="N52" s="22" t="s">
        <v>5</v>
      </c>
    </row>
    <row r="53" spans="4:14" s="16" customFormat="1" ht="45" customHeight="1" x14ac:dyDescent="0.2">
      <c r="D53" s="25" t="s">
        <v>18</v>
      </c>
      <c r="E53" s="266" t="s">
        <v>59</v>
      </c>
      <c r="F53" s="267"/>
      <c r="G53" s="267"/>
      <c r="H53" s="267"/>
      <c r="I53" s="267"/>
      <c r="J53" s="267"/>
      <c r="K53" s="267"/>
      <c r="L53" s="268"/>
      <c r="M53" s="21" t="s">
        <v>4</v>
      </c>
      <c r="N53" s="22" t="s">
        <v>5</v>
      </c>
    </row>
    <row r="54" spans="4:14" s="10" customFormat="1" ht="326.25" customHeight="1" x14ac:dyDescent="0.2">
      <c r="D54" s="23" t="s">
        <v>15</v>
      </c>
      <c r="E54" s="260" t="s">
        <v>44</v>
      </c>
      <c r="F54" s="260"/>
      <c r="G54" s="260"/>
      <c r="H54" s="260"/>
      <c r="I54" s="260"/>
      <c r="J54" s="260"/>
      <c r="K54" s="260"/>
      <c r="L54" s="260"/>
      <c r="M54" s="260"/>
      <c r="N54" s="260"/>
    </row>
    <row r="55" spans="4:14" s="10" customFormat="1" ht="22.5" customHeight="1" x14ac:dyDescent="0.2">
      <c r="D55" s="32"/>
      <c r="E55" s="34"/>
      <c r="F55" s="34"/>
      <c r="G55" s="34"/>
      <c r="H55" s="34"/>
      <c r="I55" s="34"/>
      <c r="J55" s="34"/>
      <c r="K55" s="34"/>
      <c r="L55" s="34"/>
      <c r="M55" s="34"/>
      <c r="N55" s="34"/>
    </row>
    <row r="56" spans="4:14" s="10" customFormat="1" ht="22.5" customHeight="1" x14ac:dyDescent="0.2">
      <c r="D56" s="33"/>
      <c r="E56" s="35"/>
      <c r="F56" s="35"/>
      <c r="G56" s="35"/>
      <c r="H56" s="35"/>
      <c r="I56" s="35"/>
      <c r="J56" s="35"/>
      <c r="K56" s="35"/>
      <c r="L56" s="35"/>
      <c r="M56" s="35"/>
      <c r="N56" s="35"/>
    </row>
    <row r="57" spans="4:14" s="10" customFormat="1" ht="22.5" customHeight="1" x14ac:dyDescent="0.2">
      <c r="D57" s="33"/>
      <c r="E57" s="35"/>
      <c r="F57" s="35"/>
      <c r="G57" s="35"/>
      <c r="H57" s="35"/>
      <c r="I57" s="35"/>
      <c r="J57" s="35"/>
      <c r="K57" s="35"/>
      <c r="L57" s="35"/>
      <c r="M57" s="35"/>
      <c r="N57" s="35"/>
    </row>
    <row r="58" spans="4:14" s="10" customFormat="1" ht="22.5" customHeight="1" x14ac:dyDescent="0.2">
      <c r="D58" s="11"/>
      <c r="E58" s="12"/>
      <c r="F58" s="12"/>
      <c r="G58" s="12"/>
      <c r="H58" s="12"/>
      <c r="I58" s="12"/>
      <c r="J58" s="12"/>
      <c r="K58" s="12"/>
      <c r="L58" s="12"/>
      <c r="M58" s="13"/>
      <c r="N58" s="13"/>
    </row>
    <row r="59" spans="4:14" s="10" customFormat="1" ht="22.5" customHeight="1" x14ac:dyDescent="0.2">
      <c r="D59" s="11"/>
      <c r="E59" s="12"/>
      <c r="F59" s="12"/>
      <c r="G59" s="12"/>
      <c r="H59" s="12"/>
      <c r="I59" s="12"/>
      <c r="J59" s="12"/>
      <c r="K59" s="12"/>
      <c r="L59" s="12"/>
      <c r="M59" s="13"/>
      <c r="N59" s="13"/>
    </row>
    <row r="60" spans="4:14" s="10" customFormat="1" ht="22.5" customHeight="1" x14ac:dyDescent="0.2">
      <c r="D60" s="11"/>
      <c r="E60" s="12"/>
      <c r="F60" s="12"/>
      <c r="G60" s="12"/>
      <c r="H60" s="12"/>
      <c r="I60" s="12"/>
      <c r="J60" s="12"/>
      <c r="K60" s="12"/>
      <c r="L60" s="12"/>
      <c r="M60" s="13"/>
      <c r="N60" s="13"/>
    </row>
    <row r="61" spans="4:14" s="10" customFormat="1" ht="22.5" customHeight="1" x14ac:dyDescent="0.2">
      <c r="D61" s="11"/>
      <c r="E61" s="12"/>
      <c r="F61" s="12"/>
      <c r="G61" s="12"/>
      <c r="H61" s="12"/>
      <c r="I61" s="12"/>
      <c r="J61" s="12"/>
      <c r="K61" s="12"/>
      <c r="L61" s="12"/>
      <c r="M61" s="13"/>
      <c r="N61" s="13"/>
    </row>
    <row r="62" spans="4:14" s="10" customFormat="1" ht="22.5" customHeight="1" x14ac:dyDescent="0.2">
      <c r="D62" s="11"/>
      <c r="E62" s="12"/>
      <c r="F62" s="12"/>
      <c r="G62" s="12"/>
      <c r="H62" s="12"/>
      <c r="I62" s="12"/>
      <c r="J62" s="12"/>
      <c r="K62" s="12"/>
      <c r="L62" s="12"/>
      <c r="M62" s="13"/>
      <c r="N62" s="13"/>
    </row>
  </sheetData>
  <mergeCells count="56">
    <mergeCell ref="H27:I27"/>
    <mergeCell ref="J27:N27"/>
    <mergeCell ref="M43:N43"/>
    <mergeCell ref="E52:L52"/>
    <mergeCell ref="E53:L53"/>
    <mergeCell ref="E44:L44"/>
    <mergeCell ref="E45:L45"/>
    <mergeCell ref="E46:L46"/>
    <mergeCell ref="E47:L47"/>
    <mergeCell ref="E48:L48"/>
    <mergeCell ref="E49:L49"/>
    <mergeCell ref="E50:L50"/>
    <mergeCell ref="E51:L51"/>
    <mergeCell ref="E54:N54"/>
    <mergeCell ref="E42:N42"/>
    <mergeCell ref="E29:N29"/>
    <mergeCell ref="M30:N30"/>
    <mergeCell ref="E22:N22"/>
    <mergeCell ref="E31:L31"/>
    <mergeCell ref="E32:L32"/>
    <mergeCell ref="E33:L33"/>
    <mergeCell ref="E34:L34"/>
    <mergeCell ref="E35:L35"/>
    <mergeCell ref="E36:L36"/>
    <mergeCell ref="E37:L37"/>
    <mergeCell ref="E27:G27"/>
    <mergeCell ref="E38:L38"/>
    <mergeCell ref="E39:L39"/>
    <mergeCell ref="E40:L40"/>
    <mergeCell ref="D3:N3"/>
    <mergeCell ref="D5:N5"/>
    <mergeCell ref="E43:L43"/>
    <mergeCell ref="J25:N25"/>
    <mergeCell ref="J26:N26"/>
    <mergeCell ref="E23:G23"/>
    <mergeCell ref="H23:N23"/>
    <mergeCell ref="E24:G24"/>
    <mergeCell ref="E25:G25"/>
    <mergeCell ref="E26:G26"/>
    <mergeCell ref="H24:I24"/>
    <mergeCell ref="H25:I25"/>
    <mergeCell ref="E12:N12"/>
    <mergeCell ref="E13:N13"/>
    <mergeCell ref="H26:I26"/>
    <mergeCell ref="J24:N24"/>
    <mergeCell ref="I14:J14"/>
    <mergeCell ref="L14:N14"/>
    <mergeCell ref="I15:J15"/>
    <mergeCell ref="L15:N15"/>
    <mergeCell ref="I16:J16"/>
    <mergeCell ref="L16:N16"/>
    <mergeCell ref="E20:N20"/>
    <mergeCell ref="I17:J17"/>
    <mergeCell ref="L17:N17"/>
    <mergeCell ref="I18:J18"/>
    <mergeCell ref="L18:N18"/>
  </mergeCells>
  <phoneticPr fontId="1"/>
  <pageMargins left="0.70866141732283472" right="0.70866141732283472" top="0.94488188976377963" bottom="0.94488188976377963" header="0.31496062992125984" footer="0.31496062992125984"/>
  <pageSetup paperSize="9" scale="89" orientation="portrait" r:id="rId1"/>
  <rowBreaks count="1" manualBreakCount="1">
    <brk id="40" min="3"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292"/>
  <sheetViews>
    <sheetView showGridLines="0" view="pageBreakPreview" topLeftCell="B225" zoomScaleNormal="140" zoomScaleSheetLayoutView="100" workbookViewId="0">
      <selection activeCell="T85" sqref="T85:T86"/>
    </sheetView>
  </sheetViews>
  <sheetFormatPr defaultColWidth="3.6328125" defaultRowHeight="20.149999999999999" customHeight="1" x14ac:dyDescent="0.2"/>
  <cols>
    <col min="1" max="1" width="12.81640625" style="10" hidden="1" customWidth="1"/>
    <col min="2" max="2" width="3.6328125" style="10"/>
    <col min="3" max="3" width="3.6328125" style="10" customWidth="1"/>
    <col min="4" max="4" width="3.6328125" style="10"/>
    <col min="5" max="7" width="7.453125" style="10" customWidth="1"/>
    <col min="8" max="8" width="9.36328125" style="10" customWidth="1"/>
    <col min="9" max="9" width="3.6328125" style="10" customWidth="1"/>
    <col min="10" max="14" width="3.6328125" style="10"/>
    <col min="15" max="15" width="4.453125" style="10" customWidth="1"/>
    <col min="16" max="20" width="3.6328125" style="10"/>
    <col min="21" max="21" width="4.453125" style="10" customWidth="1"/>
    <col min="22" max="23" width="3.6328125" style="10"/>
    <col min="24" max="24" width="1.90625" style="10" customWidth="1"/>
    <col min="25" max="25" width="3.6328125" style="10"/>
    <col min="26" max="26" width="1.6328125" style="10" customWidth="1"/>
    <col min="27" max="27" width="0" style="10" hidden="1" customWidth="1"/>
    <col min="28" max="28" width="0" hidden="1" customWidth="1"/>
    <col min="29" max="32" width="0" style="10" hidden="1" customWidth="1"/>
    <col min="33" max="16384" width="3.6328125" style="10"/>
  </cols>
  <sheetData>
    <row r="1" spans="2:30" ht="32.25" customHeight="1" x14ac:dyDescent="0.2">
      <c r="B1" s="473" t="s">
        <v>268</v>
      </c>
      <c r="C1" s="473"/>
      <c r="D1" s="473"/>
      <c r="E1" s="473"/>
      <c r="F1" s="473"/>
      <c r="G1" s="473"/>
      <c r="H1" s="473"/>
      <c r="I1" s="473"/>
      <c r="J1" s="473"/>
      <c r="K1" s="473"/>
      <c r="L1" s="473"/>
      <c r="M1" s="473"/>
      <c r="N1" s="473"/>
      <c r="O1" s="473"/>
      <c r="P1" s="473"/>
      <c r="Q1" s="473"/>
      <c r="R1" s="473"/>
      <c r="S1" s="473"/>
      <c r="T1" s="473"/>
      <c r="U1" s="473"/>
      <c r="V1" s="473"/>
      <c r="W1" s="473"/>
      <c r="X1" s="473"/>
      <c r="Y1" s="473"/>
      <c r="Z1" s="473"/>
      <c r="AA1" s="69" t="s">
        <v>223</v>
      </c>
      <c r="AB1" s="95" t="s">
        <v>265</v>
      </c>
      <c r="AC1" s="95" t="s">
        <v>223</v>
      </c>
      <c r="AD1" s="95" t="s">
        <v>223</v>
      </c>
    </row>
    <row r="2" spans="2:30" ht="269.25" customHeight="1" x14ac:dyDescent="0.2">
      <c r="B2" s="79"/>
      <c r="C2" s="79"/>
      <c r="D2" s="79"/>
      <c r="E2" s="79"/>
      <c r="F2" s="79"/>
      <c r="G2" s="79"/>
      <c r="H2" s="79"/>
      <c r="I2" s="79"/>
      <c r="J2" s="79"/>
      <c r="K2" s="79"/>
      <c r="L2" s="79"/>
      <c r="M2" s="79"/>
      <c r="N2" s="79"/>
      <c r="O2" s="79"/>
      <c r="P2" s="79"/>
      <c r="Q2" s="79"/>
      <c r="R2" s="79"/>
      <c r="S2" s="79"/>
      <c r="T2" s="79"/>
      <c r="U2" s="79"/>
      <c r="V2" s="79"/>
      <c r="W2" s="79"/>
      <c r="X2" s="71"/>
      <c r="Y2" s="71"/>
      <c r="Z2" s="71"/>
      <c r="AA2" s="70" t="s">
        <v>213</v>
      </c>
      <c r="AB2" s="96" t="s">
        <v>213</v>
      </c>
      <c r="AC2" s="96" t="s">
        <v>213</v>
      </c>
      <c r="AD2" s="96" t="s">
        <v>213</v>
      </c>
    </row>
    <row r="3" spans="2:30" ht="174.5" customHeight="1" x14ac:dyDescent="0.2">
      <c r="B3" s="71"/>
      <c r="C3" s="71"/>
      <c r="D3" s="71"/>
      <c r="E3" s="71"/>
      <c r="F3" s="71"/>
      <c r="G3" s="71"/>
      <c r="H3" s="71"/>
      <c r="I3" s="71"/>
      <c r="J3" s="71"/>
      <c r="K3" s="71"/>
      <c r="L3" s="71"/>
      <c r="M3" s="71"/>
      <c r="N3" s="71"/>
      <c r="O3" s="71"/>
      <c r="P3" s="71"/>
      <c r="Q3" s="71"/>
      <c r="R3" s="71"/>
      <c r="S3" s="71"/>
      <c r="T3" s="71"/>
      <c r="U3" s="71"/>
      <c r="V3" s="71"/>
      <c r="W3" s="71"/>
      <c r="X3" s="71"/>
      <c r="Y3" s="71"/>
      <c r="Z3" s="71"/>
    </row>
    <row r="4" spans="2:30" ht="34.5" customHeight="1" x14ac:dyDescent="0.2">
      <c r="B4" s="71"/>
      <c r="C4" s="71"/>
      <c r="D4" s="71"/>
      <c r="E4" s="71"/>
      <c r="F4" s="71"/>
      <c r="G4" s="71"/>
      <c r="H4" s="71"/>
      <c r="I4" s="71"/>
      <c r="J4" s="71"/>
      <c r="K4" s="71"/>
      <c r="L4" s="71"/>
      <c r="M4" s="71"/>
      <c r="N4" s="71"/>
      <c r="O4" s="71"/>
      <c r="P4" s="71"/>
      <c r="Q4" s="71"/>
      <c r="R4" s="71"/>
      <c r="S4" s="71"/>
      <c r="T4" s="71"/>
      <c r="U4" s="71"/>
      <c r="V4" s="71"/>
      <c r="W4" s="71"/>
      <c r="X4" s="71"/>
      <c r="Y4" s="71"/>
      <c r="Z4" s="71"/>
    </row>
    <row r="5" spans="2:30" s="77" customFormat="1" ht="30" customHeight="1" x14ac:dyDescent="0.2">
      <c r="B5" s="75"/>
      <c r="C5" s="474" t="s">
        <v>244</v>
      </c>
      <c r="D5" s="474"/>
      <c r="E5" s="475"/>
      <c r="F5" s="476"/>
      <c r="G5" s="477"/>
      <c r="H5" s="477"/>
      <c r="I5" s="477"/>
      <c r="J5" s="477"/>
      <c r="K5" s="477"/>
      <c r="L5" s="478"/>
      <c r="M5" s="76"/>
      <c r="N5" s="474" t="s">
        <v>238</v>
      </c>
      <c r="O5" s="474"/>
      <c r="P5" s="475"/>
      <c r="Q5" s="476"/>
      <c r="R5" s="477"/>
      <c r="S5" s="477"/>
      <c r="T5" s="477"/>
      <c r="U5" s="477"/>
      <c r="V5" s="477"/>
      <c r="W5" s="477"/>
      <c r="X5" s="477"/>
      <c r="Y5" s="478"/>
      <c r="Z5" s="75"/>
      <c r="AB5"/>
      <c r="AD5">
        <f>IF(F5="",1,0)</f>
        <v>1</v>
      </c>
    </row>
    <row r="6" spans="2:30" ht="15" customHeight="1" x14ac:dyDescent="0.2">
      <c r="B6" s="71"/>
      <c r="D6" s="71"/>
      <c r="E6" s="71"/>
      <c r="F6" s="71"/>
      <c r="G6" s="71"/>
      <c r="H6" s="71"/>
      <c r="I6" s="71"/>
      <c r="J6" s="71"/>
      <c r="K6" s="71"/>
      <c r="L6" s="71"/>
      <c r="M6" s="71"/>
      <c r="N6" s="71"/>
      <c r="O6" s="71"/>
      <c r="P6" s="71"/>
      <c r="Q6" s="71"/>
      <c r="R6" s="71"/>
      <c r="S6" s="71"/>
      <c r="T6" s="71"/>
      <c r="U6" s="71"/>
      <c r="V6" s="71"/>
      <c r="W6" s="71"/>
      <c r="X6" s="71"/>
      <c r="Y6" s="71"/>
      <c r="Z6" s="71"/>
      <c r="AB6" s="119"/>
      <c r="AD6">
        <f>IF(Q5="",1,0)</f>
        <v>1</v>
      </c>
    </row>
    <row r="7" spans="2:30" s="77" customFormat="1" ht="20.149999999999999" customHeight="1" x14ac:dyDescent="0.2">
      <c r="B7" s="75"/>
      <c r="C7" s="474" t="s">
        <v>239</v>
      </c>
      <c r="D7" s="474"/>
      <c r="E7" s="474"/>
      <c r="F7" s="433" t="s">
        <v>232</v>
      </c>
      <c r="G7" s="487"/>
      <c r="H7" s="488"/>
      <c r="I7" s="489"/>
      <c r="J7" s="489"/>
      <c r="K7" s="489"/>
      <c r="L7" s="490"/>
      <c r="M7" s="75"/>
      <c r="N7" s="479" t="s">
        <v>212</v>
      </c>
      <c r="O7" s="479"/>
      <c r="P7" s="480"/>
      <c r="Q7" s="481"/>
      <c r="R7" s="482"/>
      <c r="S7" s="482"/>
      <c r="T7" s="482"/>
      <c r="U7" s="482"/>
      <c r="V7" s="482"/>
      <c r="W7" s="482"/>
      <c r="X7" s="482"/>
      <c r="Y7" s="483"/>
      <c r="Z7" s="75"/>
      <c r="AB7" s="119"/>
      <c r="AD7">
        <f>IF(H7="",1,0)</f>
        <v>1</v>
      </c>
    </row>
    <row r="8" spans="2:30" s="77" customFormat="1" ht="20.149999999999999" customHeight="1" x14ac:dyDescent="0.2">
      <c r="B8" s="75"/>
      <c r="C8" s="474"/>
      <c r="D8" s="474"/>
      <c r="E8" s="474"/>
      <c r="F8" s="433"/>
      <c r="G8" s="487"/>
      <c r="H8" s="491"/>
      <c r="I8" s="492"/>
      <c r="J8" s="492"/>
      <c r="K8" s="492"/>
      <c r="L8" s="493"/>
      <c r="M8" s="76"/>
      <c r="N8" s="479"/>
      <c r="O8" s="479"/>
      <c r="P8" s="480"/>
      <c r="Q8" s="484"/>
      <c r="R8" s="485"/>
      <c r="S8" s="485"/>
      <c r="T8" s="485"/>
      <c r="U8" s="485"/>
      <c r="V8" s="485"/>
      <c r="W8" s="485"/>
      <c r="X8" s="485"/>
      <c r="Y8" s="486"/>
      <c r="Z8" s="75"/>
      <c r="AB8" s="119"/>
      <c r="AD8">
        <f>IF(Q7="",1,0)</f>
        <v>1</v>
      </c>
    </row>
    <row r="9" spans="2:30" s="176" customFormat="1" ht="13" customHeight="1" x14ac:dyDescent="0.2">
      <c r="C9" s="177"/>
      <c r="D9" s="177"/>
      <c r="E9" s="177"/>
      <c r="F9" s="66"/>
      <c r="G9" s="66"/>
      <c r="H9" s="178"/>
      <c r="I9" s="178"/>
      <c r="J9" s="178"/>
      <c r="K9" s="178"/>
      <c r="L9" s="178"/>
      <c r="M9" s="179"/>
      <c r="N9" s="180"/>
      <c r="O9" s="180"/>
      <c r="P9" s="180"/>
      <c r="Q9" s="181"/>
      <c r="R9" s="181"/>
      <c r="S9" s="181"/>
      <c r="T9" s="181"/>
      <c r="U9" s="181"/>
      <c r="V9" s="181"/>
      <c r="W9" s="181"/>
      <c r="X9" s="181"/>
      <c r="Y9" s="181"/>
      <c r="AB9" s="182"/>
      <c r="AD9"/>
    </row>
    <row r="10" spans="2:30" customFormat="1" ht="17" customHeight="1" x14ac:dyDescent="0.2">
      <c r="B10" s="183"/>
      <c r="C10" s="184"/>
      <c r="D10" s="270" t="s">
        <v>385</v>
      </c>
      <c r="E10" s="270"/>
      <c r="F10" s="270"/>
      <c r="G10" s="186"/>
      <c r="H10" s="186"/>
      <c r="I10" s="16" t="s">
        <v>386</v>
      </c>
      <c r="J10" s="132"/>
      <c r="K10" s="132"/>
      <c r="L10" s="81"/>
      <c r="M10" s="81"/>
      <c r="N10" s="81"/>
      <c r="O10" s="81"/>
      <c r="P10" s="81"/>
      <c r="Q10" s="81"/>
      <c r="R10" s="81"/>
      <c r="S10" s="81"/>
      <c r="T10" s="81"/>
      <c r="U10" s="81"/>
      <c r="V10" s="81"/>
      <c r="W10" s="81"/>
      <c r="X10" s="226" t="s">
        <v>264</v>
      </c>
      <c r="Y10" s="81"/>
      <c r="Z10" s="81"/>
      <c r="AC10">
        <v>4</v>
      </c>
      <c r="AD10">
        <f>IF(COUNTIF(X10:X14,AD$1)=1,0,1)</f>
        <v>1</v>
      </c>
    </row>
    <row r="11" spans="2:30" customFormat="1" ht="17" customHeight="1" x14ac:dyDescent="0.2">
      <c r="B11" s="183"/>
      <c r="C11" s="184"/>
      <c r="D11" s="45" t="s">
        <v>427</v>
      </c>
      <c r="E11" s="10"/>
      <c r="F11" s="10"/>
      <c r="G11" s="10"/>
      <c r="H11" s="10"/>
      <c r="I11" s="16" t="s">
        <v>382</v>
      </c>
      <c r="J11" s="2"/>
      <c r="K11" s="2"/>
      <c r="L11" s="2"/>
      <c r="M11" s="2"/>
      <c r="N11" s="2"/>
      <c r="O11" s="2"/>
      <c r="P11" s="2"/>
      <c r="Q11" s="2"/>
      <c r="R11" s="2"/>
      <c r="S11" s="2"/>
      <c r="T11" s="2"/>
      <c r="U11" s="2"/>
      <c r="V11" s="2"/>
      <c r="W11" s="2"/>
      <c r="X11" s="226" t="s">
        <v>264</v>
      </c>
      <c r="Y11" s="2"/>
      <c r="Z11" s="2"/>
      <c r="AC11">
        <v>3</v>
      </c>
    </row>
    <row r="12" spans="2:30" customFormat="1" ht="17" customHeight="1" x14ac:dyDescent="0.2">
      <c r="B12" s="183"/>
      <c r="C12" s="184"/>
      <c r="D12" s="185"/>
      <c r="E12" s="184"/>
      <c r="F12" s="184"/>
      <c r="G12" s="184"/>
      <c r="H12" s="184"/>
      <c r="I12" s="188" t="s">
        <v>383</v>
      </c>
      <c r="J12" s="132"/>
      <c r="K12" s="132"/>
      <c r="L12" s="81"/>
      <c r="M12" s="81"/>
      <c r="N12" s="81"/>
      <c r="O12" s="81"/>
      <c r="P12" s="81"/>
      <c r="Q12" s="81"/>
      <c r="R12" s="81"/>
      <c r="S12" s="81"/>
      <c r="T12" s="81"/>
      <c r="U12" s="81"/>
      <c r="V12" s="81"/>
      <c r="W12" s="81"/>
      <c r="X12" s="226" t="s">
        <v>264</v>
      </c>
      <c r="Y12" s="81"/>
      <c r="Z12" s="81"/>
      <c r="AC12">
        <v>2</v>
      </c>
    </row>
    <row r="13" spans="2:30" customFormat="1" ht="17" customHeight="1" x14ac:dyDescent="0.2">
      <c r="B13" s="183"/>
      <c r="C13" s="184"/>
      <c r="D13" s="185"/>
      <c r="E13" s="184"/>
      <c r="F13" s="184"/>
      <c r="G13" s="184"/>
      <c r="H13" s="184"/>
      <c r="I13" s="188" t="s">
        <v>384</v>
      </c>
      <c r="J13" s="132"/>
      <c r="K13" s="132"/>
      <c r="L13" s="81"/>
      <c r="M13" s="81"/>
      <c r="N13" s="81"/>
      <c r="O13" s="81"/>
      <c r="P13" s="81"/>
      <c r="Q13" s="81"/>
      <c r="R13" s="81"/>
      <c r="S13" s="81"/>
      <c r="T13" s="81"/>
      <c r="U13" s="81"/>
      <c r="V13" s="81"/>
      <c r="W13" s="81"/>
      <c r="X13" s="226" t="s">
        <v>264</v>
      </c>
      <c r="Y13" s="81"/>
      <c r="Z13" s="81"/>
      <c r="AC13">
        <v>1</v>
      </c>
    </row>
    <row r="14" spans="2:30" ht="15.5" customHeight="1" x14ac:dyDescent="0.2">
      <c r="B14" s="71"/>
      <c r="C14" s="71"/>
      <c r="D14" s="71"/>
      <c r="E14" s="71"/>
      <c r="F14" s="71"/>
      <c r="G14" s="71"/>
      <c r="H14" s="71"/>
      <c r="I14" s="71"/>
      <c r="J14" s="71"/>
      <c r="K14" s="71"/>
      <c r="L14" s="71"/>
      <c r="M14" s="71"/>
      <c r="N14" s="71"/>
      <c r="O14" s="71"/>
      <c r="P14" s="71"/>
      <c r="Q14" s="71"/>
      <c r="R14" s="71"/>
      <c r="S14" s="71"/>
      <c r="T14" s="71"/>
      <c r="U14" s="71"/>
      <c r="V14" s="71"/>
      <c r="W14" s="71"/>
      <c r="X14" s="71"/>
      <c r="Y14" s="71"/>
      <c r="Z14" s="71"/>
    </row>
    <row r="15" spans="2:30" ht="23.15" customHeight="1" x14ac:dyDescent="0.2">
      <c r="B15" s="156"/>
      <c r="C15" s="157" t="s">
        <v>360</v>
      </c>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B15" s="10"/>
    </row>
    <row r="16" spans="2:30" customFormat="1" ht="20.149999999999999" customHeight="1" x14ac:dyDescent="0.2">
      <c r="C16" s="226" t="s">
        <v>264</v>
      </c>
      <c r="D16" s="155" t="s">
        <v>437</v>
      </c>
      <c r="AD16">
        <f>IF(C16=AD$1,0,1)</f>
        <v>1</v>
      </c>
    </row>
    <row r="17" spans="1:30" customFormat="1" ht="20.149999999999999" customHeight="1" x14ac:dyDescent="0.2">
      <c r="C17" s="226" t="s">
        <v>264</v>
      </c>
      <c r="D17" s="155" t="s">
        <v>352</v>
      </c>
      <c r="AD17">
        <f>IF(C17=AD$1,0,1)</f>
        <v>1</v>
      </c>
    </row>
    <row r="18" spans="1:30" customFormat="1" ht="15.5" customHeight="1" x14ac:dyDescent="0.2">
      <c r="A18" s="175"/>
      <c r="C18" s="155"/>
      <c r="D18" s="155"/>
    </row>
    <row r="19" spans="1:30" customFormat="1" ht="13" x14ac:dyDescent="0.2">
      <c r="A19" s="175"/>
      <c r="C19" s="333" t="str">
        <f>IF(SUM(AD5:AD52)=0,"【OK】「表紙」及び「各種認証・認定の取得状況」記入済み","【入力エラー！】")</f>
        <v>【入力エラー！】</v>
      </c>
      <c r="D19" s="333"/>
      <c r="E19" s="333"/>
      <c r="F19" s="333"/>
      <c r="G19" s="333"/>
      <c r="H19" s="333"/>
      <c r="I19" s="333"/>
      <c r="J19" s="333"/>
      <c r="K19" s="333"/>
      <c r="L19" s="333"/>
      <c r="M19" s="333"/>
      <c r="N19" s="333"/>
      <c r="O19" s="333"/>
      <c r="P19" s="333"/>
      <c r="Q19" s="333"/>
      <c r="R19" s="333"/>
      <c r="S19" s="333"/>
      <c r="T19" s="333"/>
      <c r="U19" s="333"/>
      <c r="V19" s="333"/>
      <c r="W19" s="333"/>
      <c r="X19" s="333"/>
      <c r="Y19" s="333"/>
    </row>
    <row r="20" spans="1:30" customFormat="1" ht="13" x14ac:dyDescent="0.2">
      <c r="A20" s="175"/>
      <c r="C20" s="334" t="str">
        <f>IF(SUM(AD5:AD52)=0,"","「表紙」または「各種認証・認定の取得状況」に記載漏れ、二重チェック等があるので、御確認ください！")</f>
        <v>「表紙」または「各種認証・認定の取得状況」に記載漏れ、二重チェック等があるので、御確認ください！</v>
      </c>
      <c r="D20" s="334"/>
      <c r="E20" s="334"/>
      <c r="F20" s="334"/>
      <c r="G20" s="334"/>
      <c r="H20" s="334"/>
      <c r="I20" s="334"/>
      <c r="J20" s="334"/>
      <c r="K20" s="334"/>
      <c r="L20" s="334"/>
      <c r="M20" s="334"/>
      <c r="N20" s="334"/>
      <c r="O20" s="334"/>
      <c r="P20" s="334"/>
      <c r="Q20" s="334"/>
      <c r="R20" s="334"/>
      <c r="S20" s="334"/>
      <c r="T20" s="334"/>
      <c r="U20" s="334"/>
      <c r="V20" s="334"/>
      <c r="W20" s="334"/>
      <c r="X20" s="334"/>
      <c r="Y20" s="334"/>
    </row>
    <row r="21" spans="1:30" customFormat="1" ht="13.5" thickBot="1" x14ac:dyDescent="0.25">
      <c r="A21" s="175"/>
      <c r="C21" s="187"/>
      <c r="D21" s="187"/>
      <c r="E21" s="187"/>
      <c r="F21" s="187"/>
      <c r="G21" s="187"/>
      <c r="H21" s="187"/>
      <c r="I21" s="187"/>
      <c r="J21" s="187"/>
      <c r="K21" s="187"/>
      <c r="L21" s="187"/>
      <c r="M21" s="187"/>
      <c r="N21" s="187"/>
      <c r="O21" s="187"/>
      <c r="P21" s="187"/>
      <c r="Q21" s="187"/>
      <c r="R21" s="187"/>
      <c r="S21" s="187"/>
      <c r="T21" s="187"/>
      <c r="U21" s="187"/>
      <c r="V21" s="187"/>
      <c r="W21" s="187"/>
      <c r="X21" s="187"/>
      <c r="Y21" s="187"/>
    </row>
    <row r="22" spans="1:30" customFormat="1" ht="30" customHeight="1" thickBot="1" x14ac:dyDescent="0.25">
      <c r="A22" s="175"/>
      <c r="C22" s="335" t="s">
        <v>387</v>
      </c>
      <c r="D22" s="336"/>
      <c r="E22" s="336"/>
      <c r="F22" s="336"/>
      <c r="G22" s="336"/>
      <c r="H22" s="336"/>
      <c r="I22" s="336"/>
      <c r="J22" s="336"/>
      <c r="K22" s="336"/>
      <c r="L22" s="336"/>
      <c r="M22" s="336"/>
      <c r="N22" s="336"/>
      <c r="O22" s="336"/>
      <c r="P22" s="336"/>
      <c r="Q22" s="336"/>
      <c r="R22" s="336"/>
      <c r="S22" s="336"/>
      <c r="T22" s="336"/>
      <c r="U22" s="336"/>
      <c r="V22" s="336"/>
      <c r="W22" s="336"/>
      <c r="X22" s="336"/>
      <c r="Y22" s="337"/>
    </row>
    <row r="23" spans="1:30" s="72" customFormat="1" ht="5.15" customHeight="1" x14ac:dyDescent="0.2">
      <c r="B23" s="71"/>
      <c r="C23" s="78"/>
      <c r="D23" s="78"/>
      <c r="E23" s="78"/>
      <c r="F23" s="78"/>
      <c r="G23" s="78"/>
      <c r="H23" s="78"/>
      <c r="I23" s="67"/>
      <c r="J23" s="67"/>
      <c r="K23" s="67"/>
      <c r="L23" s="81"/>
      <c r="M23" s="82"/>
      <c r="N23" s="82"/>
      <c r="O23" s="82"/>
      <c r="P23" s="83"/>
      <c r="Q23" s="83"/>
      <c r="R23" s="83"/>
      <c r="S23" s="84"/>
      <c r="T23" s="84"/>
      <c r="U23" s="85"/>
      <c r="V23" s="85"/>
      <c r="W23" s="71"/>
      <c r="X23" s="71"/>
      <c r="Y23" s="71"/>
      <c r="Z23" s="71"/>
      <c r="AB23" s="74"/>
    </row>
    <row r="24" spans="1:30" ht="23.15" customHeight="1" x14ac:dyDescent="0.2">
      <c r="B24" s="316" t="s">
        <v>336</v>
      </c>
      <c r="C24" s="316"/>
      <c r="D24" s="316"/>
      <c r="E24" s="316"/>
      <c r="F24" s="316"/>
      <c r="G24" s="316"/>
      <c r="H24" s="316"/>
      <c r="I24" s="316"/>
      <c r="J24" s="316"/>
      <c r="K24" s="316"/>
      <c r="L24" s="316"/>
      <c r="M24" s="316"/>
      <c r="N24" s="316"/>
      <c r="O24" s="316"/>
      <c r="P24" s="316"/>
      <c r="Q24" s="316"/>
      <c r="R24" s="316"/>
      <c r="S24" s="316"/>
      <c r="T24" s="316"/>
      <c r="U24" s="316"/>
      <c r="V24" s="316"/>
      <c r="W24" s="316"/>
      <c r="X24" s="316"/>
      <c r="Y24" s="316"/>
      <c r="Z24" s="316"/>
      <c r="AB24" s="10"/>
    </row>
    <row r="25" spans="1:30" customFormat="1" ht="29.15" customHeight="1" x14ac:dyDescent="0.2">
      <c r="C25" s="317" t="s">
        <v>337</v>
      </c>
      <c r="D25" s="317"/>
      <c r="E25" s="317"/>
      <c r="F25" s="317"/>
      <c r="G25" s="317"/>
      <c r="H25" s="317"/>
      <c r="I25" s="317"/>
      <c r="J25" s="317"/>
      <c r="K25" s="317"/>
      <c r="L25" s="317"/>
      <c r="M25" s="317"/>
      <c r="N25" s="317"/>
      <c r="O25" s="317"/>
      <c r="P25" s="317"/>
      <c r="Q25" s="317"/>
      <c r="R25" s="317"/>
      <c r="S25" s="317"/>
      <c r="T25" s="317"/>
      <c r="U25" s="317"/>
      <c r="V25" s="317"/>
      <c r="W25" s="317"/>
      <c r="X25" s="317"/>
      <c r="Y25" s="317"/>
    </row>
    <row r="26" spans="1:30" customFormat="1" ht="31.5" customHeight="1" x14ac:dyDescent="0.2">
      <c r="C26" s="317" t="s">
        <v>361</v>
      </c>
      <c r="D26" s="317"/>
      <c r="E26" s="317"/>
      <c r="F26" s="317"/>
      <c r="G26" s="317"/>
      <c r="H26" s="317"/>
      <c r="I26" s="317"/>
      <c r="J26" s="317"/>
      <c r="K26" s="317"/>
      <c r="L26" s="317"/>
      <c r="M26" s="317"/>
      <c r="N26" s="317"/>
      <c r="O26" s="317"/>
      <c r="P26" s="317"/>
      <c r="Q26" s="317"/>
      <c r="R26" s="317"/>
      <c r="S26" s="317"/>
      <c r="T26" s="317"/>
      <c r="U26" s="317"/>
      <c r="V26" s="317"/>
      <c r="W26" s="317"/>
      <c r="X26" s="317"/>
      <c r="Y26" s="317"/>
    </row>
    <row r="27" spans="1:30" customFormat="1" ht="18" customHeight="1" x14ac:dyDescent="0.2">
      <c r="B27" s="136" t="s">
        <v>279</v>
      </c>
      <c r="C27" s="338" t="s">
        <v>301</v>
      </c>
      <c r="D27" s="338"/>
      <c r="E27" s="338"/>
      <c r="F27" s="338"/>
      <c r="G27" s="338"/>
      <c r="H27" s="338"/>
      <c r="I27" s="338"/>
      <c r="J27" s="338"/>
      <c r="K27" s="338"/>
      <c r="L27" s="338"/>
      <c r="M27" s="338"/>
      <c r="N27" s="338"/>
      <c r="O27" s="338"/>
      <c r="P27" s="338"/>
      <c r="Q27" s="338"/>
      <c r="R27" s="338"/>
      <c r="S27" s="338"/>
      <c r="T27" s="338"/>
      <c r="U27" s="338"/>
      <c r="V27" s="338"/>
      <c r="W27" s="338"/>
      <c r="X27" s="338"/>
      <c r="Y27" s="338"/>
    </row>
    <row r="28" spans="1:30" customFormat="1" ht="34.5" customHeight="1" x14ac:dyDescent="0.2">
      <c r="C28" s="339" t="s">
        <v>302</v>
      </c>
      <c r="D28" s="339"/>
      <c r="E28" s="339"/>
      <c r="F28" s="339"/>
      <c r="G28" s="339"/>
      <c r="H28" s="339"/>
      <c r="I28" s="339"/>
      <c r="J28" s="339"/>
      <c r="K28" s="339"/>
      <c r="L28" s="339"/>
      <c r="M28" s="339"/>
      <c r="N28" s="339"/>
      <c r="O28" s="339"/>
      <c r="P28" s="339"/>
      <c r="Q28" s="339"/>
      <c r="R28" s="339"/>
      <c r="S28" s="339"/>
      <c r="T28" s="339"/>
      <c r="U28" s="339"/>
      <c r="V28" s="339"/>
      <c r="W28" s="339"/>
      <c r="X28" s="339"/>
      <c r="Y28" s="339"/>
    </row>
    <row r="29" spans="1:30" customFormat="1" ht="26.15" customHeight="1" x14ac:dyDescent="0.2">
      <c r="C29" s="340" t="s">
        <v>303</v>
      </c>
      <c r="D29" s="340"/>
      <c r="E29" s="340"/>
      <c r="F29" s="340"/>
      <c r="G29" s="340"/>
      <c r="H29" s="340"/>
      <c r="I29" s="340"/>
      <c r="J29" s="340"/>
      <c r="K29" s="340"/>
      <c r="L29" s="340"/>
      <c r="M29" s="340"/>
      <c r="N29" s="340"/>
      <c r="O29" s="340"/>
      <c r="P29" s="340"/>
      <c r="Q29" s="340"/>
      <c r="R29" s="340"/>
      <c r="S29" s="340"/>
      <c r="T29" s="340"/>
      <c r="U29" s="340"/>
      <c r="V29" s="340"/>
      <c r="W29" s="340"/>
      <c r="X29" s="340"/>
      <c r="Y29" s="340"/>
    </row>
    <row r="30" spans="1:30" customFormat="1" ht="20.149999999999999" customHeight="1" x14ac:dyDescent="0.2"/>
    <row r="31" spans="1:30" customFormat="1" ht="20.149999999999999" customHeight="1" x14ac:dyDescent="0.2">
      <c r="C31" s="288" t="s">
        <v>424</v>
      </c>
      <c r="D31" s="288"/>
      <c r="E31" s="288"/>
      <c r="F31" s="288"/>
      <c r="G31" s="288"/>
      <c r="H31" s="288"/>
      <c r="I31" s="288"/>
      <c r="J31" s="288"/>
      <c r="K31" s="288"/>
      <c r="L31" s="288"/>
      <c r="M31" s="288"/>
      <c r="N31" s="288"/>
      <c r="O31" s="288"/>
      <c r="P31" s="288"/>
      <c r="Q31" s="288"/>
      <c r="R31" s="288"/>
      <c r="S31" s="288"/>
      <c r="T31" s="288"/>
      <c r="U31" s="288"/>
      <c r="V31" s="288"/>
      <c r="W31" s="288"/>
      <c r="X31" s="288"/>
      <c r="Y31" s="145"/>
      <c r="Z31" s="145"/>
      <c r="AA31" s="145"/>
    </row>
    <row r="32" spans="1:30" customFormat="1" ht="20.149999999999999" customHeight="1" x14ac:dyDescent="0.2">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row>
    <row r="33" spans="2:30" customFormat="1" ht="20.149999999999999" customHeight="1" x14ac:dyDescent="0.2">
      <c r="C33" s="341" t="s">
        <v>304</v>
      </c>
      <c r="D33" s="341"/>
      <c r="E33" s="341"/>
      <c r="F33" s="341"/>
      <c r="G33" s="341"/>
      <c r="H33" s="341"/>
      <c r="I33" s="341"/>
      <c r="J33" s="341"/>
      <c r="K33" s="341"/>
      <c r="L33" s="341"/>
      <c r="M33" s="341"/>
      <c r="N33" s="341"/>
      <c r="O33" s="341"/>
      <c r="P33" s="341"/>
      <c r="Q33" s="341"/>
      <c r="R33" s="341"/>
      <c r="S33" s="341"/>
      <c r="T33" s="341"/>
      <c r="U33" s="341"/>
      <c r="V33" s="341"/>
      <c r="W33" s="146"/>
      <c r="X33" s="226" t="s">
        <v>264</v>
      </c>
      <c r="Y33" s="139"/>
      <c r="AC33">
        <v>5</v>
      </c>
      <c r="AD33">
        <f>IF(COUNTIF(X33:X37,AD$1)=1,0,1)</f>
        <v>1</v>
      </c>
    </row>
    <row r="34" spans="2:30" customFormat="1" ht="20.149999999999999" customHeight="1" x14ac:dyDescent="0.2">
      <c r="C34" s="271" t="s">
        <v>305</v>
      </c>
      <c r="D34" s="271"/>
      <c r="E34" s="271"/>
      <c r="F34" s="271"/>
      <c r="G34" s="271"/>
      <c r="H34" s="271"/>
      <c r="I34" s="271"/>
      <c r="J34" s="271"/>
      <c r="K34" s="271"/>
      <c r="L34" s="271"/>
      <c r="M34" s="271"/>
      <c r="N34" s="271"/>
      <c r="O34" s="271"/>
      <c r="P34" s="271"/>
      <c r="Q34" s="271"/>
      <c r="R34" s="271"/>
      <c r="S34" s="271"/>
      <c r="T34" s="271"/>
      <c r="U34" s="271"/>
      <c r="V34" s="271"/>
      <c r="W34" s="146"/>
      <c r="X34" s="226" t="s">
        <v>264</v>
      </c>
      <c r="Y34" s="139"/>
      <c r="AC34">
        <v>4</v>
      </c>
    </row>
    <row r="35" spans="2:30" customFormat="1" ht="20.149999999999999" customHeight="1" x14ac:dyDescent="0.2">
      <c r="C35" s="271" t="s">
        <v>306</v>
      </c>
      <c r="D35" s="271"/>
      <c r="E35" s="271"/>
      <c r="F35" s="271"/>
      <c r="G35" s="271"/>
      <c r="H35" s="271"/>
      <c r="I35" s="271"/>
      <c r="J35" s="271"/>
      <c r="K35" s="271"/>
      <c r="L35" s="271"/>
      <c r="M35" s="271"/>
      <c r="N35" s="271"/>
      <c r="O35" s="271"/>
      <c r="P35" s="271"/>
      <c r="Q35" s="271"/>
      <c r="R35" s="271"/>
      <c r="S35" s="271"/>
      <c r="T35" s="271"/>
      <c r="U35" s="271"/>
      <c r="V35" s="271"/>
      <c r="W35" s="146"/>
      <c r="X35" s="226" t="s">
        <v>264</v>
      </c>
      <c r="Y35" s="139"/>
      <c r="AC35">
        <v>3</v>
      </c>
    </row>
    <row r="36" spans="2:30" customFormat="1" ht="20.149999999999999" customHeight="1" x14ac:dyDescent="0.2">
      <c r="C36" s="286" t="s">
        <v>392</v>
      </c>
      <c r="D36" s="286"/>
      <c r="E36" s="286"/>
      <c r="F36" s="286"/>
      <c r="G36" s="286"/>
      <c r="H36" s="286"/>
      <c r="I36" s="286"/>
      <c r="J36" s="286"/>
      <c r="K36" s="286"/>
      <c r="L36" s="286"/>
      <c r="M36" s="286"/>
      <c r="N36" s="286"/>
      <c r="O36" s="286"/>
      <c r="P36" s="286"/>
      <c r="Q36" s="286"/>
      <c r="R36" s="286"/>
      <c r="S36" s="286"/>
      <c r="T36" s="286"/>
      <c r="U36" s="286"/>
      <c r="V36" s="286"/>
      <c r="W36" s="154"/>
      <c r="X36" s="227" t="s">
        <v>264</v>
      </c>
      <c r="Y36" s="203"/>
      <c r="AC36">
        <v>2</v>
      </c>
    </row>
    <row r="37" spans="2:30" customFormat="1" ht="20.149999999999999" customHeight="1" x14ac:dyDescent="0.2">
      <c r="C37" s="286" t="s">
        <v>338</v>
      </c>
      <c r="D37" s="286"/>
      <c r="E37" s="286"/>
      <c r="F37" s="286"/>
      <c r="G37" s="286"/>
      <c r="H37" s="286"/>
      <c r="I37" s="286"/>
      <c r="J37" s="286"/>
      <c r="K37" s="286"/>
      <c r="L37" s="286"/>
      <c r="M37" s="286"/>
      <c r="N37" s="286"/>
      <c r="O37" s="286"/>
      <c r="P37" s="286"/>
      <c r="Q37" s="286"/>
      <c r="R37" s="286"/>
      <c r="S37" s="286"/>
      <c r="T37" s="286"/>
      <c r="U37" s="286"/>
      <c r="V37" s="286"/>
      <c r="W37" s="154"/>
      <c r="X37" s="227" t="s">
        <v>264</v>
      </c>
      <c r="Y37" s="203"/>
      <c r="AC37">
        <v>1</v>
      </c>
    </row>
    <row r="38" spans="2:30" customFormat="1" ht="20.149999999999999" customHeight="1" x14ac:dyDescent="0.2">
      <c r="C38" s="204"/>
      <c r="D38" s="204"/>
      <c r="E38" s="204"/>
      <c r="F38" s="204"/>
      <c r="G38" s="204"/>
      <c r="H38" s="204"/>
      <c r="I38" s="204"/>
      <c r="J38" s="204"/>
      <c r="K38" s="204"/>
      <c r="L38" s="204"/>
      <c r="M38" s="205"/>
      <c r="N38" s="205"/>
      <c r="O38" s="205"/>
      <c r="P38" s="205"/>
      <c r="Q38" s="205"/>
      <c r="R38" s="205"/>
      <c r="S38" s="205"/>
      <c r="T38" s="205"/>
      <c r="U38" s="205"/>
      <c r="V38" s="205"/>
      <c r="W38" s="206"/>
      <c r="X38" s="207"/>
      <c r="Y38" s="203"/>
    </row>
    <row r="39" spans="2:30" customFormat="1" ht="18" customHeight="1" x14ac:dyDescent="0.2">
      <c r="B39" s="136" t="s">
        <v>279</v>
      </c>
      <c r="C39" s="287" t="s">
        <v>339</v>
      </c>
      <c r="D39" s="287"/>
      <c r="E39" s="287"/>
      <c r="F39" s="287"/>
      <c r="G39" s="287"/>
      <c r="H39" s="287"/>
      <c r="I39" s="287"/>
      <c r="J39" s="287"/>
      <c r="K39" s="287"/>
      <c r="L39" s="287"/>
      <c r="M39" s="287"/>
      <c r="N39" s="287"/>
      <c r="O39" s="287"/>
      <c r="P39" s="287"/>
      <c r="Q39" s="287"/>
      <c r="R39" s="287"/>
      <c r="S39" s="287"/>
      <c r="T39" s="287"/>
      <c r="U39" s="287"/>
      <c r="V39" s="287"/>
      <c r="W39" s="287"/>
      <c r="X39" s="287"/>
      <c r="Y39" s="287"/>
    </row>
    <row r="40" spans="2:30" customFormat="1" ht="20.149999999999999" customHeight="1" x14ac:dyDescent="0.2">
      <c r="C40" s="288" t="s">
        <v>425</v>
      </c>
      <c r="D40" s="288"/>
      <c r="E40" s="288"/>
      <c r="F40" s="288"/>
      <c r="G40" s="288"/>
      <c r="H40" s="288"/>
      <c r="I40" s="288"/>
      <c r="J40" s="288"/>
      <c r="K40" s="288"/>
      <c r="L40" s="288"/>
      <c r="M40" s="288"/>
      <c r="N40" s="288"/>
      <c r="O40" s="288"/>
      <c r="P40" s="288"/>
      <c r="Q40" s="288"/>
      <c r="R40" s="288"/>
      <c r="S40" s="288"/>
      <c r="T40" s="288"/>
      <c r="U40" s="288"/>
      <c r="V40" s="288"/>
      <c r="W40" s="288"/>
      <c r="X40" s="288"/>
      <c r="Y40" s="152"/>
      <c r="Z40" s="145"/>
      <c r="AA40" s="145"/>
    </row>
    <row r="41" spans="2:30" customFormat="1" ht="20.149999999999999" customHeight="1" x14ac:dyDescent="0.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45"/>
      <c r="AA41" s="145"/>
    </row>
    <row r="42" spans="2:30" customFormat="1" ht="20.149999999999999" customHeight="1" x14ac:dyDescent="0.2">
      <c r="C42" s="289" t="s">
        <v>340</v>
      </c>
      <c r="D42" s="289"/>
      <c r="E42" s="289"/>
      <c r="F42" s="289"/>
      <c r="G42" s="289"/>
      <c r="H42" s="289"/>
      <c r="I42" s="289"/>
      <c r="J42" s="289"/>
      <c r="K42" s="289"/>
      <c r="L42" s="289"/>
      <c r="M42" s="289"/>
      <c r="N42" s="289"/>
      <c r="O42" s="289"/>
      <c r="P42" s="289"/>
      <c r="Q42" s="289"/>
      <c r="R42" s="289"/>
      <c r="S42" s="289"/>
      <c r="T42" s="289"/>
      <c r="U42" s="289"/>
      <c r="V42" s="289"/>
      <c r="W42" s="173"/>
      <c r="X42" s="227" t="s">
        <v>264</v>
      </c>
      <c r="Y42" s="203"/>
      <c r="AC42">
        <v>6</v>
      </c>
      <c r="AD42">
        <f>IF(COUNTIF(X42:X47,AD$1)=1,0,1)</f>
        <v>1</v>
      </c>
    </row>
    <row r="43" spans="2:30" customFormat="1" ht="20.149999999999999" customHeight="1" x14ac:dyDescent="0.2">
      <c r="C43" s="290" t="s">
        <v>341</v>
      </c>
      <c r="D43" s="290"/>
      <c r="E43" s="290"/>
      <c r="F43" s="290"/>
      <c r="G43" s="290"/>
      <c r="H43" s="290"/>
      <c r="I43" s="290"/>
      <c r="J43" s="290"/>
      <c r="K43" s="290"/>
      <c r="L43" s="290"/>
      <c r="M43" s="290"/>
      <c r="N43" s="290"/>
      <c r="O43" s="290"/>
      <c r="P43" s="290"/>
      <c r="Q43" s="290"/>
      <c r="R43" s="290"/>
      <c r="S43" s="290"/>
      <c r="T43" s="290"/>
      <c r="U43" s="290"/>
      <c r="V43" s="290"/>
      <c r="W43" s="173"/>
      <c r="X43" s="227" t="s">
        <v>264</v>
      </c>
      <c r="Y43" s="203"/>
      <c r="AC43">
        <v>5</v>
      </c>
    </row>
    <row r="44" spans="2:30" customFormat="1" ht="20.149999999999999" customHeight="1" x14ac:dyDescent="0.2">
      <c r="C44" s="290" t="s">
        <v>342</v>
      </c>
      <c r="D44" s="290"/>
      <c r="E44" s="290"/>
      <c r="F44" s="290"/>
      <c r="G44" s="290"/>
      <c r="H44" s="290"/>
      <c r="I44" s="290"/>
      <c r="J44" s="290"/>
      <c r="K44" s="290"/>
      <c r="L44" s="290"/>
      <c r="M44" s="290"/>
      <c r="N44" s="290"/>
      <c r="O44" s="290"/>
      <c r="P44" s="290"/>
      <c r="Q44" s="290"/>
      <c r="R44" s="290"/>
      <c r="S44" s="290"/>
      <c r="T44" s="290"/>
      <c r="U44" s="290"/>
      <c r="V44" s="290"/>
      <c r="W44" s="173"/>
      <c r="X44" s="227" t="s">
        <v>264</v>
      </c>
      <c r="Y44" s="203"/>
      <c r="AC44">
        <v>4</v>
      </c>
    </row>
    <row r="45" spans="2:30" customFormat="1" ht="20.149999999999999" customHeight="1" x14ac:dyDescent="0.2">
      <c r="C45" s="290" t="s">
        <v>343</v>
      </c>
      <c r="D45" s="290"/>
      <c r="E45" s="290"/>
      <c r="F45" s="290"/>
      <c r="G45" s="290"/>
      <c r="H45" s="290"/>
      <c r="I45" s="290"/>
      <c r="J45" s="290"/>
      <c r="K45" s="290"/>
      <c r="L45" s="290"/>
      <c r="M45" s="290"/>
      <c r="N45" s="290"/>
      <c r="O45" s="290"/>
      <c r="P45" s="290"/>
      <c r="Q45" s="290"/>
      <c r="R45" s="290"/>
      <c r="S45" s="290"/>
      <c r="T45" s="290"/>
      <c r="U45" s="290"/>
      <c r="V45" s="290"/>
      <c r="W45" s="173"/>
      <c r="X45" s="227" t="s">
        <v>264</v>
      </c>
      <c r="Y45" s="203"/>
      <c r="AC45">
        <v>3</v>
      </c>
    </row>
    <row r="46" spans="2:30" customFormat="1" ht="20.149999999999999" customHeight="1" x14ac:dyDescent="0.2">
      <c r="C46" s="286" t="s">
        <v>393</v>
      </c>
      <c r="D46" s="286"/>
      <c r="E46" s="286"/>
      <c r="F46" s="286"/>
      <c r="G46" s="286"/>
      <c r="H46" s="286"/>
      <c r="I46" s="286"/>
      <c r="J46" s="286"/>
      <c r="K46" s="286"/>
      <c r="L46" s="286"/>
      <c r="M46" s="286"/>
      <c r="N46" s="286"/>
      <c r="O46" s="286"/>
      <c r="P46" s="286"/>
      <c r="Q46" s="286"/>
      <c r="R46" s="286"/>
      <c r="S46" s="286"/>
      <c r="T46" s="286"/>
      <c r="U46" s="286"/>
      <c r="V46" s="286"/>
      <c r="W46" s="154"/>
      <c r="X46" s="227" t="s">
        <v>264</v>
      </c>
      <c r="Y46" s="203"/>
      <c r="AC46">
        <v>2</v>
      </c>
    </row>
    <row r="47" spans="2:30" customFormat="1" ht="20.149999999999999" customHeight="1" x14ac:dyDescent="0.2">
      <c r="C47" s="286" t="s">
        <v>344</v>
      </c>
      <c r="D47" s="286"/>
      <c r="E47" s="286"/>
      <c r="F47" s="286"/>
      <c r="G47" s="286"/>
      <c r="H47" s="286"/>
      <c r="I47" s="286"/>
      <c r="J47" s="286"/>
      <c r="K47" s="286"/>
      <c r="L47" s="286"/>
      <c r="M47" s="286"/>
      <c r="N47" s="286"/>
      <c r="O47" s="286"/>
      <c r="P47" s="286"/>
      <c r="Q47" s="286"/>
      <c r="R47" s="286"/>
      <c r="S47" s="286"/>
      <c r="T47" s="286"/>
      <c r="U47" s="286"/>
      <c r="V47" s="286"/>
      <c r="W47" s="154"/>
      <c r="X47" s="227" t="s">
        <v>264</v>
      </c>
      <c r="Y47" s="203"/>
      <c r="AC47">
        <v>1</v>
      </c>
    </row>
    <row r="48" spans="2:30" customFormat="1" ht="20.149999999999999" customHeight="1" x14ac:dyDescent="0.2">
      <c r="C48" s="142"/>
      <c r="D48" s="142"/>
      <c r="E48" s="142"/>
      <c r="F48" s="142"/>
      <c r="G48" s="142"/>
      <c r="H48" s="142"/>
      <c r="I48" s="142"/>
      <c r="J48" s="142"/>
      <c r="K48" s="142"/>
      <c r="L48" s="142"/>
      <c r="M48" s="143"/>
      <c r="N48" s="143"/>
      <c r="O48" s="143"/>
      <c r="P48" s="143"/>
      <c r="Q48" s="143"/>
      <c r="R48" s="143"/>
      <c r="S48" s="143"/>
      <c r="T48" s="143"/>
      <c r="U48" s="143"/>
      <c r="V48" s="143"/>
      <c r="W48" s="140"/>
      <c r="X48" s="138"/>
      <c r="Y48" s="139"/>
    </row>
    <row r="49" spans="2:34" customFormat="1" ht="18" customHeight="1" x14ac:dyDescent="0.2">
      <c r="B49" s="136" t="s">
        <v>279</v>
      </c>
      <c r="C49" s="338" t="s">
        <v>345</v>
      </c>
      <c r="D49" s="338"/>
      <c r="E49" s="338"/>
      <c r="F49" s="338"/>
      <c r="G49" s="338"/>
      <c r="H49" s="338"/>
      <c r="I49" s="338"/>
      <c r="J49" s="338"/>
      <c r="K49" s="338"/>
      <c r="L49" s="338"/>
      <c r="M49" s="338"/>
      <c r="N49" s="338"/>
      <c r="O49" s="338"/>
      <c r="P49" s="338"/>
      <c r="Q49" s="338"/>
      <c r="R49" s="338"/>
      <c r="S49" s="338"/>
      <c r="T49" s="338"/>
      <c r="U49" s="338"/>
      <c r="V49" s="338"/>
      <c r="W49" s="338"/>
      <c r="X49" s="338"/>
      <c r="Y49" s="338"/>
    </row>
    <row r="50" spans="2:34" customFormat="1" ht="20.149999999999999" customHeight="1" x14ac:dyDescent="0.2">
      <c r="C50" s="288" t="s">
        <v>426</v>
      </c>
      <c r="D50" s="288"/>
      <c r="E50" s="288"/>
      <c r="F50" s="288"/>
      <c r="G50" s="288"/>
      <c r="H50" s="288"/>
      <c r="I50" s="288"/>
      <c r="J50" s="288"/>
      <c r="K50" s="288"/>
      <c r="L50" s="288"/>
      <c r="M50" s="288"/>
      <c r="N50" s="288"/>
      <c r="O50" s="288"/>
      <c r="P50" s="288"/>
      <c r="Q50" s="288"/>
      <c r="R50" s="288"/>
      <c r="S50" s="288"/>
      <c r="T50" s="288"/>
      <c r="U50" s="288"/>
      <c r="V50" s="288"/>
      <c r="W50" s="288"/>
      <c r="X50" s="288"/>
      <c r="Y50" s="145"/>
      <c r="Z50" s="145"/>
      <c r="AA50" s="145"/>
    </row>
    <row r="51" spans="2:34" customFormat="1" ht="20.149999999999999" customHeight="1" x14ac:dyDescent="0.2">
      <c r="C51" s="152"/>
      <c r="D51" s="152"/>
      <c r="E51" s="152"/>
      <c r="F51" s="152"/>
      <c r="G51" s="152"/>
      <c r="H51" s="152"/>
      <c r="I51" s="152"/>
      <c r="J51" s="152"/>
      <c r="K51" s="152"/>
      <c r="L51" s="152"/>
      <c r="M51" s="152"/>
      <c r="N51" s="152"/>
      <c r="O51" s="152"/>
      <c r="P51" s="152"/>
      <c r="Q51" s="152"/>
      <c r="R51" s="152"/>
      <c r="S51" s="152"/>
      <c r="T51" s="152"/>
      <c r="U51" s="152"/>
      <c r="V51" s="152"/>
      <c r="W51" s="152"/>
      <c r="X51" s="152"/>
      <c r="Y51" s="145"/>
      <c r="Z51" s="145"/>
      <c r="AA51" s="145"/>
    </row>
    <row r="52" spans="2:34" customFormat="1" ht="20.149999999999999" customHeight="1" x14ac:dyDescent="0.2">
      <c r="C52" s="289" t="s">
        <v>346</v>
      </c>
      <c r="D52" s="289"/>
      <c r="E52" s="289"/>
      <c r="F52" s="289"/>
      <c r="G52" s="289"/>
      <c r="H52" s="289"/>
      <c r="I52" s="289"/>
      <c r="J52" s="289"/>
      <c r="K52" s="289"/>
      <c r="L52" s="289"/>
      <c r="M52" s="289"/>
      <c r="N52" s="289"/>
      <c r="O52" s="289"/>
      <c r="P52" s="289"/>
      <c r="Q52" s="289"/>
      <c r="R52" s="289"/>
      <c r="S52" s="289"/>
      <c r="T52" s="289"/>
      <c r="U52" s="289"/>
      <c r="V52" s="289"/>
      <c r="W52" s="153"/>
      <c r="X52" s="227" t="s">
        <v>264</v>
      </c>
      <c r="Y52" s="139"/>
      <c r="AC52">
        <v>5</v>
      </c>
      <c r="AD52">
        <f>IF(COUNTIF(X52:X56,AD$1)=1,0,1)</f>
        <v>1</v>
      </c>
    </row>
    <row r="53" spans="2:34" customFormat="1" ht="20.149999999999999" customHeight="1" x14ac:dyDescent="0.2">
      <c r="C53" s="290" t="s">
        <v>347</v>
      </c>
      <c r="D53" s="290"/>
      <c r="E53" s="290"/>
      <c r="F53" s="290"/>
      <c r="G53" s="290"/>
      <c r="H53" s="290"/>
      <c r="I53" s="290"/>
      <c r="J53" s="290"/>
      <c r="K53" s="290"/>
      <c r="L53" s="290"/>
      <c r="M53" s="290"/>
      <c r="N53" s="290"/>
      <c r="O53" s="290"/>
      <c r="P53" s="290"/>
      <c r="Q53" s="290"/>
      <c r="R53" s="290"/>
      <c r="S53" s="290"/>
      <c r="T53" s="290"/>
      <c r="U53" s="290"/>
      <c r="V53" s="290"/>
      <c r="W53" s="153"/>
      <c r="X53" s="227" t="s">
        <v>264</v>
      </c>
      <c r="Y53" s="139"/>
      <c r="AC53">
        <v>4</v>
      </c>
    </row>
    <row r="54" spans="2:34" customFormat="1" ht="20.149999999999999" customHeight="1" x14ac:dyDescent="0.2">
      <c r="C54" s="290" t="s">
        <v>348</v>
      </c>
      <c r="D54" s="290"/>
      <c r="E54" s="290"/>
      <c r="F54" s="290"/>
      <c r="G54" s="290"/>
      <c r="H54" s="290"/>
      <c r="I54" s="290"/>
      <c r="J54" s="290"/>
      <c r="K54" s="290"/>
      <c r="L54" s="290"/>
      <c r="M54" s="290"/>
      <c r="N54" s="290"/>
      <c r="O54" s="290"/>
      <c r="P54" s="290"/>
      <c r="Q54" s="290"/>
      <c r="R54" s="290"/>
      <c r="S54" s="290"/>
      <c r="T54" s="290"/>
      <c r="U54" s="290"/>
      <c r="V54" s="290"/>
      <c r="W54" s="153"/>
      <c r="X54" s="227" t="s">
        <v>264</v>
      </c>
      <c r="Y54" s="139"/>
      <c r="AC54">
        <v>3</v>
      </c>
    </row>
    <row r="55" spans="2:34" customFormat="1" ht="20.149999999999999" customHeight="1" x14ac:dyDescent="0.2">
      <c r="C55" s="286" t="s">
        <v>349</v>
      </c>
      <c r="D55" s="286"/>
      <c r="E55" s="286"/>
      <c r="F55" s="286"/>
      <c r="G55" s="286"/>
      <c r="H55" s="286"/>
      <c r="I55" s="286"/>
      <c r="J55" s="286"/>
      <c r="K55" s="286"/>
      <c r="L55" s="286"/>
      <c r="M55" s="286"/>
      <c r="N55" s="286"/>
      <c r="O55" s="286"/>
      <c r="P55" s="286"/>
      <c r="Q55" s="286"/>
      <c r="R55" s="286"/>
      <c r="S55" s="286"/>
      <c r="T55" s="286"/>
      <c r="U55" s="286"/>
      <c r="V55" s="286"/>
      <c r="W55" s="154"/>
      <c r="X55" s="227" t="s">
        <v>264</v>
      </c>
      <c r="Y55" s="139"/>
      <c r="AC55">
        <v>2</v>
      </c>
    </row>
    <row r="56" spans="2:34" customFormat="1" ht="20.149999999999999" customHeight="1" x14ac:dyDescent="0.2">
      <c r="C56" s="286" t="s">
        <v>350</v>
      </c>
      <c r="D56" s="286"/>
      <c r="E56" s="286"/>
      <c r="F56" s="286"/>
      <c r="G56" s="286"/>
      <c r="H56" s="286"/>
      <c r="I56" s="286"/>
      <c r="J56" s="286"/>
      <c r="K56" s="286"/>
      <c r="L56" s="286"/>
      <c r="M56" s="286"/>
      <c r="N56" s="286"/>
      <c r="O56" s="286"/>
      <c r="P56" s="286"/>
      <c r="Q56" s="286"/>
      <c r="R56" s="286"/>
      <c r="S56" s="286"/>
      <c r="T56" s="286"/>
      <c r="U56" s="286"/>
      <c r="V56" s="286"/>
      <c r="W56" s="154"/>
      <c r="X56" s="227" t="s">
        <v>264</v>
      </c>
      <c r="Y56" s="139"/>
      <c r="AC56">
        <v>1</v>
      </c>
    </row>
    <row r="57" spans="2:34" customFormat="1" ht="20.149999999999999" customHeight="1" x14ac:dyDescent="0.2">
      <c r="C57" s="271"/>
      <c r="D57" s="271"/>
      <c r="E57" s="271"/>
      <c r="F57" s="271"/>
      <c r="G57" s="271"/>
      <c r="H57" s="271"/>
      <c r="I57" s="271"/>
      <c r="J57" s="271"/>
      <c r="K57" s="271"/>
      <c r="L57" s="271"/>
      <c r="M57" s="271"/>
      <c r="N57" s="271"/>
      <c r="O57" s="271"/>
      <c r="P57" s="271"/>
      <c r="Q57" s="271"/>
      <c r="R57" s="271"/>
      <c r="S57" s="271"/>
      <c r="T57" s="271"/>
      <c r="U57" s="271"/>
      <c r="V57" s="271"/>
      <c r="W57" s="146"/>
      <c r="X57" s="138"/>
      <c r="Y57" s="139"/>
    </row>
    <row r="58" spans="2:34" customFormat="1" ht="27" customHeight="1" x14ac:dyDescent="0.2">
      <c r="C58" s="217" t="s">
        <v>283</v>
      </c>
      <c r="D58" s="272" t="s">
        <v>351</v>
      </c>
      <c r="E58" s="273"/>
      <c r="F58" s="273"/>
      <c r="G58" s="273"/>
      <c r="H58" s="273"/>
      <c r="I58" s="273"/>
      <c r="J58" s="273"/>
      <c r="K58" s="273"/>
      <c r="L58" s="273"/>
      <c r="M58" s="273"/>
      <c r="N58" s="273"/>
      <c r="O58" s="273"/>
      <c r="P58" s="273"/>
      <c r="Q58" s="273"/>
      <c r="R58" s="273"/>
      <c r="S58" s="273"/>
      <c r="T58" s="273"/>
      <c r="U58" s="273"/>
      <c r="V58" s="273"/>
      <c r="W58" s="273"/>
      <c r="X58" s="273"/>
      <c r="Y58" s="273"/>
    </row>
    <row r="59" spans="2:34" customFormat="1" ht="20.149999999999999" customHeight="1" x14ac:dyDescent="0.2">
      <c r="C59" s="144"/>
      <c r="D59" s="144"/>
      <c r="E59" s="144"/>
      <c r="F59" s="144"/>
      <c r="G59" s="144"/>
      <c r="H59" s="144"/>
      <c r="I59" s="144"/>
      <c r="J59" s="144"/>
      <c r="K59" s="144"/>
      <c r="L59" s="144"/>
      <c r="M59" s="141"/>
      <c r="N59" s="141"/>
      <c r="O59" s="139"/>
      <c r="P59" s="139"/>
      <c r="Q59" s="139"/>
      <c r="R59" s="139"/>
      <c r="S59" s="139"/>
      <c r="T59" s="139"/>
      <c r="U59" s="139"/>
      <c r="V59" s="139"/>
      <c r="W59" s="140"/>
      <c r="X59" s="138"/>
      <c r="Y59" s="139"/>
    </row>
    <row r="60" spans="2:34" customFormat="1" ht="20.149999999999999" customHeight="1" x14ac:dyDescent="0.2"/>
    <row r="61" spans="2:34" s="72" customFormat="1" ht="23.15" customHeight="1" x14ac:dyDescent="0.2">
      <c r="B61" s="316" t="s">
        <v>255</v>
      </c>
      <c r="C61" s="316"/>
      <c r="D61" s="316"/>
      <c r="E61" s="316"/>
      <c r="F61" s="316"/>
      <c r="G61" s="316"/>
      <c r="H61" s="316"/>
      <c r="I61" s="316"/>
      <c r="J61" s="316"/>
      <c r="K61" s="316"/>
      <c r="L61" s="316"/>
      <c r="M61" s="316"/>
      <c r="N61" s="316"/>
      <c r="O61" s="316"/>
      <c r="P61" s="316"/>
      <c r="Q61" s="316"/>
      <c r="R61" s="316"/>
      <c r="S61" s="316"/>
      <c r="T61" s="316"/>
      <c r="U61" s="316"/>
      <c r="V61" s="316"/>
      <c r="W61" s="316"/>
      <c r="X61" s="316"/>
      <c r="Y61" s="316"/>
      <c r="Z61" s="316"/>
    </row>
    <row r="62" spans="2:34" ht="23.15" customHeight="1" thickBot="1" x14ac:dyDescent="0.25">
      <c r="B62" s="86" t="s">
        <v>104</v>
      </c>
      <c r="C62" s="380" t="s">
        <v>313</v>
      </c>
      <c r="D62" s="380"/>
      <c r="E62" s="380"/>
      <c r="F62" s="380"/>
      <c r="G62" s="380"/>
      <c r="H62" s="380"/>
      <c r="I62" s="380"/>
      <c r="J62" s="380"/>
      <c r="K62" s="380"/>
      <c r="L62" s="380"/>
      <c r="M62" s="380"/>
      <c r="N62" s="380"/>
      <c r="O62" s="380"/>
      <c r="P62" s="380"/>
      <c r="Q62" s="380"/>
      <c r="R62" s="380"/>
      <c r="S62" s="380"/>
      <c r="T62" s="380"/>
      <c r="U62" s="380"/>
      <c r="V62" s="380"/>
      <c r="W62" s="380"/>
      <c r="X62" s="380"/>
      <c r="Y62" s="380"/>
      <c r="Z62" s="71"/>
      <c r="AB62" s="74"/>
    </row>
    <row r="63" spans="2:34" customFormat="1" ht="56" customHeight="1" thickTop="1" thickBot="1" x14ac:dyDescent="0.25">
      <c r="B63" s="124"/>
      <c r="C63" s="457" t="s">
        <v>428</v>
      </c>
      <c r="D63" s="458"/>
      <c r="E63" s="458"/>
      <c r="F63" s="458"/>
      <c r="G63" s="458"/>
      <c r="H63" s="458"/>
      <c r="I63" s="458"/>
      <c r="J63" s="458"/>
      <c r="K63" s="458"/>
      <c r="L63" s="458"/>
      <c r="M63" s="458"/>
      <c r="N63" s="458"/>
      <c r="O63" s="458"/>
      <c r="P63" s="458"/>
      <c r="Q63" s="458"/>
      <c r="R63" s="458"/>
      <c r="S63" s="458"/>
      <c r="T63" s="458"/>
      <c r="U63" s="458"/>
      <c r="V63" s="458"/>
      <c r="W63" s="458"/>
      <c r="X63" s="458"/>
      <c r="Y63" s="459"/>
      <c r="AE63" s="10"/>
      <c r="AF63" s="10"/>
      <c r="AG63" s="10"/>
      <c r="AH63" s="10"/>
    </row>
    <row r="64" spans="2:34" customFormat="1" ht="14.5" customHeight="1" thickTop="1" x14ac:dyDescent="0.2">
      <c r="B64" s="124"/>
      <c r="C64" s="125"/>
      <c r="D64" s="126"/>
      <c r="E64" s="126"/>
      <c r="F64" s="126"/>
      <c r="G64" s="126"/>
      <c r="H64" s="126"/>
      <c r="I64" s="126"/>
      <c r="J64" s="126"/>
      <c r="K64" s="126"/>
      <c r="L64" s="126"/>
      <c r="M64" s="126"/>
      <c r="N64" s="126"/>
      <c r="O64" s="126"/>
      <c r="P64" s="126"/>
      <c r="Q64" s="126"/>
      <c r="R64" s="126"/>
      <c r="S64" s="126"/>
      <c r="T64" s="126"/>
      <c r="U64" s="126"/>
      <c r="V64" s="126"/>
      <c r="W64" s="126"/>
      <c r="X64" s="126"/>
      <c r="Y64" s="126"/>
      <c r="AE64" s="10"/>
      <c r="AF64" s="10"/>
      <c r="AG64" s="10"/>
      <c r="AH64" s="10"/>
    </row>
    <row r="65" spans="1:34" s="72" customFormat="1" ht="27.65" customHeight="1" x14ac:dyDescent="0.2">
      <c r="B65" s="71"/>
      <c r="C65" s="416" t="s">
        <v>375</v>
      </c>
      <c r="D65" s="416"/>
      <c r="E65" s="416"/>
      <c r="F65" s="416"/>
      <c r="G65" s="416"/>
      <c r="H65" s="416"/>
      <c r="I65" s="416"/>
      <c r="J65" s="416"/>
      <c r="K65" s="416"/>
      <c r="L65" s="416"/>
      <c r="M65" s="416"/>
      <c r="N65" s="416"/>
      <c r="O65" s="416"/>
      <c r="P65" s="416"/>
      <c r="Q65" s="416"/>
      <c r="R65" s="416"/>
      <c r="S65" s="416"/>
      <c r="T65" s="416"/>
      <c r="U65" s="416"/>
      <c r="V65" s="416"/>
      <c r="W65" s="416"/>
      <c r="X65" s="416"/>
      <c r="Y65" s="416"/>
      <c r="Z65" s="71"/>
      <c r="AB65" s="74"/>
    </row>
    <row r="66" spans="1:34" customFormat="1" ht="34.5" customHeight="1" x14ac:dyDescent="0.2">
      <c r="B66" s="124"/>
      <c r="C66" s="371" t="s">
        <v>215</v>
      </c>
      <c r="D66" s="372"/>
      <c r="E66" s="373" t="s">
        <v>270</v>
      </c>
      <c r="F66" s="374"/>
      <c r="G66" s="374"/>
      <c r="H66" s="374"/>
      <c r="I66" s="395" t="s">
        <v>367</v>
      </c>
      <c r="J66" s="377"/>
      <c r="K66" s="377"/>
      <c r="L66" s="378"/>
      <c r="M66" s="395" t="s">
        <v>207</v>
      </c>
      <c r="N66" s="377"/>
      <c r="O66" s="378"/>
      <c r="P66" s="373" t="s">
        <v>219</v>
      </c>
      <c r="Q66" s="374"/>
      <c r="R66" s="374"/>
      <c r="S66" s="374"/>
      <c r="T66" s="375"/>
      <c r="U66" s="376" t="s">
        <v>381</v>
      </c>
      <c r="V66" s="377"/>
      <c r="W66" s="377"/>
      <c r="X66" s="377"/>
      <c r="Y66" s="378"/>
    </row>
    <row r="67" spans="1:34" customFormat="1" ht="10" customHeight="1" x14ac:dyDescent="0.2">
      <c r="A67" s="175">
        <f t="shared" ref="A67:A88" si="0">IF(C67&gt;0,C67,A66&amp;"a")</f>
        <v>1</v>
      </c>
      <c r="B67" s="124"/>
      <c r="C67" s="342">
        <f>C4+1</f>
        <v>1</v>
      </c>
      <c r="D67" s="343"/>
      <c r="E67" s="417" t="s">
        <v>355</v>
      </c>
      <c r="F67" s="418"/>
      <c r="G67" s="418"/>
      <c r="H67" s="419"/>
      <c r="I67" s="423"/>
      <c r="J67" s="424"/>
      <c r="K67" s="424"/>
      <c r="L67" s="425"/>
      <c r="M67" s="311"/>
      <c r="N67" s="312"/>
      <c r="O67" s="351" t="s">
        <v>210</v>
      </c>
      <c r="P67" s="448"/>
      <c r="Q67" s="449"/>
      <c r="R67" s="449"/>
      <c r="S67" s="449"/>
      <c r="T67" s="351" t="s">
        <v>429</v>
      </c>
      <c r="U67" s="460"/>
      <c r="V67" s="461"/>
      <c r="W67" s="461"/>
      <c r="X67" s="461"/>
      <c r="Y67" s="462"/>
    </row>
    <row r="68" spans="1:34" customFormat="1" ht="15" customHeight="1" x14ac:dyDescent="0.2">
      <c r="A68" s="175" t="str">
        <f t="shared" si="0"/>
        <v>1a</v>
      </c>
      <c r="B68" s="124"/>
      <c r="C68" s="429"/>
      <c r="D68" s="430"/>
      <c r="E68" s="420"/>
      <c r="F68" s="421"/>
      <c r="G68" s="421"/>
      <c r="H68" s="422"/>
      <c r="I68" s="426"/>
      <c r="J68" s="427"/>
      <c r="K68" s="427"/>
      <c r="L68" s="428"/>
      <c r="M68" s="313"/>
      <c r="N68" s="314"/>
      <c r="O68" s="352"/>
      <c r="P68" s="450"/>
      <c r="Q68" s="451"/>
      <c r="R68" s="451"/>
      <c r="S68" s="451"/>
      <c r="T68" s="352"/>
      <c r="U68" s="463"/>
      <c r="V68" s="464"/>
      <c r="W68" s="464"/>
      <c r="X68" s="464"/>
      <c r="Y68" s="465"/>
      <c r="AE68" s="10"/>
      <c r="AF68" s="10"/>
      <c r="AG68" s="10"/>
      <c r="AH68" s="10"/>
    </row>
    <row r="69" spans="1:34" customFormat="1" ht="15" customHeight="1" x14ac:dyDescent="0.2">
      <c r="A69" s="175" t="str">
        <f t="shared" si="0"/>
        <v>1aa</v>
      </c>
      <c r="B69" s="124"/>
      <c r="C69" s="168"/>
      <c r="D69" s="169"/>
      <c r="E69" s="467" t="s">
        <v>314</v>
      </c>
      <c r="F69" s="468"/>
      <c r="G69" s="468"/>
      <c r="H69" s="468"/>
      <c r="I69" s="468"/>
      <c r="J69" s="468"/>
      <c r="K69" s="468"/>
      <c r="L69" s="469"/>
      <c r="M69" s="470"/>
      <c r="N69" s="471"/>
      <c r="O69" s="471"/>
      <c r="P69" s="471"/>
      <c r="Q69" s="471"/>
      <c r="R69" s="471"/>
      <c r="S69" s="471"/>
      <c r="T69" s="471"/>
      <c r="U69" s="471"/>
      <c r="V69" s="471"/>
      <c r="W69" s="471"/>
      <c r="X69" s="471"/>
      <c r="Y69" s="472"/>
      <c r="AE69" s="10"/>
      <c r="AF69" s="10"/>
      <c r="AG69" s="10"/>
      <c r="AH69" s="10"/>
    </row>
    <row r="70" spans="1:34" customFormat="1" ht="10" customHeight="1" x14ac:dyDescent="0.2">
      <c r="A70" s="175">
        <f t="shared" si="0"/>
        <v>2</v>
      </c>
      <c r="B70" s="124"/>
      <c r="C70" s="342">
        <f t="shared" ref="C70" si="1">C67+1</f>
        <v>2</v>
      </c>
      <c r="D70" s="343"/>
      <c r="E70" s="417" t="s">
        <v>354</v>
      </c>
      <c r="F70" s="418"/>
      <c r="G70" s="418"/>
      <c r="H70" s="418"/>
      <c r="I70" s="423"/>
      <c r="J70" s="424"/>
      <c r="K70" s="424"/>
      <c r="L70" s="425"/>
      <c r="M70" s="311"/>
      <c r="N70" s="312"/>
      <c r="O70" s="351" t="s">
        <v>210</v>
      </c>
      <c r="P70" s="448"/>
      <c r="Q70" s="449"/>
      <c r="R70" s="449"/>
      <c r="S70" s="449"/>
      <c r="T70" s="351" t="s">
        <v>429</v>
      </c>
      <c r="U70" s="460"/>
      <c r="V70" s="461"/>
      <c r="W70" s="461"/>
      <c r="X70" s="461"/>
      <c r="Y70" s="462"/>
    </row>
    <row r="71" spans="1:34" customFormat="1" ht="15" customHeight="1" x14ac:dyDescent="0.2">
      <c r="A71" s="175" t="str">
        <f t="shared" si="0"/>
        <v>2a</v>
      </c>
      <c r="B71" s="124"/>
      <c r="C71" s="429"/>
      <c r="D71" s="430"/>
      <c r="E71" s="420"/>
      <c r="F71" s="421"/>
      <c r="G71" s="421"/>
      <c r="H71" s="421"/>
      <c r="I71" s="426"/>
      <c r="J71" s="427"/>
      <c r="K71" s="427"/>
      <c r="L71" s="428"/>
      <c r="M71" s="313"/>
      <c r="N71" s="314"/>
      <c r="O71" s="352"/>
      <c r="P71" s="450"/>
      <c r="Q71" s="451"/>
      <c r="R71" s="451"/>
      <c r="S71" s="451"/>
      <c r="T71" s="352"/>
      <c r="U71" s="463"/>
      <c r="V71" s="464"/>
      <c r="W71" s="464"/>
      <c r="X71" s="464"/>
      <c r="Y71" s="465"/>
      <c r="AE71" s="10"/>
      <c r="AF71" s="10"/>
      <c r="AG71" s="10"/>
      <c r="AH71" s="10"/>
    </row>
    <row r="72" spans="1:34" customFormat="1" ht="15" customHeight="1" x14ac:dyDescent="0.2">
      <c r="A72" s="175" t="str">
        <f t="shared" si="0"/>
        <v>2aa</v>
      </c>
      <c r="B72" s="124"/>
      <c r="C72" s="168"/>
      <c r="D72" s="169"/>
      <c r="E72" s="467" t="s">
        <v>314</v>
      </c>
      <c r="F72" s="468"/>
      <c r="G72" s="468"/>
      <c r="H72" s="468"/>
      <c r="I72" s="468"/>
      <c r="J72" s="468"/>
      <c r="K72" s="468"/>
      <c r="L72" s="469"/>
      <c r="M72" s="470"/>
      <c r="N72" s="471"/>
      <c r="O72" s="471"/>
      <c r="P72" s="471"/>
      <c r="Q72" s="471"/>
      <c r="R72" s="471"/>
      <c r="S72" s="471"/>
      <c r="T72" s="471"/>
      <c r="U72" s="471"/>
      <c r="V72" s="471"/>
      <c r="W72" s="471"/>
      <c r="X72" s="471"/>
      <c r="Y72" s="472"/>
      <c r="AE72" s="10"/>
      <c r="AF72" s="10"/>
      <c r="AG72" s="10"/>
      <c r="AH72" s="10"/>
    </row>
    <row r="73" spans="1:34" customFormat="1" ht="10" customHeight="1" x14ac:dyDescent="0.2">
      <c r="A73" s="175">
        <f t="shared" si="0"/>
        <v>3</v>
      </c>
      <c r="B73" s="124"/>
      <c r="C73" s="342">
        <f>C70+1</f>
        <v>3</v>
      </c>
      <c r="D73" s="343"/>
      <c r="E73" s="510" t="s">
        <v>353</v>
      </c>
      <c r="F73" s="511"/>
      <c r="G73" s="511"/>
      <c r="H73" s="511"/>
      <c r="I73" s="423"/>
      <c r="J73" s="424"/>
      <c r="K73" s="424"/>
      <c r="L73" s="425"/>
      <c r="M73" s="311"/>
      <c r="N73" s="312"/>
      <c r="O73" s="351" t="s">
        <v>210</v>
      </c>
      <c r="P73" s="448"/>
      <c r="Q73" s="449"/>
      <c r="R73" s="449"/>
      <c r="S73" s="449"/>
      <c r="T73" s="351" t="s">
        <v>429</v>
      </c>
      <c r="U73" s="460"/>
      <c r="V73" s="461"/>
      <c r="W73" s="461"/>
      <c r="X73" s="461"/>
      <c r="Y73" s="462"/>
    </row>
    <row r="74" spans="1:34" customFormat="1" ht="15" customHeight="1" x14ac:dyDescent="0.2">
      <c r="A74" s="175" t="str">
        <f t="shared" si="0"/>
        <v>3a</v>
      </c>
      <c r="B74" s="124"/>
      <c r="C74" s="429"/>
      <c r="D74" s="430"/>
      <c r="E74" s="512"/>
      <c r="F74" s="513"/>
      <c r="G74" s="513"/>
      <c r="H74" s="513"/>
      <c r="I74" s="426"/>
      <c r="J74" s="427"/>
      <c r="K74" s="427"/>
      <c r="L74" s="428"/>
      <c r="M74" s="313"/>
      <c r="N74" s="314"/>
      <c r="O74" s="352"/>
      <c r="P74" s="450"/>
      <c r="Q74" s="451"/>
      <c r="R74" s="451"/>
      <c r="S74" s="451"/>
      <c r="T74" s="352"/>
      <c r="U74" s="463"/>
      <c r="V74" s="464"/>
      <c r="W74" s="464"/>
      <c r="X74" s="464"/>
      <c r="Y74" s="465"/>
      <c r="AE74" s="10"/>
      <c r="AF74" s="10"/>
      <c r="AG74" s="10"/>
      <c r="AH74" s="10"/>
    </row>
    <row r="75" spans="1:34" customFormat="1" ht="15" customHeight="1" x14ac:dyDescent="0.2">
      <c r="A75" s="175" t="str">
        <f t="shared" si="0"/>
        <v>3aa</v>
      </c>
      <c r="B75" s="124"/>
      <c r="C75" s="168"/>
      <c r="D75" s="169"/>
      <c r="E75" s="467" t="s">
        <v>314</v>
      </c>
      <c r="F75" s="468"/>
      <c r="G75" s="468"/>
      <c r="H75" s="468"/>
      <c r="I75" s="468"/>
      <c r="J75" s="468"/>
      <c r="K75" s="468"/>
      <c r="L75" s="469"/>
      <c r="M75" s="470"/>
      <c r="N75" s="471"/>
      <c r="O75" s="471"/>
      <c r="P75" s="471"/>
      <c r="Q75" s="471"/>
      <c r="R75" s="471"/>
      <c r="S75" s="471"/>
      <c r="T75" s="471"/>
      <c r="U75" s="471"/>
      <c r="V75" s="471"/>
      <c r="W75" s="471"/>
      <c r="X75" s="471"/>
      <c r="Y75" s="472"/>
      <c r="AE75" s="10"/>
      <c r="AF75" s="10"/>
      <c r="AG75" s="10"/>
      <c r="AH75" s="10"/>
    </row>
    <row r="76" spans="1:34" customFormat="1" ht="10" customHeight="1" x14ac:dyDescent="0.2">
      <c r="A76" s="175">
        <f t="shared" si="0"/>
        <v>4</v>
      </c>
      <c r="B76" s="124"/>
      <c r="C76" s="342">
        <f t="shared" ref="C76" si="2">C73+1</f>
        <v>4</v>
      </c>
      <c r="D76" s="343"/>
      <c r="E76" s="510" t="s">
        <v>356</v>
      </c>
      <c r="F76" s="511"/>
      <c r="G76" s="511"/>
      <c r="H76" s="511"/>
      <c r="I76" s="423"/>
      <c r="J76" s="424"/>
      <c r="K76" s="424"/>
      <c r="L76" s="425"/>
      <c r="M76" s="311"/>
      <c r="N76" s="312"/>
      <c r="O76" s="351" t="s">
        <v>210</v>
      </c>
      <c r="P76" s="448"/>
      <c r="Q76" s="449"/>
      <c r="R76" s="449"/>
      <c r="S76" s="449"/>
      <c r="T76" s="351" t="s">
        <v>429</v>
      </c>
      <c r="U76" s="507"/>
      <c r="V76" s="508"/>
      <c r="W76" s="508"/>
      <c r="X76" s="508"/>
      <c r="Y76" s="509"/>
    </row>
    <row r="77" spans="1:34" customFormat="1" ht="15" customHeight="1" x14ac:dyDescent="0.2">
      <c r="A77" s="175" t="str">
        <f t="shared" si="0"/>
        <v>4a</v>
      </c>
      <c r="B77" s="124"/>
      <c r="C77" s="429"/>
      <c r="D77" s="430"/>
      <c r="E77" s="512"/>
      <c r="F77" s="513"/>
      <c r="G77" s="513"/>
      <c r="H77" s="513"/>
      <c r="I77" s="426"/>
      <c r="J77" s="427"/>
      <c r="K77" s="427"/>
      <c r="L77" s="428"/>
      <c r="M77" s="313"/>
      <c r="N77" s="314"/>
      <c r="O77" s="352"/>
      <c r="P77" s="450"/>
      <c r="Q77" s="451"/>
      <c r="R77" s="451"/>
      <c r="S77" s="451"/>
      <c r="T77" s="352"/>
      <c r="U77" s="302"/>
      <c r="V77" s="303"/>
      <c r="W77" s="303"/>
      <c r="X77" s="303"/>
      <c r="Y77" s="304"/>
      <c r="AE77" s="10"/>
      <c r="AF77" s="10"/>
      <c r="AG77" s="10"/>
      <c r="AH77" s="10"/>
    </row>
    <row r="78" spans="1:34" customFormat="1" ht="15" customHeight="1" x14ac:dyDescent="0.2">
      <c r="A78" s="175" t="str">
        <f t="shared" si="0"/>
        <v>4aa</v>
      </c>
      <c r="B78" s="124"/>
      <c r="C78" s="168"/>
      <c r="D78" s="169"/>
      <c r="E78" s="467" t="s">
        <v>376</v>
      </c>
      <c r="F78" s="468"/>
      <c r="G78" s="468"/>
      <c r="H78" s="468"/>
      <c r="I78" s="468"/>
      <c r="J78" s="468"/>
      <c r="K78" s="468"/>
      <c r="L78" s="469"/>
      <c r="M78" s="349"/>
      <c r="N78" s="350"/>
      <c r="O78" s="167" t="s">
        <v>377</v>
      </c>
      <c r="P78" s="163"/>
      <c r="Q78" s="164"/>
      <c r="R78" s="164"/>
      <c r="S78" s="164"/>
      <c r="T78" s="165"/>
      <c r="U78" s="170"/>
      <c r="V78" s="170"/>
      <c r="W78" s="171"/>
      <c r="X78" s="171"/>
      <c r="Y78" s="172"/>
      <c r="AE78" s="10"/>
      <c r="AF78" s="10"/>
      <c r="AG78" s="10"/>
      <c r="AH78" s="10"/>
    </row>
    <row r="79" spans="1:34" customFormat="1" ht="10" customHeight="1" x14ac:dyDescent="0.2">
      <c r="A79" s="175">
        <f t="shared" si="0"/>
        <v>5</v>
      </c>
      <c r="B79" s="124"/>
      <c r="C79" s="342">
        <f t="shared" ref="C79" si="3">C76+1</f>
        <v>5</v>
      </c>
      <c r="D79" s="343"/>
      <c r="E79" s="353" t="s">
        <v>357</v>
      </c>
      <c r="F79" s="354"/>
      <c r="G79" s="354"/>
      <c r="H79" s="354"/>
      <c r="I79" s="423"/>
      <c r="J79" s="424"/>
      <c r="K79" s="424"/>
      <c r="L79" s="425"/>
      <c r="M79" s="311"/>
      <c r="N79" s="312"/>
      <c r="O79" s="351" t="s">
        <v>378</v>
      </c>
      <c r="P79" s="448"/>
      <c r="Q79" s="449"/>
      <c r="R79" s="449"/>
      <c r="S79" s="449"/>
      <c r="T79" s="351" t="s">
        <v>429</v>
      </c>
      <c r="U79" s="302"/>
      <c r="V79" s="303"/>
      <c r="W79" s="303"/>
      <c r="X79" s="303"/>
      <c r="Y79" s="304"/>
    </row>
    <row r="80" spans="1:34" customFormat="1" ht="15" customHeight="1" x14ac:dyDescent="0.2">
      <c r="A80" s="175" t="str">
        <f t="shared" si="0"/>
        <v>5a</v>
      </c>
      <c r="B80" s="124"/>
      <c r="C80" s="344"/>
      <c r="D80" s="345"/>
      <c r="E80" s="355"/>
      <c r="F80" s="356"/>
      <c r="G80" s="356"/>
      <c r="H80" s="356"/>
      <c r="I80" s="426"/>
      <c r="J80" s="427"/>
      <c r="K80" s="427"/>
      <c r="L80" s="428"/>
      <c r="M80" s="313"/>
      <c r="N80" s="314"/>
      <c r="O80" s="352"/>
      <c r="P80" s="450"/>
      <c r="Q80" s="451"/>
      <c r="R80" s="451"/>
      <c r="S80" s="451"/>
      <c r="T80" s="352"/>
      <c r="U80" s="302"/>
      <c r="V80" s="303"/>
      <c r="W80" s="303"/>
      <c r="X80" s="303"/>
      <c r="Y80" s="304"/>
      <c r="AE80" s="10"/>
      <c r="AF80" s="10"/>
      <c r="AG80" s="10"/>
      <c r="AH80" s="10"/>
    </row>
    <row r="81" spans="1:34" customFormat="1" ht="10" customHeight="1" x14ac:dyDescent="0.2">
      <c r="A81" s="175">
        <f t="shared" si="0"/>
        <v>6</v>
      </c>
      <c r="B81" s="124"/>
      <c r="C81" s="342">
        <f t="shared" ref="C81:C87" si="4">C79+1</f>
        <v>6</v>
      </c>
      <c r="D81" s="343"/>
      <c r="E81" s="353" t="s">
        <v>365</v>
      </c>
      <c r="F81" s="354"/>
      <c r="G81" s="354"/>
      <c r="H81" s="354"/>
      <c r="I81" s="423"/>
      <c r="J81" s="424"/>
      <c r="K81" s="424"/>
      <c r="L81" s="425"/>
      <c r="M81" s="311"/>
      <c r="N81" s="312"/>
      <c r="O81" s="351" t="s">
        <v>389</v>
      </c>
      <c r="P81" s="448"/>
      <c r="Q81" s="449"/>
      <c r="R81" s="449"/>
      <c r="S81" s="449"/>
      <c r="T81" s="351" t="s">
        <v>429</v>
      </c>
      <c r="U81" s="302"/>
      <c r="V81" s="303"/>
      <c r="W81" s="303"/>
      <c r="X81" s="303"/>
      <c r="Y81" s="304"/>
    </row>
    <row r="82" spans="1:34" customFormat="1" ht="15" customHeight="1" x14ac:dyDescent="0.2">
      <c r="A82" s="175" t="str">
        <f t="shared" si="0"/>
        <v>6a</v>
      </c>
      <c r="B82" s="124"/>
      <c r="C82" s="344"/>
      <c r="D82" s="345"/>
      <c r="E82" s="355"/>
      <c r="F82" s="356"/>
      <c r="G82" s="356"/>
      <c r="H82" s="356"/>
      <c r="I82" s="426"/>
      <c r="J82" s="427"/>
      <c r="K82" s="427"/>
      <c r="L82" s="428"/>
      <c r="M82" s="313"/>
      <c r="N82" s="314"/>
      <c r="O82" s="352"/>
      <c r="P82" s="450"/>
      <c r="Q82" s="451"/>
      <c r="R82" s="451"/>
      <c r="S82" s="451"/>
      <c r="T82" s="352"/>
      <c r="U82" s="302"/>
      <c r="V82" s="303"/>
      <c r="W82" s="303"/>
      <c r="X82" s="303"/>
      <c r="Y82" s="304"/>
      <c r="AE82" s="10"/>
      <c r="AF82" s="10"/>
      <c r="AG82" s="10"/>
      <c r="AH82" s="10"/>
    </row>
    <row r="83" spans="1:34" customFormat="1" ht="10" customHeight="1" x14ac:dyDescent="0.2">
      <c r="A83" s="175">
        <f t="shared" si="0"/>
        <v>7</v>
      </c>
      <c r="B83" s="124"/>
      <c r="C83" s="342">
        <f t="shared" si="4"/>
        <v>7</v>
      </c>
      <c r="D83" s="343"/>
      <c r="E83" s="353" t="s">
        <v>366</v>
      </c>
      <c r="F83" s="354"/>
      <c r="G83" s="354"/>
      <c r="H83" s="354"/>
      <c r="I83" s="423"/>
      <c r="J83" s="424"/>
      <c r="K83" s="424"/>
      <c r="L83" s="425"/>
      <c r="M83" s="311"/>
      <c r="N83" s="312"/>
      <c r="O83" s="351" t="s">
        <v>378</v>
      </c>
      <c r="P83" s="448"/>
      <c r="Q83" s="449"/>
      <c r="R83" s="449"/>
      <c r="S83" s="449"/>
      <c r="T83" s="351" t="s">
        <v>429</v>
      </c>
      <c r="U83" s="302"/>
      <c r="V83" s="303"/>
      <c r="W83" s="303"/>
      <c r="X83" s="303"/>
      <c r="Y83" s="304"/>
    </row>
    <row r="84" spans="1:34" customFormat="1" ht="15" customHeight="1" x14ac:dyDescent="0.2">
      <c r="A84" s="175" t="str">
        <f t="shared" si="0"/>
        <v>7a</v>
      </c>
      <c r="B84" s="124"/>
      <c r="C84" s="344"/>
      <c r="D84" s="345"/>
      <c r="E84" s="355"/>
      <c r="F84" s="356"/>
      <c r="G84" s="356"/>
      <c r="H84" s="356"/>
      <c r="I84" s="426"/>
      <c r="J84" s="427"/>
      <c r="K84" s="427"/>
      <c r="L84" s="428"/>
      <c r="M84" s="313"/>
      <c r="N84" s="314"/>
      <c r="O84" s="352"/>
      <c r="P84" s="450"/>
      <c r="Q84" s="451"/>
      <c r="R84" s="451"/>
      <c r="S84" s="451"/>
      <c r="T84" s="352"/>
      <c r="U84" s="302"/>
      <c r="V84" s="303"/>
      <c r="W84" s="303"/>
      <c r="X84" s="303"/>
      <c r="Y84" s="304"/>
      <c r="AE84" s="10"/>
      <c r="AF84" s="10"/>
      <c r="AG84" s="10"/>
      <c r="AH84" s="10"/>
    </row>
    <row r="85" spans="1:34" customFormat="1" ht="10" customHeight="1" x14ac:dyDescent="0.2">
      <c r="A85" s="175">
        <f t="shared" si="0"/>
        <v>8</v>
      </c>
      <c r="B85" s="124"/>
      <c r="C85" s="342">
        <f t="shared" si="4"/>
        <v>8</v>
      </c>
      <c r="D85" s="343"/>
      <c r="E85" s="534" t="s">
        <v>388</v>
      </c>
      <c r="F85" s="535"/>
      <c r="G85" s="535"/>
      <c r="H85" s="535"/>
      <c r="I85" s="305"/>
      <c r="J85" s="306"/>
      <c r="K85" s="306"/>
      <c r="L85" s="307"/>
      <c r="M85" s="311"/>
      <c r="N85" s="312"/>
      <c r="O85" s="351" t="s">
        <v>389</v>
      </c>
      <c r="P85" s="448"/>
      <c r="Q85" s="449"/>
      <c r="R85" s="449"/>
      <c r="S85" s="449"/>
      <c r="T85" s="351" t="s">
        <v>429</v>
      </c>
      <c r="U85" s="190"/>
      <c r="V85" s="191"/>
      <c r="W85" s="192"/>
      <c r="X85" s="192"/>
      <c r="Y85" s="193"/>
    </row>
    <row r="86" spans="1:34" customFormat="1" ht="15" customHeight="1" x14ac:dyDescent="0.2">
      <c r="A86" s="175" t="str">
        <f t="shared" si="0"/>
        <v>8a</v>
      </c>
      <c r="B86" s="124"/>
      <c r="C86" s="344"/>
      <c r="D86" s="345"/>
      <c r="E86" s="536"/>
      <c r="F86" s="537"/>
      <c r="G86" s="537"/>
      <c r="H86" s="537"/>
      <c r="I86" s="308"/>
      <c r="J86" s="309"/>
      <c r="K86" s="309"/>
      <c r="L86" s="310"/>
      <c r="M86" s="313"/>
      <c r="N86" s="314"/>
      <c r="O86" s="352"/>
      <c r="P86" s="450"/>
      <c r="Q86" s="451"/>
      <c r="R86" s="451"/>
      <c r="S86" s="451"/>
      <c r="T86" s="352"/>
      <c r="U86" s="190"/>
      <c r="V86" s="191"/>
      <c r="W86" s="192"/>
      <c r="X86" s="192"/>
      <c r="Y86" s="193"/>
      <c r="AE86" s="10"/>
      <c r="AF86" s="10"/>
      <c r="AG86" s="10"/>
      <c r="AH86" s="10"/>
    </row>
    <row r="87" spans="1:34" customFormat="1" ht="10" customHeight="1" x14ac:dyDescent="0.2">
      <c r="A87" s="175">
        <f t="shared" si="0"/>
        <v>9</v>
      </c>
      <c r="B87" s="124"/>
      <c r="C87" s="342">
        <f t="shared" si="4"/>
        <v>9</v>
      </c>
      <c r="D87" s="343"/>
      <c r="E87" s="534" t="s">
        <v>390</v>
      </c>
      <c r="F87" s="535"/>
      <c r="G87" s="535"/>
      <c r="H87" s="535"/>
      <c r="I87" s="305"/>
      <c r="J87" s="306"/>
      <c r="K87" s="306"/>
      <c r="L87" s="307"/>
      <c r="M87" s="311"/>
      <c r="N87" s="312"/>
      <c r="O87" s="351" t="s">
        <v>378</v>
      </c>
      <c r="P87" s="448"/>
      <c r="Q87" s="449"/>
      <c r="R87" s="449"/>
      <c r="S87" s="449"/>
      <c r="T87" s="351" t="s">
        <v>429</v>
      </c>
      <c r="U87" s="190"/>
      <c r="V87" s="191"/>
      <c r="W87" s="192"/>
      <c r="X87" s="192"/>
      <c r="Y87" s="193"/>
    </row>
    <row r="88" spans="1:34" customFormat="1" ht="15" customHeight="1" x14ac:dyDescent="0.2">
      <c r="A88" s="175" t="str">
        <f t="shared" si="0"/>
        <v>9a</v>
      </c>
      <c r="B88" s="124"/>
      <c r="C88" s="344"/>
      <c r="D88" s="345"/>
      <c r="E88" s="536"/>
      <c r="F88" s="537"/>
      <c r="G88" s="537"/>
      <c r="H88" s="537"/>
      <c r="I88" s="308"/>
      <c r="J88" s="309"/>
      <c r="K88" s="309"/>
      <c r="L88" s="310"/>
      <c r="M88" s="313"/>
      <c r="N88" s="314"/>
      <c r="O88" s="352"/>
      <c r="P88" s="450"/>
      <c r="Q88" s="451"/>
      <c r="R88" s="451"/>
      <c r="S88" s="451"/>
      <c r="T88" s="352"/>
      <c r="U88" s="194"/>
      <c r="V88" s="195"/>
      <c r="W88" s="196"/>
      <c r="X88" s="196"/>
      <c r="Y88" s="197"/>
      <c r="AE88" s="10"/>
      <c r="AF88" s="10"/>
      <c r="AG88" s="10"/>
      <c r="AH88" s="10"/>
    </row>
    <row r="89" spans="1:34" s="72" customFormat="1" ht="5.15" customHeight="1" x14ac:dyDescent="0.2">
      <c r="B89" s="71"/>
      <c r="C89" s="123"/>
      <c r="D89" s="123"/>
      <c r="E89" s="123"/>
      <c r="F89" s="123"/>
      <c r="G89" s="123"/>
      <c r="H89" s="123"/>
      <c r="I89" s="67"/>
      <c r="J89" s="67"/>
      <c r="K89" s="67"/>
      <c r="L89" s="81"/>
      <c r="M89" s="82"/>
      <c r="N89" s="82"/>
      <c r="O89" s="82"/>
      <c r="P89" s="83"/>
      <c r="Q89" s="83"/>
      <c r="R89" s="83"/>
      <c r="S89" s="71"/>
      <c r="T89" s="71"/>
      <c r="U89" s="71"/>
      <c r="V89" s="71"/>
      <c r="W89" s="71"/>
      <c r="X89" s="71"/>
      <c r="Y89" s="71"/>
      <c r="Z89" s="71"/>
      <c r="AB89"/>
    </row>
    <row r="90" spans="1:34" customFormat="1" ht="15" customHeight="1" x14ac:dyDescent="0.2">
      <c r="B90" s="124"/>
      <c r="C90" s="218" t="s">
        <v>283</v>
      </c>
      <c r="D90" s="301" t="s">
        <v>316</v>
      </c>
      <c r="E90" s="301"/>
      <c r="F90" s="301"/>
      <c r="G90" s="301"/>
      <c r="H90" s="301"/>
      <c r="I90" s="301"/>
      <c r="J90" s="301"/>
      <c r="K90" s="301"/>
      <c r="L90" s="301"/>
      <c r="M90" s="301"/>
      <c r="N90" s="301"/>
      <c r="O90" s="301"/>
      <c r="P90" s="301"/>
      <c r="Q90" s="301"/>
      <c r="R90" s="301"/>
      <c r="S90" s="301"/>
      <c r="T90" s="301"/>
      <c r="U90" s="301"/>
      <c r="V90" s="301"/>
      <c r="W90" s="301"/>
      <c r="X90" s="301"/>
      <c r="Y90" s="301"/>
      <c r="AE90" s="10"/>
      <c r="AF90" s="10"/>
      <c r="AG90" s="10"/>
      <c r="AH90" s="10"/>
    </row>
    <row r="91" spans="1:34" customFormat="1" ht="29.5" customHeight="1" x14ac:dyDescent="0.2">
      <c r="B91" s="124"/>
      <c r="C91" s="218" t="s">
        <v>284</v>
      </c>
      <c r="D91" s="301" t="s">
        <v>379</v>
      </c>
      <c r="E91" s="301"/>
      <c r="F91" s="301"/>
      <c r="G91" s="301"/>
      <c r="H91" s="301"/>
      <c r="I91" s="301"/>
      <c r="J91" s="301"/>
      <c r="K91" s="301"/>
      <c r="L91" s="301"/>
      <c r="M91" s="301"/>
      <c r="N91" s="301"/>
      <c r="O91" s="301"/>
      <c r="P91" s="301"/>
      <c r="Q91" s="301"/>
      <c r="R91" s="301"/>
      <c r="S91" s="301"/>
      <c r="T91" s="301"/>
      <c r="U91" s="301"/>
      <c r="V91" s="301"/>
      <c r="W91" s="301"/>
      <c r="X91" s="301"/>
      <c r="Y91" s="301"/>
      <c r="AE91" s="10"/>
      <c r="AF91" s="10"/>
      <c r="AG91" s="10"/>
      <c r="AH91" s="10"/>
    </row>
    <row r="92" spans="1:34" customFormat="1" ht="15" customHeight="1" x14ac:dyDescent="0.2">
      <c r="B92" s="124"/>
      <c r="C92" s="218"/>
      <c r="D92" s="301" t="s">
        <v>380</v>
      </c>
      <c r="E92" s="301"/>
      <c r="F92" s="301"/>
      <c r="G92" s="301"/>
      <c r="H92" s="301"/>
      <c r="I92" s="301"/>
      <c r="J92" s="301"/>
      <c r="K92" s="301"/>
      <c r="L92" s="301"/>
      <c r="M92" s="301"/>
      <c r="N92" s="301"/>
      <c r="O92" s="301"/>
      <c r="P92" s="301"/>
      <c r="Q92" s="301"/>
      <c r="R92" s="301"/>
      <c r="S92" s="301"/>
      <c r="T92" s="301"/>
      <c r="U92" s="301"/>
      <c r="V92" s="301"/>
      <c r="W92" s="301"/>
      <c r="X92" s="301"/>
      <c r="Y92" s="301"/>
      <c r="AE92" s="10"/>
      <c r="AF92" s="10"/>
      <c r="AG92" s="10"/>
      <c r="AH92" s="10"/>
    </row>
    <row r="93" spans="1:34" customFormat="1" ht="25.5" customHeight="1" x14ac:dyDescent="0.2">
      <c r="B93" s="124"/>
      <c r="C93" s="219" t="s">
        <v>309</v>
      </c>
      <c r="D93" s="315" t="s">
        <v>391</v>
      </c>
      <c r="E93" s="315"/>
      <c r="F93" s="315"/>
      <c r="G93" s="315"/>
      <c r="H93" s="315"/>
      <c r="I93" s="315"/>
      <c r="J93" s="315"/>
      <c r="K93" s="315"/>
      <c r="L93" s="315"/>
      <c r="M93" s="315"/>
      <c r="N93" s="315"/>
      <c r="O93" s="315"/>
      <c r="P93" s="315"/>
      <c r="Q93" s="315"/>
      <c r="R93" s="315"/>
      <c r="S93" s="315"/>
      <c r="T93" s="315"/>
      <c r="U93" s="315"/>
      <c r="V93" s="315"/>
      <c r="W93" s="315"/>
      <c r="X93" s="315"/>
      <c r="Y93" s="315"/>
      <c r="AE93" s="10"/>
      <c r="AF93" s="10"/>
      <c r="AG93" s="10"/>
      <c r="AH93" s="10"/>
    </row>
    <row r="94" spans="1:34" ht="28" customHeight="1" x14ac:dyDescent="0.2">
      <c r="B94" s="127" t="s">
        <v>209</v>
      </c>
      <c r="C94" s="380" t="s">
        <v>271</v>
      </c>
      <c r="D94" s="380"/>
      <c r="E94" s="380"/>
      <c r="F94" s="380"/>
      <c r="G94" s="380"/>
      <c r="H94" s="380"/>
      <c r="I94" s="380"/>
      <c r="J94" s="380"/>
      <c r="K94" s="380"/>
      <c r="L94" s="380"/>
      <c r="M94" s="380"/>
      <c r="N94" s="380"/>
      <c r="O94" s="380"/>
      <c r="P94" s="380"/>
      <c r="Q94" s="380"/>
      <c r="R94" s="380"/>
      <c r="S94" s="380"/>
      <c r="T94" s="380"/>
      <c r="U94" s="380"/>
      <c r="V94" s="380"/>
      <c r="W94" s="380"/>
      <c r="X94" s="380"/>
      <c r="Y94" s="380"/>
      <c r="Z94" s="71"/>
      <c r="AB94" s="10"/>
    </row>
    <row r="95" spans="1:34" ht="44.5" customHeight="1" x14ac:dyDescent="0.2">
      <c r="B95" s="127"/>
      <c r="C95" s="538" t="s">
        <v>374</v>
      </c>
      <c r="D95" s="398"/>
      <c r="E95" s="398"/>
      <c r="F95" s="398"/>
      <c r="G95" s="398"/>
      <c r="H95" s="398"/>
      <c r="I95" s="398"/>
      <c r="J95" s="398"/>
      <c r="K95" s="398"/>
      <c r="L95" s="398"/>
      <c r="M95" s="398"/>
      <c r="N95" s="398"/>
      <c r="O95" s="398"/>
      <c r="P95" s="398"/>
      <c r="Q95" s="398"/>
      <c r="R95" s="398"/>
      <c r="S95" s="398"/>
      <c r="T95" s="398"/>
      <c r="U95" s="398"/>
      <c r="V95" s="398"/>
      <c r="W95" s="398"/>
      <c r="X95" s="398"/>
      <c r="Y95" s="398"/>
      <c r="Z95" s="71"/>
      <c r="AB95" s="10"/>
    </row>
    <row r="96" spans="1:34" ht="25" customHeight="1" x14ac:dyDescent="0.2">
      <c r="B96" s="128"/>
      <c r="C96" s="455" t="s">
        <v>215</v>
      </c>
      <c r="D96" s="456"/>
      <c r="E96" s="274" t="s">
        <v>270</v>
      </c>
      <c r="F96" s="275"/>
      <c r="G96" s="275"/>
      <c r="H96" s="275"/>
      <c r="I96" s="276"/>
      <c r="J96" s="276"/>
      <c r="K96" s="276"/>
      <c r="L96" s="277"/>
      <c r="M96" s="274" t="s">
        <v>207</v>
      </c>
      <c r="N96" s="275"/>
      <c r="O96" s="437"/>
      <c r="P96" s="274" t="s">
        <v>219</v>
      </c>
      <c r="Q96" s="275"/>
      <c r="R96" s="275"/>
      <c r="S96" s="275"/>
      <c r="T96" s="437"/>
      <c r="U96" s="274" t="s">
        <v>208</v>
      </c>
      <c r="V96" s="275"/>
      <c r="W96" s="275"/>
      <c r="X96" s="275"/>
      <c r="Y96" s="437"/>
      <c r="Z96" s="71"/>
    </row>
    <row r="97" spans="1:35" ht="10" customHeight="1" x14ac:dyDescent="0.2">
      <c r="A97" s="175">
        <f t="shared" ref="A97:A106" si="5">IF(C97&gt;0,C97,A96&amp;"a")</f>
        <v>10</v>
      </c>
      <c r="B97" s="128"/>
      <c r="C97" s="295">
        <f>+C87+1</f>
        <v>10</v>
      </c>
      <c r="D97" s="296"/>
      <c r="E97" s="278" t="s">
        <v>272</v>
      </c>
      <c r="F97" s="279"/>
      <c r="G97" s="279"/>
      <c r="H97" s="279"/>
      <c r="I97" s="280"/>
      <c r="J97" s="280"/>
      <c r="K97" s="280"/>
      <c r="L97" s="281"/>
      <c r="M97" s="311"/>
      <c r="N97" s="312"/>
      <c r="O97" s="435" t="s">
        <v>210</v>
      </c>
      <c r="P97" s="448"/>
      <c r="Q97" s="449"/>
      <c r="R97" s="449"/>
      <c r="S97" s="449"/>
      <c r="T97" s="351" t="s">
        <v>429</v>
      </c>
      <c r="U97" s="396" t="s">
        <v>273</v>
      </c>
      <c r="V97" s="397"/>
      <c r="W97" s="397"/>
      <c r="X97" s="291" t="s">
        <v>235</v>
      </c>
      <c r="Y97" s="292"/>
      <c r="Z97" s="71"/>
    </row>
    <row r="98" spans="1:35" ht="20.149999999999999" customHeight="1" x14ac:dyDescent="0.2">
      <c r="A98" s="175" t="str">
        <f t="shared" si="5"/>
        <v>10a</v>
      </c>
      <c r="B98" s="128"/>
      <c r="C98" s="297"/>
      <c r="D98" s="298"/>
      <c r="E98" s="282"/>
      <c r="F98" s="283"/>
      <c r="G98" s="283"/>
      <c r="H98" s="283"/>
      <c r="I98" s="284"/>
      <c r="J98" s="284"/>
      <c r="K98" s="284"/>
      <c r="L98" s="285"/>
      <c r="M98" s="313"/>
      <c r="N98" s="314"/>
      <c r="O98" s="436"/>
      <c r="P98" s="450"/>
      <c r="Q98" s="451"/>
      <c r="R98" s="451"/>
      <c r="S98" s="451"/>
      <c r="T98" s="352"/>
      <c r="U98" s="411" t="str">
        <f>IF(AND(M97&gt;0,P97&gt;0),M97*800,"")</f>
        <v/>
      </c>
      <c r="V98" s="412"/>
      <c r="W98" s="412"/>
      <c r="X98" s="293"/>
      <c r="Y98" s="294"/>
      <c r="Z98" s="71"/>
    </row>
    <row r="99" spans="1:35" customFormat="1" ht="12" customHeight="1" x14ac:dyDescent="0.2">
      <c r="A99" s="175" t="str">
        <f t="shared" si="5"/>
        <v>10aa</v>
      </c>
      <c r="B99" s="124"/>
      <c r="C99" s="299"/>
      <c r="D99" s="300"/>
      <c r="E99" s="346" t="s">
        <v>317</v>
      </c>
      <c r="F99" s="347"/>
      <c r="G99" s="347"/>
      <c r="H99" s="347"/>
      <c r="I99" s="347"/>
      <c r="J99" s="347"/>
      <c r="K99" s="347"/>
      <c r="L99" s="348"/>
      <c r="M99" s="349"/>
      <c r="N99" s="350"/>
      <c r="O99" s="198" t="s">
        <v>210</v>
      </c>
      <c r="P99" s="199"/>
      <c r="Q99" s="200"/>
      <c r="R99" s="200"/>
      <c r="S99" s="200"/>
      <c r="T99" s="201"/>
      <c r="U99" s="201"/>
      <c r="V99" s="201"/>
      <c r="W99" s="202"/>
      <c r="X99" s="129"/>
      <c r="Y99" s="149"/>
      <c r="AF99" s="10"/>
      <c r="AG99" s="10"/>
      <c r="AH99" s="10"/>
      <c r="AI99" s="10"/>
    </row>
    <row r="100" spans="1:35" ht="10" customHeight="1" x14ac:dyDescent="0.2">
      <c r="A100" s="175">
        <f t="shared" si="5"/>
        <v>11</v>
      </c>
      <c r="B100" s="128"/>
      <c r="C100" s="295">
        <f>+C97+1</f>
        <v>11</v>
      </c>
      <c r="D100" s="296"/>
      <c r="E100" s="278" t="s">
        <v>274</v>
      </c>
      <c r="F100" s="279"/>
      <c r="G100" s="279"/>
      <c r="H100" s="279"/>
      <c r="I100" s="280"/>
      <c r="J100" s="280"/>
      <c r="K100" s="280"/>
      <c r="L100" s="281"/>
      <c r="M100" s="311"/>
      <c r="N100" s="312"/>
      <c r="O100" s="539" t="s">
        <v>210</v>
      </c>
      <c r="P100" s="448"/>
      <c r="Q100" s="449"/>
      <c r="R100" s="449"/>
      <c r="S100" s="449"/>
      <c r="T100" s="351" t="s">
        <v>429</v>
      </c>
      <c r="U100" s="431" t="s">
        <v>362</v>
      </c>
      <c r="V100" s="432"/>
      <c r="W100" s="432"/>
      <c r="X100" s="433" t="s">
        <v>235</v>
      </c>
      <c r="Y100" s="434"/>
      <c r="Z100" s="71"/>
    </row>
    <row r="101" spans="1:35" ht="20.149999999999999" customHeight="1" x14ac:dyDescent="0.2">
      <c r="A101" s="175" t="str">
        <f t="shared" si="5"/>
        <v>11a</v>
      </c>
      <c r="B101" s="128"/>
      <c r="C101" s="297"/>
      <c r="D101" s="298"/>
      <c r="E101" s="282"/>
      <c r="F101" s="283"/>
      <c r="G101" s="283"/>
      <c r="H101" s="283"/>
      <c r="I101" s="284"/>
      <c r="J101" s="284"/>
      <c r="K101" s="284"/>
      <c r="L101" s="285"/>
      <c r="M101" s="313"/>
      <c r="N101" s="314"/>
      <c r="O101" s="436"/>
      <c r="P101" s="450"/>
      <c r="Q101" s="451"/>
      <c r="R101" s="451"/>
      <c r="S101" s="451"/>
      <c r="T101" s="352"/>
      <c r="U101" s="411" t="str">
        <f>IF(AND(M100&gt;0,P100&gt;0),M100*600,"")</f>
        <v/>
      </c>
      <c r="V101" s="412"/>
      <c r="W101" s="412"/>
      <c r="X101" s="293"/>
      <c r="Y101" s="294"/>
      <c r="Z101" s="71"/>
    </row>
    <row r="102" spans="1:35" customFormat="1" ht="12" customHeight="1" x14ac:dyDescent="0.2">
      <c r="A102" s="175" t="str">
        <f t="shared" si="5"/>
        <v>11aa</v>
      </c>
      <c r="B102" s="124"/>
      <c r="C102" s="299"/>
      <c r="D102" s="300"/>
      <c r="E102" s="346" t="s">
        <v>317</v>
      </c>
      <c r="F102" s="347"/>
      <c r="G102" s="347"/>
      <c r="H102" s="347"/>
      <c r="I102" s="347"/>
      <c r="J102" s="347"/>
      <c r="K102" s="347"/>
      <c r="L102" s="348"/>
      <c r="M102" s="349"/>
      <c r="N102" s="350"/>
      <c r="O102" s="198" t="s">
        <v>210</v>
      </c>
      <c r="P102" s="199"/>
      <c r="Q102" s="200"/>
      <c r="R102" s="200"/>
      <c r="S102" s="200"/>
      <c r="T102" s="201"/>
      <c r="U102" s="201"/>
      <c r="V102" s="201"/>
      <c r="W102" s="202"/>
      <c r="X102" s="129"/>
      <c r="Y102" s="149"/>
      <c r="AF102" s="10"/>
      <c r="AG102" s="10"/>
      <c r="AH102" s="10"/>
      <c r="AI102" s="10"/>
    </row>
    <row r="103" spans="1:35" ht="10" customHeight="1" x14ac:dyDescent="0.2">
      <c r="A103" s="175">
        <f t="shared" si="5"/>
        <v>12</v>
      </c>
      <c r="B103" s="128"/>
      <c r="C103" s="295">
        <f>+C100+1</f>
        <v>12</v>
      </c>
      <c r="D103" s="296"/>
      <c r="E103" s="278" t="s">
        <v>277</v>
      </c>
      <c r="F103" s="279"/>
      <c r="G103" s="279"/>
      <c r="H103" s="279"/>
      <c r="I103" s="280"/>
      <c r="J103" s="280"/>
      <c r="K103" s="280"/>
      <c r="L103" s="281"/>
      <c r="M103" s="541"/>
      <c r="N103" s="542"/>
      <c r="O103" s="435"/>
      <c r="P103" s="448"/>
      <c r="Q103" s="449"/>
      <c r="R103" s="449"/>
      <c r="S103" s="449"/>
      <c r="T103" s="351" t="s">
        <v>429</v>
      </c>
      <c r="U103" s="396" t="s">
        <v>363</v>
      </c>
      <c r="V103" s="397"/>
      <c r="W103" s="397"/>
      <c r="X103" s="291" t="s">
        <v>235</v>
      </c>
      <c r="Y103" s="292"/>
      <c r="Z103" s="71"/>
    </row>
    <row r="104" spans="1:35" ht="20.149999999999999" customHeight="1" x14ac:dyDescent="0.2">
      <c r="A104" s="175" t="str">
        <f t="shared" si="5"/>
        <v>12a</v>
      </c>
      <c r="B104" s="128"/>
      <c r="C104" s="297"/>
      <c r="D104" s="298"/>
      <c r="E104" s="282"/>
      <c r="F104" s="283"/>
      <c r="G104" s="283"/>
      <c r="H104" s="283"/>
      <c r="I104" s="284"/>
      <c r="J104" s="284"/>
      <c r="K104" s="284"/>
      <c r="L104" s="285"/>
      <c r="M104" s="543"/>
      <c r="N104" s="544"/>
      <c r="O104" s="436"/>
      <c r="P104" s="450"/>
      <c r="Q104" s="451"/>
      <c r="R104" s="451"/>
      <c r="S104" s="451"/>
      <c r="T104" s="352"/>
      <c r="U104" s="411" t="str">
        <f>IF(P103&gt;0,ROUNDDOWN(P103/3000,0),"")</f>
        <v/>
      </c>
      <c r="V104" s="412"/>
      <c r="W104" s="412"/>
      <c r="X104" s="293"/>
      <c r="Y104" s="294"/>
      <c r="Z104" s="71"/>
    </row>
    <row r="105" spans="1:35" customFormat="1" ht="12" customHeight="1" x14ac:dyDescent="0.2">
      <c r="A105" s="175" t="str">
        <f t="shared" si="5"/>
        <v>12aa</v>
      </c>
      <c r="B105" s="124"/>
      <c r="C105" s="299"/>
      <c r="D105" s="300"/>
      <c r="E105" s="399" t="s">
        <v>430</v>
      </c>
      <c r="F105" s="400"/>
      <c r="G105" s="400"/>
      <c r="H105" s="400"/>
      <c r="I105" s="400"/>
      <c r="J105" s="400"/>
      <c r="K105" s="400"/>
      <c r="L105" s="401"/>
      <c r="M105" s="238" t="s">
        <v>264</v>
      </c>
      <c r="N105" s="236"/>
      <c r="O105" s="233"/>
      <c r="P105" s="130"/>
      <c r="Q105" s="130"/>
      <c r="R105" s="130"/>
      <c r="S105" s="233"/>
      <c r="T105" s="233"/>
      <c r="U105" s="237"/>
      <c r="V105" s="237"/>
      <c r="W105" s="237"/>
      <c r="X105" s="233"/>
      <c r="Y105" s="234"/>
      <c r="AF105" s="10"/>
      <c r="AG105" s="10"/>
      <c r="AH105" s="10"/>
      <c r="AI105" s="10"/>
    </row>
    <row r="106" spans="1:35" ht="5.15" customHeight="1" x14ac:dyDescent="0.2">
      <c r="A106" s="175" t="str">
        <f t="shared" si="5"/>
        <v>12aaa</v>
      </c>
      <c r="B106" s="71"/>
      <c r="C106" s="80"/>
      <c r="D106" s="80"/>
      <c r="E106" s="80"/>
      <c r="F106" s="80"/>
      <c r="G106" s="80"/>
      <c r="H106" s="80"/>
      <c r="I106" s="132"/>
      <c r="J106" s="132"/>
      <c r="K106" s="132"/>
      <c r="L106" s="81"/>
      <c r="M106" s="133"/>
      <c r="N106" s="133"/>
      <c r="O106" s="133"/>
      <c r="P106" s="134"/>
      <c r="Q106" s="134"/>
      <c r="R106" s="134"/>
      <c r="S106" s="71"/>
      <c r="T106" s="71"/>
      <c r="U106" s="71"/>
      <c r="V106" s="71"/>
      <c r="W106" s="71"/>
      <c r="X106" s="71"/>
      <c r="Y106" s="71"/>
      <c r="Z106" s="71"/>
    </row>
    <row r="107" spans="1:35" ht="18" customHeight="1" x14ac:dyDescent="0.2">
      <c r="A107" s="175" t="str">
        <f>A106&amp;"a"</f>
        <v>12aaaa</v>
      </c>
      <c r="B107" s="71"/>
      <c r="C107" s="466" t="s">
        <v>315</v>
      </c>
      <c r="D107" s="466"/>
      <c r="E107" s="466"/>
      <c r="F107" s="466"/>
      <c r="G107" s="466"/>
      <c r="H107" s="466"/>
      <c r="I107" s="466"/>
      <c r="J107" s="466"/>
      <c r="K107" s="466"/>
      <c r="L107" s="135" t="s">
        <v>275</v>
      </c>
      <c r="M107" s="228"/>
      <c r="N107" s="540" t="s">
        <v>276</v>
      </c>
      <c r="O107" s="540"/>
      <c r="P107" s="540"/>
      <c r="Q107" s="540"/>
      <c r="R107" s="540"/>
      <c r="S107" s="540"/>
      <c r="T107" s="540"/>
      <c r="U107" s="71"/>
      <c r="V107" s="135"/>
      <c r="W107" s="71"/>
      <c r="X107" s="71"/>
      <c r="Y107" s="71"/>
      <c r="Z107" s="71"/>
    </row>
    <row r="108" spans="1:35" ht="23.15" customHeight="1" x14ac:dyDescent="0.2">
      <c r="B108" s="86" t="s">
        <v>225</v>
      </c>
      <c r="C108" s="380" t="s">
        <v>269</v>
      </c>
      <c r="D108" s="380"/>
      <c r="E108" s="380"/>
      <c r="F108" s="380"/>
      <c r="G108" s="380"/>
      <c r="H108" s="380"/>
      <c r="I108" s="380"/>
      <c r="J108" s="380"/>
      <c r="K108" s="380"/>
      <c r="L108" s="380"/>
      <c r="M108" s="380"/>
      <c r="N108" s="380"/>
      <c r="O108" s="380"/>
      <c r="P108" s="380"/>
      <c r="Q108" s="380"/>
      <c r="R108" s="380"/>
      <c r="S108" s="380"/>
      <c r="T108" s="380"/>
      <c r="U108" s="380"/>
      <c r="V108" s="380"/>
      <c r="W108" s="380"/>
      <c r="X108" s="380"/>
      <c r="Y108" s="380"/>
      <c r="Z108" s="71"/>
      <c r="AB108" s="74"/>
    </row>
    <row r="109" spans="1:35" s="72" customFormat="1" ht="37.5" customHeight="1" x14ac:dyDescent="0.2">
      <c r="B109" s="71"/>
      <c r="C109" s="514" t="s">
        <v>435</v>
      </c>
      <c r="D109" s="515"/>
      <c r="E109" s="515"/>
      <c r="F109" s="515"/>
      <c r="G109" s="515"/>
      <c r="H109" s="515"/>
      <c r="I109" s="515"/>
      <c r="J109" s="515"/>
      <c r="K109" s="515"/>
      <c r="L109" s="515"/>
      <c r="M109" s="515"/>
      <c r="N109" s="515"/>
      <c r="O109" s="515"/>
      <c r="P109" s="515"/>
      <c r="Q109" s="515"/>
      <c r="R109" s="515"/>
      <c r="S109" s="515"/>
      <c r="T109" s="515"/>
      <c r="U109" s="515"/>
      <c r="V109" s="515"/>
      <c r="W109" s="515"/>
      <c r="X109" s="515"/>
      <c r="Y109" s="515"/>
      <c r="Z109" s="71"/>
      <c r="AB109" s="74"/>
    </row>
    <row r="110" spans="1:35" customFormat="1" ht="18.75" customHeight="1" x14ac:dyDescent="0.2">
      <c r="B110" s="158"/>
      <c r="C110" s="240" t="s">
        <v>372</v>
      </c>
      <c r="D110" s="159"/>
      <c r="E110" s="160"/>
      <c r="F110" s="160"/>
      <c r="G110" s="160"/>
      <c r="H110" s="160"/>
      <c r="I110" s="160"/>
      <c r="J110" s="160"/>
      <c r="K110" s="160"/>
      <c r="L110" s="160"/>
      <c r="M110" s="160"/>
      <c r="N110" s="160"/>
      <c r="O110" s="160"/>
      <c r="P110" s="160"/>
      <c r="Q110" s="160"/>
      <c r="R110" s="160"/>
      <c r="S110" s="160"/>
      <c r="T110" s="160"/>
      <c r="U110" s="160"/>
      <c r="V110" s="160"/>
      <c r="W110" s="160"/>
      <c r="X110" s="160"/>
      <c r="Y110" s="160"/>
    </row>
    <row r="111" spans="1:35" ht="25" customHeight="1" x14ac:dyDescent="0.2">
      <c r="B111" s="87"/>
      <c r="C111" s="455" t="s">
        <v>215</v>
      </c>
      <c r="D111" s="456"/>
      <c r="E111" s="452" t="s">
        <v>246</v>
      </c>
      <c r="F111" s="453"/>
      <c r="G111" s="453"/>
      <c r="H111" s="453"/>
      <c r="I111" s="453"/>
      <c r="J111" s="453"/>
      <c r="K111" s="453"/>
      <c r="L111" s="454"/>
      <c r="M111" s="274" t="s">
        <v>207</v>
      </c>
      <c r="N111" s="275"/>
      <c r="O111" s="437"/>
      <c r="P111" s="274" t="s">
        <v>219</v>
      </c>
      <c r="Q111" s="275"/>
      <c r="R111" s="275"/>
      <c r="S111" s="275"/>
      <c r="T111" s="437"/>
      <c r="U111" s="274" t="s">
        <v>208</v>
      </c>
      <c r="V111" s="275"/>
      <c r="W111" s="275"/>
      <c r="X111" s="275"/>
      <c r="Y111" s="437"/>
      <c r="Z111" s="71"/>
    </row>
    <row r="112" spans="1:35" ht="10" customHeight="1" x14ac:dyDescent="0.2">
      <c r="A112" s="175">
        <f t="shared" ref="A112:A126" si="6">IF(C112&gt;0,C112,A111&amp;"a")</f>
        <v>13</v>
      </c>
      <c r="B112" s="87"/>
      <c r="C112" s="295">
        <f>+C103+1</f>
        <v>13</v>
      </c>
      <c r="D112" s="296"/>
      <c r="E112" s="526" t="s">
        <v>358</v>
      </c>
      <c r="F112" s="527"/>
      <c r="G112" s="527"/>
      <c r="H112" s="527"/>
      <c r="I112" s="528"/>
      <c r="J112" s="528"/>
      <c r="K112" s="528"/>
      <c r="L112" s="529"/>
      <c r="M112" s="311"/>
      <c r="N112" s="312"/>
      <c r="O112" s="292" t="s">
        <v>210</v>
      </c>
      <c r="P112" s="448"/>
      <c r="Q112" s="449"/>
      <c r="R112" s="449"/>
      <c r="S112" s="449"/>
      <c r="T112" s="351" t="s">
        <v>429</v>
      </c>
      <c r="U112" s="438" t="s">
        <v>236</v>
      </c>
      <c r="V112" s="439"/>
      <c r="W112" s="439"/>
      <c r="X112" s="291" t="s">
        <v>235</v>
      </c>
      <c r="Y112" s="292"/>
      <c r="Z112" s="71"/>
    </row>
    <row r="113" spans="1:35" ht="18" customHeight="1" x14ac:dyDescent="0.2">
      <c r="A113" s="175" t="str">
        <f t="shared" si="6"/>
        <v>13a</v>
      </c>
      <c r="B113" s="87"/>
      <c r="C113" s="297"/>
      <c r="D113" s="298"/>
      <c r="E113" s="530"/>
      <c r="F113" s="531"/>
      <c r="G113" s="531"/>
      <c r="H113" s="531"/>
      <c r="I113" s="532"/>
      <c r="J113" s="532"/>
      <c r="K113" s="532"/>
      <c r="L113" s="533"/>
      <c r="M113" s="313"/>
      <c r="N113" s="314"/>
      <c r="O113" s="294"/>
      <c r="P113" s="450"/>
      <c r="Q113" s="451"/>
      <c r="R113" s="451"/>
      <c r="S113" s="451"/>
      <c r="T113" s="352"/>
      <c r="U113" s="411" t="str">
        <f>IF(AND(M112&gt;0,P112&gt;0),M112*600,"")</f>
        <v/>
      </c>
      <c r="V113" s="412"/>
      <c r="W113" s="412"/>
      <c r="X113" s="293"/>
      <c r="Y113" s="294"/>
      <c r="Z113" s="71"/>
    </row>
    <row r="114" spans="1:35" customFormat="1" ht="12" customHeight="1" x14ac:dyDescent="0.2">
      <c r="A114" s="175" t="str">
        <f t="shared" si="6"/>
        <v>13aa</v>
      </c>
      <c r="B114" s="124"/>
      <c r="C114" s="297"/>
      <c r="D114" s="298"/>
      <c r="E114" s="399" t="s">
        <v>317</v>
      </c>
      <c r="F114" s="400"/>
      <c r="G114" s="400"/>
      <c r="H114" s="400"/>
      <c r="I114" s="400"/>
      <c r="J114" s="400"/>
      <c r="K114" s="400"/>
      <c r="L114" s="401"/>
      <c r="M114" s="349"/>
      <c r="N114" s="350"/>
      <c r="O114" s="147" t="s">
        <v>210</v>
      </c>
      <c r="P114" s="148"/>
      <c r="Q114" s="131"/>
      <c r="R114" s="131"/>
      <c r="S114" s="131"/>
      <c r="T114" s="130"/>
      <c r="U114" s="130"/>
      <c r="V114" s="130"/>
      <c r="W114" s="129"/>
      <c r="X114" s="129"/>
      <c r="Y114" s="149"/>
      <c r="AF114" s="10"/>
      <c r="AG114" s="10"/>
      <c r="AH114" s="10"/>
      <c r="AI114" s="10"/>
    </row>
    <row r="115" spans="1:35" customFormat="1" ht="12" customHeight="1" x14ac:dyDescent="0.2">
      <c r="A115" s="175" t="str">
        <f t="shared" si="6"/>
        <v>13aaa</v>
      </c>
      <c r="B115" s="124"/>
      <c r="C115" s="299"/>
      <c r="D115" s="410"/>
      <c r="E115" s="399" t="s">
        <v>373</v>
      </c>
      <c r="F115" s="400"/>
      <c r="G115" s="400"/>
      <c r="H115" s="400"/>
      <c r="I115" s="400"/>
      <c r="J115" s="400"/>
      <c r="K115" s="400"/>
      <c r="L115" s="401"/>
      <c r="M115" s="349"/>
      <c r="N115" s="350"/>
      <c r="O115" s="161" t="s">
        <v>210</v>
      </c>
      <c r="P115" s="163"/>
      <c r="Q115" s="164"/>
      <c r="R115" s="164"/>
      <c r="S115" s="164"/>
      <c r="T115" s="165"/>
      <c r="U115" s="165"/>
      <c r="V115" s="165"/>
      <c r="W115" s="162"/>
      <c r="X115" s="162"/>
      <c r="Y115" s="166"/>
      <c r="AF115" s="10"/>
      <c r="AG115" s="10"/>
      <c r="AH115" s="10"/>
      <c r="AI115" s="10"/>
    </row>
    <row r="116" spans="1:35" ht="10" customHeight="1" x14ac:dyDescent="0.2">
      <c r="A116" s="175">
        <f t="shared" si="6"/>
        <v>14</v>
      </c>
      <c r="B116" s="87"/>
      <c r="C116" s="295">
        <f>C112+1</f>
        <v>14</v>
      </c>
      <c r="D116" s="296"/>
      <c r="E116" s="402" t="s">
        <v>318</v>
      </c>
      <c r="F116" s="403"/>
      <c r="G116" s="403"/>
      <c r="H116" s="403"/>
      <c r="I116" s="404"/>
      <c r="J116" s="404"/>
      <c r="K116" s="404"/>
      <c r="L116" s="405"/>
      <c r="M116" s="311"/>
      <c r="N116" s="312"/>
      <c r="O116" s="292" t="s">
        <v>210</v>
      </c>
      <c r="P116" s="448"/>
      <c r="Q116" s="449"/>
      <c r="R116" s="449"/>
      <c r="S116" s="449"/>
      <c r="T116" s="351" t="s">
        <v>429</v>
      </c>
      <c r="U116" s="438" t="s">
        <v>359</v>
      </c>
      <c r="V116" s="439"/>
      <c r="W116" s="439"/>
      <c r="X116" s="291" t="s">
        <v>235</v>
      </c>
      <c r="Y116" s="292"/>
      <c r="Z116" s="71"/>
    </row>
    <row r="117" spans="1:35" ht="18" customHeight="1" x14ac:dyDescent="0.2">
      <c r="A117" s="175" t="str">
        <f t="shared" si="6"/>
        <v>14a</v>
      </c>
      <c r="B117" s="87"/>
      <c r="C117" s="297"/>
      <c r="D117" s="298"/>
      <c r="E117" s="406"/>
      <c r="F117" s="407"/>
      <c r="G117" s="407"/>
      <c r="H117" s="407"/>
      <c r="I117" s="408"/>
      <c r="J117" s="408"/>
      <c r="K117" s="408"/>
      <c r="L117" s="409"/>
      <c r="M117" s="313"/>
      <c r="N117" s="314"/>
      <c r="O117" s="294"/>
      <c r="P117" s="450"/>
      <c r="Q117" s="451"/>
      <c r="R117" s="451"/>
      <c r="S117" s="451"/>
      <c r="T117" s="352"/>
      <c r="U117" s="411" t="str">
        <f>IF(AND(M116&gt;0,P116&gt;0),M116*400,"")</f>
        <v/>
      </c>
      <c r="V117" s="412"/>
      <c r="W117" s="412"/>
      <c r="X117" s="293"/>
      <c r="Y117" s="294"/>
      <c r="Z117" s="71"/>
    </row>
    <row r="118" spans="1:35" customFormat="1" ht="12" customHeight="1" x14ac:dyDescent="0.2">
      <c r="A118" s="175" t="str">
        <f t="shared" si="6"/>
        <v>14aa</v>
      </c>
      <c r="B118" s="124"/>
      <c r="C118" s="297"/>
      <c r="D118" s="298"/>
      <c r="E118" s="399" t="s">
        <v>317</v>
      </c>
      <c r="F118" s="400"/>
      <c r="G118" s="400"/>
      <c r="H118" s="400"/>
      <c r="I118" s="400"/>
      <c r="J118" s="400"/>
      <c r="K118" s="400"/>
      <c r="L118" s="401"/>
      <c r="M118" s="349"/>
      <c r="N118" s="350"/>
      <c r="O118" s="147" t="s">
        <v>210</v>
      </c>
      <c r="P118" s="148"/>
      <c r="Q118" s="131"/>
      <c r="R118" s="131"/>
      <c r="S118" s="131"/>
      <c r="T118" s="130"/>
      <c r="U118" s="130"/>
      <c r="V118" s="130"/>
      <c r="W118" s="129"/>
      <c r="X118" s="129"/>
      <c r="Y118" s="149"/>
      <c r="AF118" s="10"/>
      <c r="AG118" s="10"/>
      <c r="AH118" s="10"/>
      <c r="AI118" s="10"/>
    </row>
    <row r="119" spans="1:35" customFormat="1" ht="12" customHeight="1" x14ac:dyDescent="0.2">
      <c r="A119" s="175" t="str">
        <f t="shared" si="6"/>
        <v>14aaa</v>
      </c>
      <c r="B119" s="124"/>
      <c r="C119" s="299"/>
      <c r="D119" s="410"/>
      <c r="E119" s="399" t="s">
        <v>373</v>
      </c>
      <c r="F119" s="400"/>
      <c r="G119" s="400"/>
      <c r="H119" s="400"/>
      <c r="I119" s="400"/>
      <c r="J119" s="400"/>
      <c r="K119" s="400"/>
      <c r="L119" s="401"/>
      <c r="M119" s="349"/>
      <c r="N119" s="350"/>
      <c r="O119" s="161" t="s">
        <v>210</v>
      </c>
      <c r="P119" s="163"/>
      <c r="Q119" s="164"/>
      <c r="R119" s="164"/>
      <c r="S119" s="164"/>
      <c r="T119" s="165"/>
      <c r="U119" s="165"/>
      <c r="V119" s="165"/>
      <c r="W119" s="162"/>
      <c r="X119" s="162"/>
      <c r="Y119" s="166"/>
      <c r="AF119" s="10"/>
      <c r="AG119" s="10"/>
      <c r="AH119" s="10"/>
      <c r="AI119" s="10"/>
    </row>
    <row r="120" spans="1:35" ht="10" customHeight="1" x14ac:dyDescent="0.2">
      <c r="A120" s="175">
        <f t="shared" si="6"/>
        <v>15</v>
      </c>
      <c r="B120" s="87"/>
      <c r="C120" s="295">
        <f>+C116+1</f>
        <v>15</v>
      </c>
      <c r="D120" s="296"/>
      <c r="E120" s="402" t="s">
        <v>231</v>
      </c>
      <c r="F120" s="403"/>
      <c r="G120" s="403"/>
      <c r="H120" s="403"/>
      <c r="I120" s="404"/>
      <c r="J120" s="404"/>
      <c r="K120" s="404"/>
      <c r="L120" s="405"/>
      <c r="M120" s="311"/>
      <c r="N120" s="312"/>
      <c r="O120" s="292" t="s">
        <v>210</v>
      </c>
      <c r="P120" s="448"/>
      <c r="Q120" s="449"/>
      <c r="R120" s="449"/>
      <c r="S120" s="449"/>
      <c r="T120" s="351" t="s">
        <v>429</v>
      </c>
      <c r="U120" s="438" t="s">
        <v>236</v>
      </c>
      <c r="V120" s="439"/>
      <c r="W120" s="439"/>
      <c r="X120" s="291" t="s">
        <v>235</v>
      </c>
      <c r="Y120" s="292"/>
      <c r="Z120" s="71"/>
    </row>
    <row r="121" spans="1:35" ht="18" customHeight="1" x14ac:dyDescent="0.2">
      <c r="A121" s="175" t="str">
        <f t="shared" si="6"/>
        <v>15a</v>
      </c>
      <c r="B121" s="87"/>
      <c r="C121" s="297"/>
      <c r="D121" s="298"/>
      <c r="E121" s="406"/>
      <c r="F121" s="407"/>
      <c r="G121" s="407"/>
      <c r="H121" s="407"/>
      <c r="I121" s="408"/>
      <c r="J121" s="408"/>
      <c r="K121" s="408"/>
      <c r="L121" s="409"/>
      <c r="M121" s="313"/>
      <c r="N121" s="314"/>
      <c r="O121" s="294"/>
      <c r="P121" s="450"/>
      <c r="Q121" s="451"/>
      <c r="R121" s="451"/>
      <c r="S121" s="451"/>
      <c r="T121" s="352"/>
      <c r="U121" s="411" t="str">
        <f>IF(AND(M120&gt;0,P120&gt;0),M120*600,"")</f>
        <v/>
      </c>
      <c r="V121" s="412"/>
      <c r="W121" s="412"/>
      <c r="X121" s="293"/>
      <c r="Y121" s="294"/>
      <c r="Z121" s="71"/>
    </row>
    <row r="122" spans="1:35" customFormat="1" ht="12" customHeight="1" x14ac:dyDescent="0.2">
      <c r="A122" s="175" t="str">
        <f t="shared" si="6"/>
        <v>15aa</v>
      </c>
      <c r="B122" s="124"/>
      <c r="C122" s="297"/>
      <c r="D122" s="298"/>
      <c r="E122" s="399" t="s">
        <v>317</v>
      </c>
      <c r="F122" s="400"/>
      <c r="G122" s="400"/>
      <c r="H122" s="400"/>
      <c r="I122" s="400"/>
      <c r="J122" s="400"/>
      <c r="K122" s="400"/>
      <c r="L122" s="401"/>
      <c r="M122" s="349"/>
      <c r="N122" s="350"/>
      <c r="O122" s="147" t="s">
        <v>210</v>
      </c>
      <c r="P122" s="148"/>
      <c r="Q122" s="131"/>
      <c r="R122" s="131"/>
      <c r="S122" s="131"/>
      <c r="T122" s="130"/>
      <c r="U122" s="130"/>
      <c r="V122" s="130"/>
      <c r="W122" s="129"/>
      <c r="X122" s="129"/>
      <c r="Y122" s="149"/>
      <c r="AF122" s="10"/>
      <c r="AG122" s="10"/>
      <c r="AH122" s="10"/>
      <c r="AI122" s="10"/>
    </row>
    <row r="123" spans="1:35" customFormat="1" ht="12" customHeight="1" x14ac:dyDescent="0.2">
      <c r="A123" s="175" t="str">
        <f t="shared" si="6"/>
        <v>15aaa</v>
      </c>
      <c r="B123" s="124"/>
      <c r="C123" s="299"/>
      <c r="D123" s="410"/>
      <c r="E123" s="399" t="s">
        <v>373</v>
      </c>
      <c r="F123" s="400"/>
      <c r="G123" s="400"/>
      <c r="H123" s="400"/>
      <c r="I123" s="400"/>
      <c r="J123" s="400"/>
      <c r="K123" s="400"/>
      <c r="L123" s="401"/>
      <c r="M123" s="349"/>
      <c r="N123" s="350"/>
      <c r="O123" s="161" t="s">
        <v>210</v>
      </c>
      <c r="P123" s="163"/>
      <c r="Q123" s="164"/>
      <c r="R123" s="164"/>
      <c r="S123" s="164"/>
      <c r="T123" s="165"/>
      <c r="U123" s="165"/>
      <c r="V123" s="165"/>
      <c r="W123" s="162"/>
      <c r="X123" s="162"/>
      <c r="Y123" s="166"/>
      <c r="AF123" s="10"/>
      <c r="AG123" s="10"/>
      <c r="AH123" s="10"/>
      <c r="AI123" s="10"/>
    </row>
    <row r="124" spans="1:35" ht="10" customHeight="1" x14ac:dyDescent="0.2">
      <c r="A124" s="175">
        <f t="shared" si="6"/>
        <v>16</v>
      </c>
      <c r="B124" s="87"/>
      <c r="C124" s="295">
        <f>+C120+1</f>
        <v>16</v>
      </c>
      <c r="D124" s="296"/>
      <c r="E124" s="444" t="s">
        <v>395</v>
      </c>
      <c r="F124" s="445"/>
      <c r="G124" s="445"/>
      <c r="H124" s="445"/>
      <c r="I124" s="404"/>
      <c r="J124" s="404"/>
      <c r="K124" s="404"/>
      <c r="L124" s="405"/>
      <c r="M124" s="311"/>
      <c r="N124" s="312"/>
      <c r="O124" s="292" t="s">
        <v>210</v>
      </c>
      <c r="P124" s="448"/>
      <c r="Q124" s="449"/>
      <c r="R124" s="449"/>
      <c r="S124" s="449"/>
      <c r="T124" s="351" t="s">
        <v>429</v>
      </c>
      <c r="U124" s="396" t="s">
        <v>363</v>
      </c>
      <c r="V124" s="397"/>
      <c r="W124" s="397"/>
      <c r="X124" s="291" t="s">
        <v>235</v>
      </c>
      <c r="Y124" s="292"/>
      <c r="Z124" s="71"/>
    </row>
    <row r="125" spans="1:35" ht="21" customHeight="1" x14ac:dyDescent="0.2">
      <c r="A125" s="175" t="str">
        <f t="shared" si="6"/>
        <v>16a</v>
      </c>
      <c r="B125" s="87"/>
      <c r="C125" s="297"/>
      <c r="D125" s="298"/>
      <c r="E125" s="446"/>
      <c r="F125" s="447"/>
      <c r="G125" s="447"/>
      <c r="H125" s="447"/>
      <c r="I125" s="408"/>
      <c r="J125" s="408"/>
      <c r="K125" s="408"/>
      <c r="L125" s="409"/>
      <c r="M125" s="313"/>
      <c r="N125" s="314"/>
      <c r="O125" s="294"/>
      <c r="P125" s="450"/>
      <c r="Q125" s="451"/>
      <c r="R125" s="451"/>
      <c r="S125" s="451"/>
      <c r="T125" s="352"/>
      <c r="U125" s="411" t="str">
        <f>IF(AND(M124&gt;0,P124&gt;0),ROUNDDOWN(P124/3000,0),"")</f>
        <v/>
      </c>
      <c r="V125" s="412"/>
      <c r="W125" s="412"/>
      <c r="X125" s="293"/>
      <c r="Y125" s="294"/>
      <c r="Z125" s="71"/>
    </row>
    <row r="126" spans="1:35" customFormat="1" ht="12" customHeight="1" x14ac:dyDescent="0.2">
      <c r="A126" s="175" t="str">
        <f t="shared" si="6"/>
        <v>16aa</v>
      </c>
      <c r="B126" s="124"/>
      <c r="C126" s="299"/>
      <c r="D126" s="300"/>
      <c r="E126" s="399" t="s">
        <v>317</v>
      </c>
      <c r="F126" s="400"/>
      <c r="G126" s="400"/>
      <c r="H126" s="400"/>
      <c r="I126" s="400"/>
      <c r="J126" s="400"/>
      <c r="K126" s="400"/>
      <c r="L126" s="401"/>
      <c r="M126" s="349"/>
      <c r="N126" s="350"/>
      <c r="O126" s="234" t="s">
        <v>210</v>
      </c>
      <c r="P126" s="148"/>
      <c r="Q126" s="131"/>
      <c r="R126" s="131"/>
      <c r="S126" s="131"/>
      <c r="T126" s="130"/>
      <c r="U126" s="130"/>
      <c r="V126" s="130"/>
      <c r="W126" s="233"/>
      <c r="X126" s="233"/>
      <c r="Y126" s="149"/>
      <c r="AF126" s="10"/>
      <c r="AG126" s="10"/>
      <c r="AH126" s="10"/>
      <c r="AI126" s="10"/>
    </row>
    <row r="127" spans="1:35" s="72" customFormat="1" ht="8.15" customHeight="1" x14ac:dyDescent="0.2">
      <c r="B127" s="71"/>
      <c r="C127" s="78"/>
      <c r="D127" s="78"/>
      <c r="E127" s="78"/>
      <c r="F127" s="78"/>
      <c r="G127" s="78"/>
      <c r="H127" s="78"/>
      <c r="I127" s="67"/>
      <c r="J127" s="67"/>
      <c r="K127" s="67"/>
      <c r="L127" s="81"/>
      <c r="M127" s="82"/>
      <c r="N127" s="82"/>
      <c r="O127" s="82"/>
      <c r="P127" s="83"/>
      <c r="Q127" s="83"/>
      <c r="R127" s="83"/>
      <c r="S127" s="71"/>
      <c r="T127" s="71"/>
      <c r="U127" s="71"/>
      <c r="V127" s="71"/>
      <c r="W127" s="71"/>
      <c r="X127" s="71"/>
      <c r="Y127" s="71"/>
      <c r="Z127" s="71"/>
      <c r="AB127"/>
    </row>
    <row r="128" spans="1:35" customFormat="1" ht="30" customHeight="1" x14ac:dyDescent="0.2">
      <c r="B128" s="124"/>
      <c r="C128" s="218" t="s">
        <v>283</v>
      </c>
      <c r="D128" s="301" t="s">
        <v>394</v>
      </c>
      <c r="E128" s="301"/>
      <c r="F128" s="301"/>
      <c r="G128" s="301"/>
      <c r="H128" s="301"/>
      <c r="I128" s="301"/>
      <c r="J128" s="301"/>
      <c r="K128" s="301"/>
      <c r="L128" s="301"/>
      <c r="M128" s="301"/>
      <c r="N128" s="301"/>
      <c r="O128" s="301"/>
      <c r="P128" s="301"/>
      <c r="Q128" s="301"/>
      <c r="R128" s="301"/>
      <c r="S128" s="301"/>
      <c r="T128" s="301"/>
      <c r="U128" s="301"/>
      <c r="V128" s="301"/>
      <c r="W128" s="301"/>
      <c r="X128" s="301"/>
      <c r="Y128" s="301"/>
      <c r="AE128" s="10"/>
      <c r="AF128" s="10"/>
      <c r="AG128" s="10"/>
      <c r="AH128" s="10"/>
    </row>
    <row r="129" spans="1:34" customFormat="1" ht="51.5" customHeight="1" x14ac:dyDescent="0.2">
      <c r="B129" s="124"/>
      <c r="C129" s="218"/>
      <c r="D129" s="315" t="s">
        <v>420</v>
      </c>
      <c r="E129" s="315"/>
      <c r="F129" s="315"/>
      <c r="G129" s="315"/>
      <c r="H129" s="315"/>
      <c r="I129" s="315"/>
      <c r="J129" s="315"/>
      <c r="K129" s="315"/>
      <c r="L129" s="315"/>
      <c r="M129" s="315"/>
      <c r="N129" s="315"/>
      <c r="O129" s="315"/>
      <c r="P129" s="315"/>
      <c r="Q129" s="315"/>
      <c r="R129" s="315"/>
      <c r="S129" s="315"/>
      <c r="T129" s="315"/>
      <c r="U129" s="315"/>
      <c r="V129" s="315"/>
      <c r="W129" s="315"/>
      <c r="X129" s="315"/>
      <c r="Y129" s="315"/>
      <c r="AE129" s="10"/>
      <c r="AF129" s="10"/>
      <c r="AG129" s="10"/>
      <c r="AH129" s="10"/>
    </row>
    <row r="130" spans="1:34" customFormat="1" ht="56.5" customHeight="1" x14ac:dyDescent="0.2">
      <c r="B130" s="124"/>
      <c r="C130" s="219" t="s">
        <v>284</v>
      </c>
      <c r="D130" s="315" t="s">
        <v>396</v>
      </c>
      <c r="E130" s="315"/>
      <c r="F130" s="315"/>
      <c r="G130" s="315"/>
      <c r="H130" s="315"/>
      <c r="I130" s="315"/>
      <c r="J130" s="315"/>
      <c r="K130" s="315"/>
      <c r="L130" s="315"/>
      <c r="M130" s="315"/>
      <c r="N130" s="315"/>
      <c r="O130" s="315"/>
      <c r="P130" s="315"/>
      <c r="Q130" s="315"/>
      <c r="R130" s="315"/>
      <c r="S130" s="315"/>
      <c r="T130" s="315"/>
      <c r="U130" s="315"/>
      <c r="V130" s="315"/>
      <c r="W130" s="315"/>
      <c r="X130" s="315"/>
      <c r="Y130" s="315"/>
      <c r="AE130" s="10"/>
      <c r="AF130" s="10"/>
      <c r="AG130" s="10"/>
      <c r="AH130" s="10"/>
    </row>
    <row r="131" spans="1:34" ht="27" customHeight="1" x14ac:dyDescent="0.2">
      <c r="B131" s="71"/>
      <c r="C131" s="89"/>
      <c r="D131" s="89"/>
      <c r="E131" s="89"/>
      <c r="F131" s="89"/>
      <c r="G131" s="89"/>
      <c r="H131" s="89"/>
      <c r="I131" s="80"/>
      <c r="J131" s="80"/>
      <c r="K131" s="80"/>
      <c r="L131" s="80"/>
      <c r="M131" s="80"/>
      <c r="N131" s="80"/>
      <c r="O131" s="80"/>
      <c r="P131" s="80"/>
      <c r="Q131" s="80"/>
      <c r="R131" s="80"/>
      <c r="S131" s="80"/>
      <c r="T131" s="80"/>
      <c r="U131" s="80"/>
      <c r="V131" s="80"/>
      <c r="W131" s="80"/>
      <c r="X131" s="80"/>
      <c r="Y131" s="71"/>
      <c r="Z131" s="71"/>
    </row>
    <row r="132" spans="1:34" s="72" customFormat="1" ht="10" customHeight="1" x14ac:dyDescent="0.2">
      <c r="B132" s="7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71"/>
      <c r="AB132" s="74"/>
    </row>
    <row r="133" spans="1:34" s="72" customFormat="1" ht="28.5" customHeight="1" x14ac:dyDescent="0.2">
      <c r="B133" s="316" t="s">
        <v>256</v>
      </c>
      <c r="C133" s="316"/>
      <c r="D133" s="316"/>
      <c r="E133" s="316"/>
      <c r="F133" s="316"/>
      <c r="G133" s="316"/>
      <c r="H133" s="316"/>
      <c r="I133" s="316"/>
      <c r="J133" s="316"/>
      <c r="K133" s="316"/>
      <c r="L133" s="316"/>
      <c r="M133" s="316"/>
      <c r="N133" s="316"/>
      <c r="O133" s="316"/>
      <c r="P133" s="316"/>
      <c r="Q133" s="316"/>
      <c r="R133" s="316"/>
      <c r="S133" s="316"/>
      <c r="T133" s="316"/>
      <c r="U133" s="316"/>
      <c r="V133" s="316"/>
      <c r="W133" s="316"/>
      <c r="X133" s="316"/>
      <c r="Y133" s="316"/>
      <c r="Z133" s="316"/>
      <c r="AB133" s="74"/>
    </row>
    <row r="134" spans="1:34" s="72" customFormat="1" ht="30" customHeight="1" x14ac:dyDescent="0.2">
      <c r="B134" s="98" t="s">
        <v>226</v>
      </c>
      <c r="C134" s="552" t="s">
        <v>245</v>
      </c>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AB134" s="74"/>
    </row>
    <row r="135" spans="1:34" s="72" customFormat="1" ht="121" customHeight="1" x14ac:dyDescent="0.2">
      <c r="B135" s="71"/>
      <c r="C135" s="514" t="s">
        <v>436</v>
      </c>
      <c r="D135" s="515"/>
      <c r="E135" s="515"/>
      <c r="F135" s="515"/>
      <c r="G135" s="515"/>
      <c r="H135" s="515"/>
      <c r="I135" s="515"/>
      <c r="J135" s="515"/>
      <c r="K135" s="515"/>
      <c r="L135" s="515"/>
      <c r="M135" s="515"/>
      <c r="N135" s="515"/>
      <c r="O135" s="515"/>
      <c r="P135" s="515"/>
      <c r="Q135" s="515"/>
      <c r="R135" s="515"/>
      <c r="S135" s="515"/>
      <c r="T135" s="515"/>
      <c r="U135" s="515"/>
      <c r="V135" s="515"/>
      <c r="W135" s="515"/>
      <c r="X135" s="515"/>
      <c r="Y135" s="515"/>
      <c r="Z135" s="71"/>
      <c r="AB135"/>
    </row>
    <row r="136" spans="1:34" s="72" customFormat="1" ht="28" customHeight="1" x14ac:dyDescent="0.2">
      <c r="B136" s="99"/>
      <c r="C136" s="390" t="s">
        <v>215</v>
      </c>
      <c r="D136" s="391"/>
      <c r="E136" s="545" t="s">
        <v>246</v>
      </c>
      <c r="F136" s="546"/>
      <c r="G136" s="546"/>
      <c r="H136" s="546"/>
      <c r="I136" s="546"/>
      <c r="J136" s="546"/>
      <c r="K136" s="546"/>
      <c r="L136" s="547"/>
      <c r="M136" s="545" t="s">
        <v>207</v>
      </c>
      <c r="N136" s="546"/>
      <c r="O136" s="547"/>
      <c r="P136" s="545" t="s">
        <v>219</v>
      </c>
      <c r="Q136" s="546"/>
      <c r="R136" s="546"/>
      <c r="S136" s="546"/>
      <c r="T136" s="547"/>
      <c r="U136" s="551" t="s">
        <v>247</v>
      </c>
      <c r="V136" s="546"/>
      <c r="W136" s="546"/>
      <c r="X136" s="546"/>
      <c r="Y136" s="547"/>
      <c r="AB136"/>
    </row>
    <row r="137" spans="1:34" s="72" customFormat="1" ht="28" customHeight="1" x14ac:dyDescent="0.2">
      <c r="A137" s="175">
        <f t="shared" ref="A137:A142" si="7">IF(C137&gt;0,C137,A136&amp;"a")</f>
        <v>17</v>
      </c>
      <c r="B137" s="99"/>
      <c r="C137" s="318">
        <f>+C124+1</f>
        <v>17</v>
      </c>
      <c r="D137" s="319"/>
      <c r="E137" s="440" t="s">
        <v>248</v>
      </c>
      <c r="F137" s="441"/>
      <c r="G137" s="441"/>
      <c r="H137" s="441"/>
      <c r="I137" s="441"/>
      <c r="J137" s="441"/>
      <c r="K137" s="441"/>
      <c r="L137" s="442"/>
      <c r="M137" s="369"/>
      <c r="N137" s="370"/>
      <c r="O137" s="235" t="s">
        <v>260</v>
      </c>
      <c r="P137" s="369"/>
      <c r="Q137" s="370"/>
      <c r="R137" s="370"/>
      <c r="S137" s="370"/>
      <c r="T137" s="239" t="s">
        <v>429</v>
      </c>
      <c r="U137" s="359" t="str">
        <f t="shared" ref="U137:U141" si="8">IF(AND(M137&gt;0,P137&gt;0),ROUNDDOWN(P137/2000,0),"")</f>
        <v/>
      </c>
      <c r="V137" s="360"/>
      <c r="W137" s="360"/>
      <c r="X137" s="516" t="s">
        <v>261</v>
      </c>
      <c r="Y137" s="517"/>
      <c r="AB137"/>
    </row>
    <row r="138" spans="1:34" s="72" customFormat="1" ht="28" customHeight="1" x14ac:dyDescent="0.2">
      <c r="A138" s="175">
        <f t="shared" si="7"/>
        <v>18</v>
      </c>
      <c r="B138" s="99"/>
      <c r="C138" s="318">
        <f>+C137+1</f>
        <v>18</v>
      </c>
      <c r="D138" s="319"/>
      <c r="E138" s="365" t="s">
        <v>251</v>
      </c>
      <c r="F138" s="366"/>
      <c r="G138" s="366"/>
      <c r="H138" s="366"/>
      <c r="I138" s="366"/>
      <c r="J138" s="366"/>
      <c r="K138" s="366"/>
      <c r="L138" s="443"/>
      <c r="M138" s="369"/>
      <c r="N138" s="370"/>
      <c r="O138" s="235" t="s">
        <v>260</v>
      </c>
      <c r="P138" s="369"/>
      <c r="Q138" s="370"/>
      <c r="R138" s="370"/>
      <c r="S138" s="370"/>
      <c r="T138" s="239" t="s">
        <v>429</v>
      </c>
      <c r="U138" s="359" t="str">
        <f t="shared" si="8"/>
        <v/>
      </c>
      <c r="V138" s="360"/>
      <c r="W138" s="360"/>
      <c r="X138" s="516" t="s">
        <v>261</v>
      </c>
      <c r="Y138" s="517"/>
      <c r="AB138"/>
    </row>
    <row r="139" spans="1:34" s="72" customFormat="1" ht="28" customHeight="1" x14ac:dyDescent="0.2">
      <c r="A139" s="175">
        <f t="shared" si="7"/>
        <v>19</v>
      </c>
      <c r="B139" s="99"/>
      <c r="C139" s="318">
        <f t="shared" ref="C139:C140" si="9">+C138+1</f>
        <v>19</v>
      </c>
      <c r="D139" s="319"/>
      <c r="E139" s="548" t="s">
        <v>252</v>
      </c>
      <c r="F139" s="549"/>
      <c r="G139" s="549"/>
      <c r="H139" s="549"/>
      <c r="I139" s="549"/>
      <c r="J139" s="549"/>
      <c r="K139" s="549"/>
      <c r="L139" s="550"/>
      <c r="M139" s="369"/>
      <c r="N139" s="370"/>
      <c r="O139" s="235" t="s">
        <v>260</v>
      </c>
      <c r="P139" s="369"/>
      <c r="Q139" s="370"/>
      <c r="R139" s="370"/>
      <c r="S139" s="370"/>
      <c r="T139" s="239" t="s">
        <v>429</v>
      </c>
      <c r="U139" s="359" t="str">
        <f t="shared" si="8"/>
        <v/>
      </c>
      <c r="V139" s="360"/>
      <c r="W139" s="360"/>
      <c r="X139" s="516" t="s">
        <v>261</v>
      </c>
      <c r="Y139" s="517"/>
      <c r="AB139"/>
    </row>
    <row r="140" spans="1:34" s="72" customFormat="1" ht="28" customHeight="1" x14ac:dyDescent="0.2">
      <c r="A140" s="175">
        <f t="shared" si="7"/>
        <v>20</v>
      </c>
      <c r="B140" s="99"/>
      <c r="C140" s="318">
        <f t="shared" si="9"/>
        <v>20</v>
      </c>
      <c r="D140" s="319"/>
      <c r="E140" s="548" t="s">
        <v>253</v>
      </c>
      <c r="F140" s="549"/>
      <c r="G140" s="549"/>
      <c r="H140" s="549"/>
      <c r="I140" s="549"/>
      <c r="J140" s="549"/>
      <c r="K140" s="549"/>
      <c r="L140" s="550"/>
      <c r="M140" s="369"/>
      <c r="N140" s="370"/>
      <c r="O140" s="235" t="s">
        <v>260</v>
      </c>
      <c r="P140" s="369"/>
      <c r="Q140" s="370"/>
      <c r="R140" s="370"/>
      <c r="S140" s="370"/>
      <c r="T140" s="239" t="s">
        <v>429</v>
      </c>
      <c r="U140" s="359" t="str">
        <f t="shared" si="8"/>
        <v/>
      </c>
      <c r="V140" s="360"/>
      <c r="W140" s="360"/>
      <c r="X140" s="516" t="s">
        <v>261</v>
      </c>
      <c r="Y140" s="517"/>
      <c r="AB140"/>
    </row>
    <row r="141" spans="1:34" s="118" customFormat="1" ht="28" customHeight="1" x14ac:dyDescent="0.2">
      <c r="A141" s="175">
        <f t="shared" si="7"/>
        <v>21</v>
      </c>
      <c r="B141" s="117"/>
      <c r="C141" s="342">
        <f>C140+1</f>
        <v>21</v>
      </c>
      <c r="D141" s="343"/>
      <c r="E141" s="498" t="s">
        <v>259</v>
      </c>
      <c r="F141" s="499"/>
      <c r="G141" s="499"/>
      <c r="H141" s="499"/>
      <c r="I141" s="499"/>
      <c r="J141" s="499"/>
      <c r="K141" s="499"/>
      <c r="L141" s="500"/>
      <c r="M141" s="369"/>
      <c r="N141" s="370"/>
      <c r="O141" s="235" t="s">
        <v>260</v>
      </c>
      <c r="P141" s="369"/>
      <c r="Q141" s="370"/>
      <c r="R141" s="370"/>
      <c r="S141" s="370"/>
      <c r="T141" s="239" t="s">
        <v>429</v>
      </c>
      <c r="U141" s="359" t="str">
        <f t="shared" si="8"/>
        <v/>
      </c>
      <c r="V141" s="360"/>
      <c r="W141" s="360"/>
      <c r="X141" s="516" t="s">
        <v>261</v>
      </c>
      <c r="Y141" s="517"/>
      <c r="AB141"/>
    </row>
    <row r="142" spans="1:34" s="118" customFormat="1" ht="28" customHeight="1" x14ac:dyDescent="0.2">
      <c r="A142" s="175" t="str">
        <f t="shared" si="7"/>
        <v>21a</v>
      </c>
      <c r="B142" s="117"/>
      <c r="C142" s="344"/>
      <c r="D142" s="345"/>
      <c r="E142" s="392" t="s">
        <v>263</v>
      </c>
      <c r="F142" s="393"/>
      <c r="G142" s="393"/>
      <c r="H142" s="393"/>
      <c r="I142" s="393"/>
      <c r="J142" s="393"/>
      <c r="K142" s="393"/>
      <c r="L142" s="393"/>
      <c r="M142" s="393"/>
      <c r="N142" s="393"/>
      <c r="O142" s="393"/>
      <c r="P142" s="393"/>
      <c r="Q142" s="393"/>
      <c r="R142" s="393"/>
      <c r="S142" s="393"/>
      <c r="T142" s="393"/>
      <c r="U142" s="393"/>
      <c r="V142" s="393"/>
      <c r="W142" s="393"/>
      <c r="X142" s="393"/>
      <c r="Y142" s="394"/>
      <c r="AB142"/>
    </row>
    <row r="143" spans="1:34" s="72" customFormat="1" ht="5.15" customHeight="1" x14ac:dyDescent="0.2">
      <c r="B143" s="99"/>
      <c r="C143" s="99"/>
      <c r="D143" s="100"/>
      <c r="E143" s="101"/>
      <c r="F143" s="101"/>
      <c r="G143" s="101"/>
      <c r="H143" s="101"/>
      <c r="I143" s="102"/>
      <c r="J143" s="102"/>
      <c r="K143" s="102"/>
      <c r="L143" s="103"/>
      <c r="M143" s="104"/>
      <c r="N143" s="104"/>
      <c r="O143" s="105"/>
      <c r="P143" s="105"/>
      <c r="Q143" s="105"/>
      <c r="R143" s="105"/>
      <c r="S143" s="106"/>
      <c r="T143" s="107"/>
      <c r="U143" s="99"/>
      <c r="V143" s="99"/>
      <c r="W143" s="99"/>
      <c r="X143" s="99"/>
      <c r="Y143" s="99"/>
      <c r="AB143"/>
    </row>
    <row r="144" spans="1:34" s="72" customFormat="1" ht="5.15" customHeight="1" x14ac:dyDescent="0.2">
      <c r="C144" s="73"/>
      <c r="D144" s="108"/>
      <c r="E144" s="108"/>
      <c r="F144" s="108"/>
      <c r="G144" s="109"/>
      <c r="H144" s="109"/>
      <c r="I144" s="109"/>
      <c r="J144" s="109"/>
      <c r="L144" s="73"/>
      <c r="M144" s="110"/>
      <c r="N144" s="110"/>
      <c r="O144" s="110"/>
      <c r="P144" s="110"/>
      <c r="Q144" s="110"/>
      <c r="R144" s="110"/>
      <c r="S144" s="110"/>
      <c r="T144" s="110"/>
      <c r="U144" s="110"/>
      <c r="AB144"/>
      <c r="AE144" s="68"/>
    </row>
    <row r="145" spans="1:28" s="72" customFormat="1" ht="23.15" customHeight="1" x14ac:dyDescent="0.2">
      <c r="B145" s="316" t="s">
        <v>258</v>
      </c>
      <c r="C145" s="316"/>
      <c r="D145" s="316"/>
      <c r="E145" s="316"/>
      <c r="F145" s="316"/>
      <c r="G145" s="316"/>
      <c r="H145" s="316"/>
      <c r="I145" s="316"/>
      <c r="J145" s="316"/>
      <c r="K145" s="316"/>
      <c r="L145" s="316"/>
      <c r="M145" s="316"/>
      <c r="N145" s="316"/>
      <c r="O145" s="316"/>
      <c r="P145" s="316"/>
      <c r="Q145" s="316"/>
      <c r="R145" s="316"/>
      <c r="S145" s="316"/>
      <c r="T145" s="316"/>
      <c r="U145" s="316"/>
      <c r="V145" s="316"/>
      <c r="W145" s="316"/>
      <c r="X145" s="316"/>
      <c r="Y145" s="316"/>
      <c r="Z145" s="316"/>
      <c r="AB145"/>
    </row>
    <row r="146" spans="1:28" s="72" customFormat="1" ht="20.149999999999999" customHeight="1" x14ac:dyDescent="0.2">
      <c r="B146" s="92" t="s">
        <v>220</v>
      </c>
      <c r="C146" s="518" t="s">
        <v>237</v>
      </c>
      <c r="D146" s="519"/>
      <c r="E146" s="519"/>
      <c r="F146" s="519"/>
      <c r="G146" s="519"/>
      <c r="H146" s="519"/>
      <c r="I146" s="519"/>
      <c r="J146" s="519"/>
      <c r="K146" s="519"/>
      <c r="L146" s="519"/>
      <c r="M146" s="519"/>
      <c r="N146" s="519"/>
      <c r="O146" s="519"/>
      <c r="P146" s="519"/>
      <c r="Q146" s="519"/>
      <c r="R146" s="519"/>
      <c r="S146" s="519"/>
      <c r="T146" s="519"/>
      <c r="U146" s="519"/>
      <c r="V146" s="519"/>
      <c r="W146" s="519"/>
      <c r="X146" s="519"/>
      <c r="Y146" s="519"/>
      <c r="Z146" s="71"/>
      <c r="AB146" s="10"/>
    </row>
    <row r="147" spans="1:28" s="72" customFormat="1" ht="30" customHeight="1" x14ac:dyDescent="0.2">
      <c r="B147" s="71"/>
      <c r="C147" s="390" t="s">
        <v>215</v>
      </c>
      <c r="D147" s="391"/>
      <c r="E147" s="373" t="s">
        <v>270</v>
      </c>
      <c r="F147" s="374"/>
      <c r="G147" s="374"/>
      <c r="H147" s="374"/>
      <c r="I147" s="374"/>
      <c r="J147" s="374"/>
      <c r="K147" s="374"/>
      <c r="L147" s="375"/>
      <c r="M147" s="395" t="s">
        <v>207</v>
      </c>
      <c r="N147" s="377"/>
      <c r="O147" s="378"/>
      <c r="P147" s="373" t="s">
        <v>219</v>
      </c>
      <c r="Q147" s="374"/>
      <c r="R147" s="374"/>
      <c r="S147" s="374"/>
      <c r="T147" s="375"/>
      <c r="U147" s="376" t="s">
        <v>217</v>
      </c>
      <c r="V147" s="377"/>
      <c r="W147" s="377"/>
      <c r="X147" s="377"/>
      <c r="Y147" s="378"/>
      <c r="Z147" s="71"/>
      <c r="AB147"/>
    </row>
    <row r="148" spans="1:28" s="72" customFormat="1" ht="30" customHeight="1" x14ac:dyDescent="0.2">
      <c r="A148" s="175">
        <f t="shared" ref="A148:A153" si="10">IF(C148&gt;0,C148,A147&amp;"a")</f>
        <v>22</v>
      </c>
      <c r="B148" s="71"/>
      <c r="C148" s="318">
        <f>+C141+1</f>
        <v>22</v>
      </c>
      <c r="D148" s="319"/>
      <c r="E148" s="504" t="s">
        <v>262</v>
      </c>
      <c r="F148" s="505"/>
      <c r="G148" s="505"/>
      <c r="H148" s="505"/>
      <c r="I148" s="505"/>
      <c r="J148" s="505"/>
      <c r="K148" s="505"/>
      <c r="L148" s="506"/>
      <c r="M148" s="369"/>
      <c r="N148" s="370"/>
      <c r="O148" s="232" t="s">
        <v>210</v>
      </c>
      <c r="P148" s="369"/>
      <c r="Q148" s="370"/>
      <c r="R148" s="370"/>
      <c r="S148" s="370"/>
      <c r="T148" s="239" t="s">
        <v>429</v>
      </c>
      <c r="U148" s="359" t="str">
        <f t="shared" ref="U148:U152" si="11">IF(AND(M148&gt;0,P148&gt;0),ROUNDDOWN(P148/3000,0),"")</f>
        <v/>
      </c>
      <c r="V148" s="360"/>
      <c r="W148" s="360"/>
      <c r="X148" s="516" t="s">
        <v>261</v>
      </c>
      <c r="Y148" s="517"/>
      <c r="Z148" s="71"/>
      <c r="AB148"/>
    </row>
    <row r="149" spans="1:28" s="72" customFormat="1" ht="30" customHeight="1" x14ac:dyDescent="0.2">
      <c r="A149" s="175">
        <f t="shared" si="10"/>
        <v>23</v>
      </c>
      <c r="B149" s="71"/>
      <c r="C149" s="318">
        <f>+C148+1</f>
        <v>23</v>
      </c>
      <c r="D149" s="319"/>
      <c r="E149" s="365" t="s">
        <v>319</v>
      </c>
      <c r="F149" s="366"/>
      <c r="G149" s="366"/>
      <c r="H149" s="366"/>
      <c r="I149" s="366"/>
      <c r="J149" s="366"/>
      <c r="K149" s="366"/>
      <c r="L149" s="443"/>
      <c r="M149" s="369"/>
      <c r="N149" s="370"/>
      <c r="O149" s="232" t="s">
        <v>210</v>
      </c>
      <c r="P149" s="369"/>
      <c r="Q149" s="370"/>
      <c r="R149" s="370"/>
      <c r="S149" s="370"/>
      <c r="T149" s="239" t="s">
        <v>429</v>
      </c>
      <c r="U149" s="359" t="str">
        <f t="shared" si="11"/>
        <v/>
      </c>
      <c r="V149" s="360"/>
      <c r="W149" s="360"/>
      <c r="X149" s="361" t="s">
        <v>235</v>
      </c>
      <c r="Y149" s="352"/>
      <c r="Z149" s="71"/>
      <c r="AB149"/>
    </row>
    <row r="150" spans="1:28" s="72" customFormat="1" ht="30" customHeight="1" x14ac:dyDescent="0.2">
      <c r="A150" s="175">
        <f t="shared" si="10"/>
        <v>24</v>
      </c>
      <c r="B150" s="71"/>
      <c r="C150" s="318">
        <f t="shared" ref="C150:C151" si="12">+C149+1</f>
        <v>24</v>
      </c>
      <c r="D150" s="319"/>
      <c r="E150" s="365" t="s">
        <v>222</v>
      </c>
      <c r="F150" s="366"/>
      <c r="G150" s="366"/>
      <c r="H150" s="366"/>
      <c r="I150" s="366"/>
      <c r="J150" s="366"/>
      <c r="K150" s="366"/>
      <c r="L150" s="443"/>
      <c r="M150" s="520" t="s">
        <v>320</v>
      </c>
      <c r="N150" s="521"/>
      <c r="O150" s="232"/>
      <c r="P150" s="369"/>
      <c r="Q150" s="370"/>
      <c r="R150" s="370"/>
      <c r="S150" s="370"/>
      <c r="T150" s="239" t="s">
        <v>429</v>
      </c>
      <c r="U150" s="359" t="str">
        <f>IF(P150&gt;0,ROUNDDOWN(P150/3000,0),"")</f>
        <v/>
      </c>
      <c r="V150" s="360"/>
      <c r="W150" s="360"/>
      <c r="X150" s="361" t="s">
        <v>235</v>
      </c>
      <c r="Y150" s="352"/>
      <c r="Z150" s="71"/>
      <c r="AB150"/>
    </row>
    <row r="151" spans="1:28" s="72" customFormat="1" ht="30" customHeight="1" x14ac:dyDescent="0.2">
      <c r="A151" s="175">
        <f t="shared" si="10"/>
        <v>25</v>
      </c>
      <c r="B151" s="71"/>
      <c r="C151" s="318">
        <f t="shared" si="12"/>
        <v>25</v>
      </c>
      <c r="D151" s="319"/>
      <c r="E151" s="365" t="s">
        <v>216</v>
      </c>
      <c r="F151" s="366"/>
      <c r="G151" s="366"/>
      <c r="H151" s="366"/>
      <c r="I151" s="366"/>
      <c r="J151" s="366"/>
      <c r="K151" s="366"/>
      <c r="L151" s="443"/>
      <c r="M151" s="369"/>
      <c r="N151" s="370"/>
      <c r="O151" s="232" t="s">
        <v>211</v>
      </c>
      <c r="P151" s="369"/>
      <c r="Q151" s="370"/>
      <c r="R151" s="370"/>
      <c r="S151" s="370"/>
      <c r="T151" s="239" t="s">
        <v>429</v>
      </c>
      <c r="U151" s="359" t="str">
        <f t="shared" si="11"/>
        <v/>
      </c>
      <c r="V151" s="360"/>
      <c r="W151" s="360"/>
      <c r="X151" s="361" t="s">
        <v>235</v>
      </c>
      <c r="Y151" s="352"/>
      <c r="Z151" s="71"/>
      <c r="AB151"/>
    </row>
    <row r="152" spans="1:28" s="118" customFormat="1" ht="28" customHeight="1" x14ac:dyDescent="0.2">
      <c r="A152" s="175">
        <f t="shared" si="10"/>
        <v>26</v>
      </c>
      <c r="B152" s="117"/>
      <c r="C152" s="342">
        <f>C151+1</f>
        <v>26</v>
      </c>
      <c r="D152" s="343"/>
      <c r="E152" s="498" t="s">
        <v>259</v>
      </c>
      <c r="F152" s="499"/>
      <c r="G152" s="499"/>
      <c r="H152" s="499"/>
      <c r="I152" s="499"/>
      <c r="J152" s="499"/>
      <c r="K152" s="499"/>
      <c r="L152" s="500"/>
      <c r="M152" s="369"/>
      <c r="N152" s="370"/>
      <c r="O152" s="235" t="s">
        <v>260</v>
      </c>
      <c r="P152" s="369"/>
      <c r="Q152" s="370"/>
      <c r="R152" s="370"/>
      <c r="S152" s="370"/>
      <c r="T152" s="239" t="s">
        <v>429</v>
      </c>
      <c r="U152" s="359" t="str">
        <f t="shared" si="11"/>
        <v/>
      </c>
      <c r="V152" s="360"/>
      <c r="W152" s="360"/>
      <c r="X152" s="361" t="s">
        <v>235</v>
      </c>
      <c r="Y152" s="352"/>
      <c r="AB152"/>
    </row>
    <row r="153" spans="1:28" s="118" customFormat="1" ht="28" customHeight="1" x14ac:dyDescent="0.2">
      <c r="A153" s="175" t="str">
        <f t="shared" si="10"/>
        <v>26a</v>
      </c>
      <c r="B153" s="117"/>
      <c r="C153" s="344"/>
      <c r="D153" s="345"/>
      <c r="E153" s="522" t="s">
        <v>431</v>
      </c>
      <c r="F153" s="393"/>
      <c r="G153" s="393"/>
      <c r="H153" s="393"/>
      <c r="I153" s="393"/>
      <c r="J153" s="393"/>
      <c r="K153" s="393"/>
      <c r="L153" s="393"/>
      <c r="M153" s="393"/>
      <c r="N153" s="393"/>
      <c r="O153" s="393"/>
      <c r="P153" s="393"/>
      <c r="Q153" s="393"/>
      <c r="R153" s="393"/>
      <c r="S153" s="393"/>
      <c r="T153" s="393"/>
      <c r="U153" s="393"/>
      <c r="V153" s="393"/>
      <c r="W153" s="393"/>
      <c r="X153" s="393"/>
      <c r="Y153" s="394"/>
      <c r="AB153"/>
    </row>
    <row r="154" spans="1:28" s="72" customFormat="1" ht="5.15" customHeight="1" x14ac:dyDescent="0.2">
      <c r="B154" s="71"/>
      <c r="C154" s="78"/>
      <c r="D154" s="71"/>
      <c r="E154" s="71"/>
      <c r="F154" s="71"/>
      <c r="G154" s="78"/>
      <c r="H154" s="78"/>
      <c r="I154" s="67"/>
      <c r="J154" s="67"/>
      <c r="K154" s="67"/>
      <c r="L154" s="81"/>
      <c r="M154" s="78"/>
      <c r="N154" s="78"/>
      <c r="O154" s="78"/>
      <c r="P154" s="82"/>
      <c r="Q154" s="82"/>
      <c r="R154" s="83"/>
      <c r="S154" s="83"/>
      <c r="T154" s="83"/>
      <c r="U154" s="83"/>
      <c r="V154" s="84"/>
      <c r="W154" s="88"/>
      <c r="X154" s="71"/>
      <c r="Y154" s="71"/>
      <c r="Z154" s="71"/>
      <c r="AB154" s="74"/>
    </row>
    <row r="155" spans="1:28" s="72" customFormat="1" ht="5.15" customHeight="1" x14ac:dyDescent="0.2">
      <c r="B155" s="71"/>
      <c r="C155" s="78"/>
      <c r="D155" s="71"/>
      <c r="E155" s="71"/>
      <c r="F155" s="71"/>
      <c r="G155" s="78"/>
      <c r="H155" s="78"/>
      <c r="I155" s="67"/>
      <c r="J155" s="67"/>
      <c r="K155" s="67"/>
      <c r="L155" s="81"/>
      <c r="M155" s="78"/>
      <c r="N155" s="78"/>
      <c r="O155" s="78"/>
      <c r="P155" s="82"/>
      <c r="Q155" s="82"/>
      <c r="R155" s="83"/>
      <c r="S155" s="83"/>
      <c r="T155" s="83"/>
      <c r="U155" s="83"/>
      <c r="V155" s="84"/>
      <c r="W155" s="88"/>
      <c r="X155" s="71"/>
      <c r="Y155" s="71"/>
      <c r="Z155" s="71"/>
      <c r="AB155" s="74"/>
    </row>
    <row r="156" spans="1:28" s="72" customFormat="1" ht="5.15" customHeight="1" x14ac:dyDescent="0.2">
      <c r="B156" s="71"/>
      <c r="C156" s="93"/>
      <c r="D156" s="91"/>
      <c r="E156" s="91"/>
      <c r="F156" s="91"/>
      <c r="G156" s="91"/>
      <c r="H156" s="91"/>
      <c r="I156" s="91"/>
      <c r="J156" s="91"/>
      <c r="K156" s="91"/>
      <c r="L156" s="91"/>
      <c r="M156" s="91"/>
      <c r="N156" s="91"/>
      <c r="O156" s="91"/>
      <c r="P156" s="91"/>
      <c r="Q156" s="91"/>
      <c r="R156" s="91"/>
      <c r="S156" s="91"/>
      <c r="T156" s="91"/>
      <c r="U156" s="91"/>
      <c r="V156" s="91"/>
      <c r="W156" s="91"/>
      <c r="X156" s="91"/>
      <c r="Y156" s="91"/>
      <c r="Z156" s="71"/>
      <c r="AB156" s="74"/>
    </row>
    <row r="157" spans="1:28" s="72" customFormat="1" ht="30" customHeight="1" x14ac:dyDescent="0.2">
      <c r="B157" s="92" t="s">
        <v>227</v>
      </c>
      <c r="C157" s="518" t="s">
        <v>233</v>
      </c>
      <c r="D157" s="519"/>
      <c r="E157" s="519"/>
      <c r="F157" s="519"/>
      <c r="G157" s="519"/>
      <c r="H157" s="519"/>
      <c r="I157" s="519"/>
      <c r="J157" s="519"/>
      <c r="K157" s="519"/>
      <c r="L157" s="519"/>
      <c r="M157" s="519"/>
      <c r="N157" s="519"/>
      <c r="O157" s="519"/>
      <c r="P157" s="519"/>
      <c r="Q157" s="519"/>
      <c r="R157" s="519"/>
      <c r="S157" s="519"/>
      <c r="T157" s="519"/>
      <c r="U157" s="519"/>
      <c r="V157" s="519"/>
      <c r="W157" s="519"/>
      <c r="X157" s="519"/>
      <c r="Y157" s="519"/>
      <c r="Z157" s="71"/>
      <c r="AB157" s="120"/>
    </row>
    <row r="158" spans="1:28" s="72" customFormat="1" ht="28" customHeight="1" x14ac:dyDescent="0.2">
      <c r="B158" s="71"/>
      <c r="C158" s="390" t="s">
        <v>215</v>
      </c>
      <c r="D158" s="391"/>
      <c r="E158" s="373" t="s">
        <v>270</v>
      </c>
      <c r="F158" s="374"/>
      <c r="G158" s="374"/>
      <c r="H158" s="374"/>
      <c r="I158" s="374"/>
      <c r="J158" s="374"/>
      <c r="K158" s="374"/>
      <c r="L158" s="375"/>
      <c r="M158" s="395" t="s">
        <v>207</v>
      </c>
      <c r="N158" s="377"/>
      <c r="O158" s="378"/>
      <c r="P158" s="373" t="s">
        <v>219</v>
      </c>
      <c r="Q158" s="374"/>
      <c r="R158" s="374"/>
      <c r="S158" s="374"/>
      <c r="T158" s="375"/>
      <c r="U158" s="376" t="s">
        <v>217</v>
      </c>
      <c r="V158" s="377"/>
      <c r="W158" s="377"/>
      <c r="X158" s="377"/>
      <c r="Y158" s="378"/>
      <c r="Z158" s="71"/>
      <c r="AB158" s="74"/>
    </row>
    <row r="159" spans="1:28" s="72" customFormat="1" ht="28" customHeight="1" x14ac:dyDescent="0.2">
      <c r="A159" s="175">
        <f t="shared" ref="A159" si="13">IF(C159&gt;0,C159,A158&amp;"a")</f>
        <v>27</v>
      </c>
      <c r="B159" s="71"/>
      <c r="C159" s="318">
        <f>+C152+1</f>
        <v>27</v>
      </c>
      <c r="D159" s="319"/>
      <c r="E159" s="413" t="s">
        <v>321</v>
      </c>
      <c r="F159" s="414"/>
      <c r="G159" s="414"/>
      <c r="H159" s="414"/>
      <c r="I159" s="414"/>
      <c r="J159" s="414"/>
      <c r="K159" s="414"/>
      <c r="L159" s="415"/>
      <c r="M159" s="369"/>
      <c r="N159" s="370"/>
      <c r="O159" s="232" t="s">
        <v>210</v>
      </c>
      <c r="P159" s="369"/>
      <c r="Q159" s="370"/>
      <c r="R159" s="370"/>
      <c r="S159" s="370"/>
      <c r="T159" s="239" t="s">
        <v>429</v>
      </c>
      <c r="U159" s="359" t="str">
        <f>IF(AND(M159&gt;0,P159&gt;0),ROUNDDOWN(P159/3000,0),"")</f>
        <v/>
      </c>
      <c r="V159" s="360"/>
      <c r="W159" s="360"/>
      <c r="X159" s="361" t="s">
        <v>235</v>
      </c>
      <c r="Y159" s="352"/>
      <c r="Z159" s="71"/>
      <c r="AB159" s="121"/>
    </row>
    <row r="160" spans="1:28" s="72" customFormat="1" ht="5.15" customHeight="1" x14ac:dyDescent="0.2">
      <c r="B160" s="71"/>
      <c r="C160" s="78"/>
      <c r="D160" s="71"/>
      <c r="E160" s="71"/>
      <c r="F160" s="71"/>
      <c r="G160" s="78"/>
      <c r="H160" s="78"/>
      <c r="I160" s="67"/>
      <c r="J160" s="67"/>
      <c r="K160" s="67"/>
      <c r="L160" s="81"/>
      <c r="M160" s="78"/>
      <c r="N160" s="78"/>
      <c r="O160" s="78"/>
      <c r="P160" s="82"/>
      <c r="Q160" s="82"/>
      <c r="R160" s="83"/>
      <c r="S160" s="83"/>
      <c r="T160" s="83"/>
      <c r="U160" s="83"/>
      <c r="V160" s="84"/>
      <c r="W160" s="88"/>
      <c r="X160" s="71"/>
      <c r="Y160" s="71"/>
      <c r="Z160" s="71"/>
      <c r="AB160" s="74"/>
    </row>
    <row r="161" spans="1:31" s="72" customFormat="1" ht="30" customHeight="1" x14ac:dyDescent="0.2">
      <c r="B161" s="111" t="s">
        <v>432</v>
      </c>
      <c r="C161" s="494" t="s">
        <v>254</v>
      </c>
      <c r="D161" s="495"/>
      <c r="E161" s="495"/>
      <c r="F161" s="495"/>
      <c r="G161" s="495"/>
      <c r="H161" s="495"/>
      <c r="I161" s="495"/>
      <c r="J161" s="495"/>
      <c r="K161" s="495"/>
      <c r="L161" s="495"/>
      <c r="M161" s="495"/>
      <c r="N161" s="495"/>
      <c r="O161" s="495"/>
      <c r="P161" s="495"/>
      <c r="Q161" s="495"/>
      <c r="R161" s="495"/>
      <c r="S161" s="495"/>
      <c r="T161" s="495"/>
      <c r="U161" s="495"/>
      <c r="V161" s="495"/>
      <c r="W161" s="495"/>
      <c r="X161" s="495"/>
      <c r="Y161" s="495"/>
      <c r="AB161" s="74"/>
    </row>
    <row r="162" spans="1:31" customFormat="1" ht="38.15" customHeight="1" x14ac:dyDescent="0.2">
      <c r="B162" s="158"/>
      <c r="C162" s="398" t="s">
        <v>364</v>
      </c>
      <c r="D162" s="398"/>
      <c r="E162" s="398"/>
      <c r="F162" s="398"/>
      <c r="G162" s="398"/>
      <c r="H162" s="398"/>
      <c r="I162" s="398"/>
      <c r="J162" s="398"/>
      <c r="K162" s="398"/>
      <c r="L162" s="398"/>
      <c r="M162" s="398"/>
      <c r="N162" s="398"/>
      <c r="O162" s="398"/>
      <c r="P162" s="398"/>
      <c r="Q162" s="398"/>
      <c r="R162" s="398"/>
      <c r="S162" s="398"/>
      <c r="T162" s="398"/>
      <c r="U162" s="398"/>
      <c r="V162" s="398"/>
      <c r="W162" s="398"/>
      <c r="X162" s="398"/>
      <c r="Y162" s="398"/>
    </row>
    <row r="163" spans="1:31" s="72" customFormat="1" ht="28" customHeight="1" x14ac:dyDescent="0.2">
      <c r="C163" s="496" t="s">
        <v>215</v>
      </c>
      <c r="D163" s="497"/>
      <c r="E163" s="373" t="s">
        <v>270</v>
      </c>
      <c r="F163" s="374"/>
      <c r="G163" s="374"/>
      <c r="H163" s="374"/>
      <c r="I163" s="395" t="s">
        <v>367</v>
      </c>
      <c r="J163" s="377"/>
      <c r="K163" s="377"/>
      <c r="L163" s="378"/>
      <c r="M163" s="395" t="s">
        <v>207</v>
      </c>
      <c r="N163" s="377"/>
      <c r="O163" s="378"/>
      <c r="P163" s="373" t="s">
        <v>219</v>
      </c>
      <c r="Q163" s="374"/>
      <c r="R163" s="374"/>
      <c r="S163" s="374"/>
      <c r="T163" s="375"/>
      <c r="U163" s="376" t="s">
        <v>217</v>
      </c>
      <c r="V163" s="377"/>
      <c r="W163" s="377"/>
      <c r="X163" s="377"/>
      <c r="Y163" s="378"/>
      <c r="Z163"/>
      <c r="AB163"/>
    </row>
    <row r="164" spans="1:31" s="72" customFormat="1" ht="28" customHeight="1" x14ac:dyDescent="0.2">
      <c r="A164" s="175">
        <f t="shared" ref="A164:A168" si="14">IF(C164&gt;0,C164,A163&amp;"a")</f>
        <v>28</v>
      </c>
      <c r="C164" s="318">
        <f>+C159+1</f>
        <v>28</v>
      </c>
      <c r="D164" s="319"/>
      <c r="E164" s="365" t="s">
        <v>249</v>
      </c>
      <c r="F164" s="366"/>
      <c r="G164" s="366"/>
      <c r="H164" s="366"/>
      <c r="I164" s="384"/>
      <c r="J164" s="385"/>
      <c r="K164" s="385"/>
      <c r="L164" s="386"/>
      <c r="M164" s="369"/>
      <c r="N164" s="370"/>
      <c r="O164" s="232" t="s">
        <v>210</v>
      </c>
      <c r="P164" s="369"/>
      <c r="Q164" s="370"/>
      <c r="R164" s="370"/>
      <c r="S164" s="370"/>
      <c r="T164" s="239" t="s">
        <v>429</v>
      </c>
      <c r="U164" s="359" t="str">
        <f>IF(AND(M164&gt;0,P164&gt;0),ROUNDDOWN(P164/3000,0),"")</f>
        <v/>
      </c>
      <c r="V164" s="360"/>
      <c r="W164" s="360"/>
      <c r="X164" s="361" t="s">
        <v>235</v>
      </c>
      <c r="Y164" s="352"/>
      <c r="Z164"/>
      <c r="AB164"/>
    </row>
    <row r="165" spans="1:31" s="72" customFormat="1" ht="28" customHeight="1" x14ac:dyDescent="0.2">
      <c r="A165" s="175">
        <f t="shared" si="14"/>
        <v>29</v>
      </c>
      <c r="C165" s="318">
        <f t="shared" ref="C165:C166" si="15">+C164+1</f>
        <v>29</v>
      </c>
      <c r="D165" s="319"/>
      <c r="E165" s="365" t="s">
        <v>250</v>
      </c>
      <c r="F165" s="366"/>
      <c r="G165" s="366"/>
      <c r="H165" s="366"/>
      <c r="I165" s="384"/>
      <c r="J165" s="385"/>
      <c r="K165" s="385"/>
      <c r="L165" s="386"/>
      <c r="M165" s="369"/>
      <c r="N165" s="370"/>
      <c r="O165" s="232" t="s">
        <v>210</v>
      </c>
      <c r="P165" s="369"/>
      <c r="Q165" s="370"/>
      <c r="R165" s="370"/>
      <c r="S165" s="370"/>
      <c r="T165" s="239" t="s">
        <v>429</v>
      </c>
      <c r="U165" s="359" t="str">
        <f>IF(AND(M165&gt;0,P165&gt;0),ROUNDDOWN(P165/3000,0),"")</f>
        <v/>
      </c>
      <c r="V165" s="360"/>
      <c r="W165" s="360"/>
      <c r="X165" s="361" t="s">
        <v>235</v>
      </c>
      <c r="Y165" s="352"/>
      <c r="AB165"/>
    </row>
    <row r="166" spans="1:31" s="72" customFormat="1" ht="28" customHeight="1" x14ac:dyDescent="0.2">
      <c r="A166" s="175">
        <f t="shared" si="14"/>
        <v>30</v>
      </c>
      <c r="C166" s="318">
        <f t="shared" si="15"/>
        <v>30</v>
      </c>
      <c r="D166" s="319"/>
      <c r="E166" s="381" t="s">
        <v>322</v>
      </c>
      <c r="F166" s="382"/>
      <c r="G166" s="382"/>
      <c r="H166" s="382"/>
      <c r="I166" s="384"/>
      <c r="J166" s="385"/>
      <c r="K166" s="385"/>
      <c r="L166" s="386"/>
      <c r="M166" s="369"/>
      <c r="N166" s="370"/>
      <c r="O166" s="232" t="s">
        <v>210</v>
      </c>
      <c r="P166" s="369"/>
      <c r="Q166" s="370"/>
      <c r="R166" s="370"/>
      <c r="S166" s="370"/>
      <c r="T166" s="239" t="s">
        <v>429</v>
      </c>
      <c r="U166" s="359" t="str">
        <f>IF(AND(M166&gt;0,P166&gt;0),ROUNDDOWN(P166/3000,0),"")</f>
        <v/>
      </c>
      <c r="V166" s="360"/>
      <c r="W166" s="360"/>
      <c r="X166" s="361" t="s">
        <v>235</v>
      </c>
      <c r="Y166" s="352"/>
      <c r="AB166"/>
    </row>
    <row r="167" spans="1:31" s="118" customFormat="1" ht="28" customHeight="1" x14ac:dyDescent="0.2">
      <c r="A167" s="175">
        <f t="shared" si="14"/>
        <v>31</v>
      </c>
      <c r="B167" s="117"/>
      <c r="C167" s="342">
        <f>C166+1</f>
        <v>31</v>
      </c>
      <c r="D167" s="343"/>
      <c r="E167" s="498" t="s">
        <v>259</v>
      </c>
      <c r="F167" s="499"/>
      <c r="G167" s="499"/>
      <c r="H167" s="500"/>
      <c r="I167" s="384"/>
      <c r="J167" s="385"/>
      <c r="K167" s="385"/>
      <c r="L167" s="386"/>
      <c r="M167" s="369"/>
      <c r="N167" s="370"/>
      <c r="O167" s="235" t="s">
        <v>260</v>
      </c>
      <c r="P167" s="369"/>
      <c r="Q167" s="370"/>
      <c r="R167" s="370"/>
      <c r="S167" s="370"/>
      <c r="T167" s="239" t="s">
        <v>429</v>
      </c>
      <c r="U167" s="359" t="str">
        <f t="shared" ref="U167" si="16">IF(AND(M167&gt;0,P167&gt;0),ROUNDDOWN(P167/3000,0),"")</f>
        <v/>
      </c>
      <c r="V167" s="360"/>
      <c r="W167" s="360"/>
      <c r="X167" s="361" t="s">
        <v>235</v>
      </c>
      <c r="Y167" s="352"/>
      <c r="AB167"/>
    </row>
    <row r="168" spans="1:31" s="118" customFormat="1" ht="28" customHeight="1" x14ac:dyDescent="0.2">
      <c r="A168" s="175" t="str">
        <f t="shared" si="14"/>
        <v>31a</v>
      </c>
      <c r="B168" s="117"/>
      <c r="C168" s="344"/>
      <c r="D168" s="345"/>
      <c r="E168" s="392" t="s">
        <v>263</v>
      </c>
      <c r="F168" s="393"/>
      <c r="G168" s="393"/>
      <c r="H168" s="393"/>
      <c r="I168" s="393"/>
      <c r="J168" s="393"/>
      <c r="K168" s="393"/>
      <c r="L168" s="393"/>
      <c r="M168" s="393"/>
      <c r="N168" s="393"/>
      <c r="O168" s="393"/>
      <c r="P168" s="393"/>
      <c r="Q168" s="393"/>
      <c r="R168" s="393"/>
      <c r="S168" s="393"/>
      <c r="T168" s="393"/>
      <c r="U168" s="393"/>
      <c r="V168" s="393"/>
      <c r="W168" s="393"/>
      <c r="X168" s="393"/>
      <c r="Y168" s="394"/>
      <c r="AB168"/>
    </row>
    <row r="169" spans="1:31" s="72" customFormat="1" ht="5.15" customHeight="1" x14ac:dyDescent="0.2">
      <c r="D169" s="97"/>
      <c r="E169" s="112"/>
      <c r="F169" s="112"/>
      <c r="G169" s="112"/>
      <c r="H169" s="112"/>
      <c r="I169" s="67"/>
      <c r="J169" s="67"/>
      <c r="K169" s="67"/>
      <c r="L169" s="113"/>
      <c r="M169" s="108"/>
      <c r="N169" s="108"/>
      <c r="O169" s="114"/>
      <c r="P169" s="114"/>
      <c r="Q169" s="114"/>
      <c r="R169" s="114"/>
      <c r="S169" s="115"/>
      <c r="T169" s="116"/>
      <c r="AB169"/>
    </row>
    <row r="170" spans="1:31" s="72" customFormat="1" ht="5.15" customHeight="1" x14ac:dyDescent="0.2">
      <c r="C170" s="73"/>
      <c r="D170" s="108"/>
      <c r="E170" s="108"/>
      <c r="F170" s="108"/>
      <c r="G170" s="109"/>
      <c r="H170" s="109"/>
      <c r="I170" s="109"/>
      <c r="J170" s="109"/>
      <c r="L170" s="73"/>
      <c r="M170" s="110"/>
      <c r="N170" s="110"/>
      <c r="O170" s="110"/>
      <c r="P170" s="110"/>
      <c r="Q170" s="110"/>
      <c r="R170" s="110"/>
      <c r="S170" s="110"/>
      <c r="T170" s="110"/>
      <c r="U170" s="110"/>
      <c r="AB170" s="74"/>
      <c r="AE170" s="68"/>
    </row>
    <row r="171" spans="1:31" ht="25" customHeight="1" x14ac:dyDescent="0.2">
      <c r="B171" s="86" t="s">
        <v>221</v>
      </c>
      <c r="C171" s="380" t="s">
        <v>234</v>
      </c>
      <c r="D171" s="380"/>
      <c r="E171" s="380"/>
      <c r="F171" s="380"/>
      <c r="G171" s="380"/>
      <c r="H171" s="380"/>
      <c r="I171" s="380"/>
      <c r="J171" s="380"/>
      <c r="K171" s="380"/>
      <c r="L171" s="380"/>
      <c r="M171" s="380"/>
      <c r="N171" s="380"/>
      <c r="O171" s="380"/>
      <c r="P171" s="380"/>
      <c r="Q171" s="380"/>
      <c r="R171" s="380"/>
      <c r="S171" s="380"/>
      <c r="T171" s="380"/>
      <c r="U171" s="380"/>
      <c r="V171" s="380"/>
      <c r="W171" s="380"/>
      <c r="X171" s="380"/>
      <c r="Y171" s="380"/>
      <c r="Z171" s="71"/>
      <c r="AB171" s="74"/>
    </row>
    <row r="172" spans="1:31" ht="28" customHeight="1" x14ac:dyDescent="0.2">
      <c r="B172" s="87"/>
      <c r="C172" s="390" t="s">
        <v>215</v>
      </c>
      <c r="D172" s="391"/>
      <c r="E172" s="373" t="s">
        <v>270</v>
      </c>
      <c r="F172" s="374"/>
      <c r="G172" s="374"/>
      <c r="H172" s="374"/>
      <c r="I172" s="374"/>
      <c r="J172" s="374"/>
      <c r="K172" s="374"/>
      <c r="L172" s="375"/>
      <c r="M172" s="373" t="s">
        <v>207</v>
      </c>
      <c r="N172" s="374"/>
      <c r="O172" s="375"/>
      <c r="P172" s="373" t="s">
        <v>219</v>
      </c>
      <c r="Q172" s="374"/>
      <c r="R172" s="374"/>
      <c r="S172" s="374"/>
      <c r="T172" s="375"/>
      <c r="U172" s="376" t="s">
        <v>218</v>
      </c>
      <c r="V172" s="377"/>
      <c r="W172" s="377"/>
      <c r="X172" s="377"/>
      <c r="Y172" s="378"/>
      <c r="Z172" s="71"/>
    </row>
    <row r="173" spans="1:31" s="72" customFormat="1" ht="28" customHeight="1" x14ac:dyDescent="0.2">
      <c r="A173" s="175">
        <f t="shared" ref="A173:A175" si="17">IF(C173&gt;0,C173,A172&amp;"a")</f>
        <v>32</v>
      </c>
      <c r="B173" s="71"/>
      <c r="C173" s="318">
        <f>+C167+1</f>
        <v>32</v>
      </c>
      <c r="D173" s="319"/>
      <c r="E173" s="504" t="s">
        <v>229</v>
      </c>
      <c r="F173" s="505"/>
      <c r="G173" s="505"/>
      <c r="H173" s="505"/>
      <c r="I173" s="505"/>
      <c r="J173" s="505"/>
      <c r="K173" s="505"/>
      <c r="L173" s="506"/>
      <c r="M173" s="369"/>
      <c r="N173" s="370"/>
      <c r="O173" s="232" t="s">
        <v>210</v>
      </c>
      <c r="P173" s="369"/>
      <c r="Q173" s="370"/>
      <c r="R173" s="370"/>
      <c r="S173" s="370"/>
      <c r="T173" s="239" t="s">
        <v>429</v>
      </c>
      <c r="U173" s="359" t="str">
        <f t="shared" ref="U173:U175" si="18">IF(AND(M173&gt;0,P173&gt;0),ROUNDDOWN(P173/2000,0),"")</f>
        <v/>
      </c>
      <c r="V173" s="360"/>
      <c r="W173" s="360"/>
      <c r="X173" s="361" t="s">
        <v>235</v>
      </c>
      <c r="Y173" s="352"/>
      <c r="Z173" s="71"/>
      <c r="AB173" s="74"/>
    </row>
    <row r="174" spans="1:31" s="72" customFormat="1" ht="28" customHeight="1" x14ac:dyDescent="0.2">
      <c r="A174" s="175">
        <f t="shared" si="17"/>
        <v>33</v>
      </c>
      <c r="B174" s="71"/>
      <c r="C174" s="318">
        <f>+C173+1</f>
        <v>33</v>
      </c>
      <c r="D174" s="319"/>
      <c r="E174" s="365" t="s">
        <v>323</v>
      </c>
      <c r="F174" s="366"/>
      <c r="G174" s="366"/>
      <c r="H174" s="366"/>
      <c r="I174" s="366"/>
      <c r="J174" s="366"/>
      <c r="K174" s="366"/>
      <c r="L174" s="443"/>
      <c r="M174" s="369"/>
      <c r="N174" s="370"/>
      <c r="O174" s="232" t="s">
        <v>210</v>
      </c>
      <c r="P174" s="369"/>
      <c r="Q174" s="370"/>
      <c r="R174" s="370"/>
      <c r="S174" s="370"/>
      <c r="T174" s="239" t="s">
        <v>429</v>
      </c>
      <c r="U174" s="359" t="str">
        <f t="shared" si="18"/>
        <v/>
      </c>
      <c r="V174" s="360"/>
      <c r="W174" s="360"/>
      <c r="X174" s="361" t="s">
        <v>235</v>
      </c>
      <c r="Y174" s="352"/>
      <c r="Z174" s="71"/>
      <c r="AB174" s="74"/>
    </row>
    <row r="175" spans="1:31" s="72" customFormat="1" ht="28" customHeight="1" x14ac:dyDescent="0.2">
      <c r="A175" s="175">
        <f t="shared" si="17"/>
        <v>34</v>
      </c>
      <c r="B175" s="71"/>
      <c r="C175" s="318">
        <f>+C174+1</f>
        <v>34</v>
      </c>
      <c r="D175" s="319"/>
      <c r="E175" s="365" t="s">
        <v>228</v>
      </c>
      <c r="F175" s="366"/>
      <c r="G175" s="366"/>
      <c r="H175" s="366"/>
      <c r="I175" s="366"/>
      <c r="J175" s="366"/>
      <c r="K175" s="366"/>
      <c r="L175" s="443"/>
      <c r="M175" s="369"/>
      <c r="N175" s="370"/>
      <c r="O175" s="232" t="s">
        <v>224</v>
      </c>
      <c r="P175" s="369"/>
      <c r="Q175" s="370"/>
      <c r="R175" s="370"/>
      <c r="S175" s="370"/>
      <c r="T175" s="239" t="s">
        <v>429</v>
      </c>
      <c r="U175" s="359" t="str">
        <f t="shared" si="18"/>
        <v/>
      </c>
      <c r="V175" s="360"/>
      <c r="W175" s="360"/>
      <c r="X175" s="361" t="s">
        <v>235</v>
      </c>
      <c r="Y175" s="352"/>
      <c r="Z175" s="71"/>
      <c r="AB175"/>
    </row>
    <row r="176" spans="1:31" s="72" customFormat="1" ht="5.15" customHeight="1" x14ac:dyDescent="0.2">
      <c r="B176" s="71"/>
      <c r="C176" s="78"/>
      <c r="D176" s="71"/>
      <c r="E176" s="71"/>
      <c r="F176" s="71"/>
      <c r="G176" s="78"/>
      <c r="H176" s="78"/>
      <c r="I176" s="67"/>
      <c r="J176" s="67"/>
      <c r="K176" s="67"/>
      <c r="L176" s="81"/>
      <c r="M176" s="78"/>
      <c r="N176" s="78"/>
      <c r="O176" s="78"/>
      <c r="P176" s="82"/>
      <c r="Q176" s="82"/>
      <c r="R176" s="83"/>
      <c r="S176" s="83"/>
      <c r="T176" s="83"/>
      <c r="U176" s="83"/>
      <c r="V176" s="84"/>
      <c r="W176" s="88"/>
      <c r="X176" s="71"/>
      <c r="Y176" s="71"/>
      <c r="Z176" s="71"/>
      <c r="AB176"/>
    </row>
    <row r="177" spans="1:34" ht="5.15" customHeight="1" x14ac:dyDescent="0.2">
      <c r="B177" s="86"/>
      <c r="C177" s="380"/>
      <c r="D177" s="380"/>
      <c r="E177" s="380"/>
      <c r="F177" s="380"/>
      <c r="G177" s="380"/>
      <c r="H177" s="380"/>
      <c r="I177" s="380"/>
      <c r="J177" s="380"/>
      <c r="K177" s="380"/>
      <c r="L177" s="380"/>
      <c r="M177" s="380"/>
      <c r="N177" s="380"/>
      <c r="O177" s="380"/>
      <c r="P177" s="380"/>
      <c r="Q177" s="380"/>
      <c r="R177" s="380"/>
      <c r="S177" s="380"/>
      <c r="T177" s="380"/>
      <c r="U177" s="380"/>
      <c r="V177" s="380"/>
      <c r="W177" s="380"/>
      <c r="X177" s="380"/>
      <c r="Y177" s="380"/>
      <c r="Z177" s="71"/>
    </row>
    <row r="178" spans="1:34" s="72" customFormat="1" ht="23.15" customHeight="1" x14ac:dyDescent="0.2">
      <c r="B178" s="316" t="s">
        <v>257</v>
      </c>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B178"/>
    </row>
    <row r="179" spans="1:34" ht="30" customHeight="1" x14ac:dyDescent="0.2">
      <c r="B179" s="86" t="s">
        <v>311</v>
      </c>
      <c r="C179" s="501" t="s">
        <v>230</v>
      </c>
      <c r="D179" s="501"/>
      <c r="E179" s="501"/>
      <c r="F179" s="501"/>
      <c r="G179" s="501"/>
      <c r="H179" s="501"/>
      <c r="I179" s="501"/>
      <c r="J179" s="501"/>
      <c r="K179" s="501"/>
      <c r="L179" s="501"/>
      <c r="M179" s="501"/>
      <c r="N179" s="501"/>
      <c r="O179" s="501"/>
      <c r="P179" s="501"/>
      <c r="Q179" s="501"/>
      <c r="R179" s="501"/>
      <c r="S179" s="501"/>
      <c r="T179" s="501"/>
      <c r="U179" s="501"/>
      <c r="V179" s="501"/>
      <c r="W179" s="501"/>
      <c r="X179" s="501"/>
      <c r="Y179" s="501"/>
      <c r="Z179" s="71"/>
    </row>
    <row r="180" spans="1:34" ht="30" customHeight="1" x14ac:dyDescent="0.2">
      <c r="B180" s="87"/>
      <c r="C180" s="390" t="s">
        <v>215</v>
      </c>
      <c r="D180" s="391"/>
      <c r="E180" s="373" t="s">
        <v>214</v>
      </c>
      <c r="F180" s="374"/>
      <c r="G180" s="374"/>
      <c r="H180" s="374"/>
      <c r="I180" s="374"/>
      <c r="J180" s="374"/>
      <c r="K180" s="374"/>
      <c r="L180" s="374"/>
      <c r="M180" s="374"/>
      <c r="N180" s="374"/>
      <c r="O180" s="375"/>
      <c r="P180" s="373" t="s">
        <v>219</v>
      </c>
      <c r="Q180" s="374"/>
      <c r="R180" s="374"/>
      <c r="S180" s="374"/>
      <c r="T180" s="375"/>
      <c r="U180" s="376" t="s">
        <v>217</v>
      </c>
      <c r="V180" s="502"/>
      <c r="W180" s="502"/>
      <c r="X180" s="502"/>
      <c r="Y180" s="503"/>
      <c r="Z180" s="71"/>
    </row>
    <row r="181" spans="1:34" ht="30" customHeight="1" x14ac:dyDescent="0.2">
      <c r="A181" s="175">
        <f t="shared" ref="A181" si="19">IF(C181&gt;0,C181,A180&amp;"a")</f>
        <v>35</v>
      </c>
      <c r="B181" s="87"/>
      <c r="C181" s="318">
        <f>+C175+1</f>
        <v>35</v>
      </c>
      <c r="D181" s="319"/>
      <c r="E181" s="387"/>
      <c r="F181" s="388"/>
      <c r="G181" s="388"/>
      <c r="H181" s="388"/>
      <c r="I181" s="388"/>
      <c r="J181" s="388"/>
      <c r="K181" s="388"/>
      <c r="L181" s="388"/>
      <c r="M181" s="388"/>
      <c r="N181" s="388"/>
      <c r="O181" s="389"/>
      <c r="P181" s="369"/>
      <c r="Q181" s="370"/>
      <c r="R181" s="370"/>
      <c r="S181" s="370"/>
      <c r="T181" s="239" t="s">
        <v>429</v>
      </c>
      <c r="U181" s="359" t="str">
        <f>IF(P181&gt;0,ROUNDDOWN(P181/3000,0),"")</f>
        <v/>
      </c>
      <c r="V181" s="360"/>
      <c r="W181" s="360"/>
      <c r="X181" s="521" t="s">
        <v>235</v>
      </c>
      <c r="Y181" s="557"/>
      <c r="Z181" s="71"/>
    </row>
    <row r="182" spans="1:34" s="72" customFormat="1" ht="5.15" customHeight="1" x14ac:dyDescent="0.2">
      <c r="B182" s="71"/>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71"/>
      <c r="AB182"/>
      <c r="AE182" s="68"/>
    </row>
    <row r="183" spans="1:34" ht="23.15" customHeight="1" x14ac:dyDescent="0.2">
      <c r="B183" s="316" t="s">
        <v>307</v>
      </c>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B183" s="10"/>
    </row>
    <row r="184" spans="1:34" customFormat="1" ht="47.5" customHeight="1" x14ac:dyDescent="0.2">
      <c r="B184" s="124"/>
      <c r="C184" s="383" t="s">
        <v>368</v>
      </c>
      <c r="D184" s="383"/>
      <c r="E184" s="383"/>
      <c r="F184" s="383"/>
      <c r="G184" s="383"/>
      <c r="H184" s="383"/>
      <c r="I184" s="383"/>
      <c r="J184" s="383"/>
      <c r="K184" s="383"/>
      <c r="L184" s="383"/>
      <c r="M184" s="383"/>
      <c r="N184" s="383"/>
      <c r="O184" s="383"/>
      <c r="P184" s="383"/>
      <c r="Q184" s="383"/>
      <c r="R184" s="383"/>
      <c r="S184" s="383"/>
      <c r="T184" s="383"/>
      <c r="U184" s="383"/>
      <c r="V184" s="383"/>
      <c r="W184" s="383"/>
      <c r="X184" s="383"/>
      <c r="Y184" s="383"/>
      <c r="AE184" s="10"/>
      <c r="AF184" s="10"/>
      <c r="AG184" s="10"/>
      <c r="AH184" s="10"/>
    </row>
    <row r="185" spans="1:34" customFormat="1" ht="20.149999999999999" customHeight="1" x14ac:dyDescent="0.2">
      <c r="B185" s="51" t="s">
        <v>324</v>
      </c>
      <c r="C185" s="137" t="s">
        <v>280</v>
      </c>
    </row>
    <row r="186" spans="1:34" customFormat="1" ht="54.65" customHeight="1" x14ac:dyDescent="0.2">
      <c r="C186" s="379" t="s">
        <v>421</v>
      </c>
      <c r="D186" s="379"/>
      <c r="E186" s="379"/>
      <c r="F186" s="379"/>
      <c r="G186" s="379"/>
      <c r="H186" s="379"/>
      <c r="I186" s="379"/>
      <c r="J186" s="379"/>
      <c r="K186" s="379"/>
      <c r="L186" s="379"/>
      <c r="M186" s="379"/>
      <c r="N186" s="379"/>
      <c r="O186" s="379"/>
      <c r="P186" s="379"/>
      <c r="Q186" s="379"/>
      <c r="R186" s="379"/>
      <c r="S186" s="379"/>
      <c r="T186" s="379"/>
      <c r="U186" s="379"/>
      <c r="V186" s="379"/>
      <c r="W186" s="379"/>
      <c r="X186" s="379"/>
      <c r="Y186" s="379"/>
    </row>
    <row r="187" spans="1:34" customFormat="1" ht="20.149999999999999" customHeight="1" x14ac:dyDescent="0.2">
      <c r="C187" s="220" t="s">
        <v>369</v>
      </c>
      <c r="D187" s="155"/>
      <c r="E187" s="221"/>
      <c r="F187" s="221"/>
      <c r="G187" s="221"/>
      <c r="H187" s="221"/>
      <c r="I187" s="221"/>
      <c r="J187" s="221"/>
      <c r="K187" s="222"/>
      <c r="L187" s="151"/>
      <c r="M187" s="223"/>
      <c r="N187" s="224"/>
      <c r="O187" s="222"/>
      <c r="P187" s="151"/>
      <c r="Q187" s="223"/>
      <c r="R187" s="222" t="s">
        <v>275</v>
      </c>
      <c r="S187" s="558"/>
      <c r="T187" s="558"/>
      <c r="U187" s="223" t="s">
        <v>422</v>
      </c>
      <c r="V187" s="224"/>
      <c r="W187" s="224"/>
      <c r="X187" s="151"/>
      <c r="Y187" s="151"/>
    </row>
    <row r="188" spans="1:34" customFormat="1" ht="20.149999999999999" customHeight="1" x14ac:dyDescent="0.2">
      <c r="C188" s="220" t="s">
        <v>370</v>
      </c>
      <c r="D188" s="155"/>
      <c r="E188" s="221"/>
      <c r="F188" s="221"/>
      <c r="G188" s="221"/>
      <c r="H188" s="221"/>
      <c r="I188" s="221"/>
      <c r="J188" s="221"/>
      <c r="K188" s="222"/>
      <c r="L188" s="151"/>
      <c r="M188" s="223"/>
      <c r="N188" s="224"/>
      <c r="O188" s="222"/>
      <c r="P188" s="151"/>
      <c r="Q188" s="223"/>
      <c r="R188" s="222" t="s">
        <v>275</v>
      </c>
      <c r="S188" s="558"/>
      <c r="T188" s="558"/>
      <c r="U188" s="223" t="s">
        <v>325</v>
      </c>
      <c r="V188" s="224"/>
      <c r="W188" s="224"/>
      <c r="X188" s="151"/>
      <c r="Y188" s="151"/>
    </row>
    <row r="189" spans="1:34" customFormat="1" ht="7" customHeight="1" x14ac:dyDescent="0.2"/>
    <row r="190" spans="1:34" customFormat="1" ht="20.149999999999999" customHeight="1" x14ac:dyDescent="0.2">
      <c r="B190" s="136" t="s">
        <v>312</v>
      </c>
      <c r="C190" s="338" t="s">
        <v>278</v>
      </c>
      <c r="D190" s="338"/>
      <c r="E190" s="338"/>
      <c r="F190" s="338"/>
      <c r="G190" s="338"/>
      <c r="H190" s="338"/>
      <c r="I190" s="338"/>
      <c r="J190" s="338"/>
      <c r="K190" s="338"/>
      <c r="L190" s="338"/>
      <c r="M190" s="338"/>
      <c r="N190" s="338"/>
      <c r="O190" s="338"/>
      <c r="P190" s="338"/>
      <c r="Q190" s="338"/>
      <c r="R190" s="338"/>
      <c r="S190" s="338"/>
      <c r="T190" s="338"/>
      <c r="U190" s="338"/>
      <c r="V190" s="338"/>
      <c r="W190" s="338"/>
      <c r="X190" s="338"/>
      <c r="Y190" s="338"/>
    </row>
    <row r="191" spans="1:34" customFormat="1" ht="20.149999999999999" customHeight="1" x14ac:dyDescent="0.2">
      <c r="C191" s="371" t="s">
        <v>215</v>
      </c>
      <c r="D191" s="372"/>
      <c r="E191" s="373" t="s">
        <v>270</v>
      </c>
      <c r="F191" s="374"/>
      <c r="G191" s="374"/>
      <c r="H191" s="374"/>
      <c r="I191" s="324" t="s">
        <v>326</v>
      </c>
      <c r="J191" s="325"/>
      <c r="K191" s="326"/>
      <c r="L191" s="327" t="s">
        <v>327</v>
      </c>
      <c r="M191" s="328"/>
      <c r="N191" s="328"/>
      <c r="O191" s="328"/>
      <c r="P191" s="329"/>
      <c r="Q191" s="330" t="s">
        <v>328</v>
      </c>
      <c r="R191" s="331"/>
      <c r="S191" s="331"/>
      <c r="T191" s="331"/>
      <c r="U191" s="332"/>
      <c r="V191" s="554" t="s">
        <v>329</v>
      </c>
      <c r="W191" s="555"/>
      <c r="X191" s="555"/>
      <c r="Y191" s="556"/>
    </row>
    <row r="192" spans="1:34" customFormat="1" ht="30.65" customHeight="1" x14ac:dyDescent="0.2">
      <c r="A192" s="175">
        <f t="shared" ref="A192:A193" si="20">IF(C192&gt;0,C192,A191&amp;"a")</f>
        <v>36</v>
      </c>
      <c r="C192" s="318">
        <f>+C181+1</f>
        <v>36</v>
      </c>
      <c r="D192" s="319"/>
      <c r="E192" s="504" t="s">
        <v>278</v>
      </c>
      <c r="F192" s="505"/>
      <c r="G192" s="505"/>
      <c r="H192" s="505"/>
      <c r="I192" s="322"/>
      <c r="J192" s="323"/>
      <c r="K192" s="232" t="s">
        <v>281</v>
      </c>
      <c r="L192" s="322"/>
      <c r="M192" s="323"/>
      <c r="N192" s="323"/>
      <c r="O192" s="323"/>
      <c r="P192" s="150" t="s">
        <v>429</v>
      </c>
      <c r="Q192" s="367" t="str">
        <f>IF(AND(I192="",L192=""),"ー",IFERROR(ROUND(L192/I192,0),"要望人数を入力してください"))</f>
        <v>ー</v>
      </c>
      <c r="R192" s="368"/>
      <c r="S192" s="368"/>
      <c r="T192" s="368"/>
      <c r="U192" s="150" t="s">
        <v>429</v>
      </c>
      <c r="V192" s="367" t="str">
        <f>IF(AND(I192&gt;0,L192&gt;0),ROUNDDOWN(L192/2000,0),"")</f>
        <v/>
      </c>
      <c r="W192" s="368"/>
      <c r="X192" s="368"/>
      <c r="Y192" s="150" t="s">
        <v>235</v>
      </c>
    </row>
    <row r="193" spans="1:25" customFormat="1" ht="30.65" customHeight="1" x14ac:dyDescent="0.2">
      <c r="A193" s="175">
        <f t="shared" si="20"/>
        <v>37</v>
      </c>
      <c r="C193" s="318">
        <f>+C192+1</f>
        <v>37</v>
      </c>
      <c r="D193" s="319"/>
      <c r="E193" s="365" t="s">
        <v>282</v>
      </c>
      <c r="F193" s="366"/>
      <c r="G193" s="366"/>
      <c r="H193" s="366"/>
      <c r="I193" s="322"/>
      <c r="J193" s="323"/>
      <c r="K193" s="232" t="s">
        <v>281</v>
      </c>
      <c r="L193" s="322"/>
      <c r="M193" s="323"/>
      <c r="N193" s="323"/>
      <c r="O193" s="323"/>
      <c r="P193" s="150" t="s">
        <v>429</v>
      </c>
      <c r="Q193" s="367" t="str">
        <f>IF(AND(I193="",L193=""),"ー",IFERROR(ROUND(L193/I193,0),"要望人数を入力してください"))</f>
        <v>ー</v>
      </c>
      <c r="R193" s="368"/>
      <c r="S193" s="368"/>
      <c r="T193" s="368"/>
      <c r="U193" s="150" t="s">
        <v>429</v>
      </c>
      <c r="V193" s="367" t="str">
        <f>IF(AND(I193&gt;0,L193&gt;0),ROUNDDOWN(L193/2000,0),"")</f>
        <v/>
      </c>
      <c r="W193" s="368"/>
      <c r="X193" s="368"/>
      <c r="Y193" s="150" t="s">
        <v>235</v>
      </c>
    </row>
    <row r="194" spans="1:25" customFormat="1" ht="20.149999999999999" customHeight="1" x14ac:dyDescent="0.2"/>
    <row r="195" spans="1:25" customFormat="1" ht="33.65" customHeight="1" x14ac:dyDescent="0.2">
      <c r="C195" s="219" t="s">
        <v>283</v>
      </c>
      <c r="D195" s="315" t="s">
        <v>330</v>
      </c>
      <c r="E195" s="315"/>
      <c r="F195" s="315"/>
      <c r="G195" s="315"/>
      <c r="H195" s="315"/>
      <c r="I195" s="315"/>
      <c r="J195" s="315"/>
      <c r="K195" s="315"/>
      <c r="L195" s="315"/>
      <c r="M195" s="315"/>
      <c r="N195" s="315"/>
      <c r="O195" s="315"/>
      <c r="P195" s="315"/>
      <c r="Q195" s="315"/>
      <c r="R195" s="315"/>
      <c r="S195" s="315"/>
      <c r="T195" s="315"/>
      <c r="U195" s="315"/>
      <c r="V195" s="315"/>
      <c r="W195" s="315"/>
      <c r="X195" s="315"/>
      <c r="Y195" s="315"/>
    </row>
    <row r="196" spans="1:25" customFormat="1" ht="20.149999999999999" customHeight="1" x14ac:dyDescent="0.2">
      <c r="C196" s="217" t="s">
        <v>284</v>
      </c>
      <c r="D196" s="357" t="s">
        <v>285</v>
      </c>
      <c r="E196" s="357"/>
      <c r="F196" s="357"/>
      <c r="G196" s="357"/>
      <c r="H196" s="357"/>
      <c r="I196" s="357"/>
      <c r="J196" s="357"/>
      <c r="K196" s="357"/>
      <c r="L196" s="357"/>
      <c r="M196" s="357"/>
      <c r="N196" s="357"/>
      <c r="O196" s="357"/>
      <c r="P196" s="357"/>
      <c r="Q196" s="357"/>
      <c r="R196" s="357"/>
      <c r="S196" s="357"/>
      <c r="T196" s="357"/>
      <c r="U196" s="357"/>
      <c r="V196" s="357"/>
      <c r="W196" s="357"/>
      <c r="X196" s="357"/>
      <c r="Y196" s="357"/>
    </row>
    <row r="197" spans="1:25" customFormat="1" ht="36.65" customHeight="1" x14ac:dyDescent="0.2">
      <c r="C197" s="217" t="s">
        <v>286</v>
      </c>
      <c r="D197" s="315" t="s">
        <v>397</v>
      </c>
      <c r="E197" s="315"/>
      <c r="F197" s="315"/>
      <c r="G197" s="315"/>
      <c r="H197" s="315"/>
      <c r="I197" s="315"/>
      <c r="J197" s="315"/>
      <c r="K197" s="315"/>
      <c r="L197" s="315"/>
      <c r="M197" s="315"/>
      <c r="N197" s="315"/>
      <c r="O197" s="315"/>
      <c r="P197" s="315"/>
      <c r="Q197" s="315"/>
      <c r="R197" s="315"/>
      <c r="S197" s="315"/>
      <c r="T197" s="315"/>
      <c r="U197" s="315"/>
      <c r="V197" s="315"/>
      <c r="W197" s="315"/>
      <c r="X197" s="315"/>
      <c r="Y197" s="315"/>
    </row>
    <row r="198" spans="1:25" customFormat="1" ht="32.5" customHeight="1" x14ac:dyDescent="0.2">
      <c r="C198" s="217" t="s">
        <v>287</v>
      </c>
      <c r="D198" s="315" t="s">
        <v>398</v>
      </c>
      <c r="E198" s="315"/>
      <c r="F198" s="315"/>
      <c r="G198" s="315"/>
      <c r="H198" s="315"/>
      <c r="I198" s="315"/>
      <c r="J198" s="315"/>
      <c r="K198" s="315"/>
      <c r="L198" s="315"/>
      <c r="M198" s="315"/>
      <c r="N198" s="315"/>
      <c r="O198" s="315"/>
      <c r="P198" s="315"/>
      <c r="Q198" s="315"/>
      <c r="R198" s="315"/>
      <c r="S198" s="315"/>
      <c r="T198" s="315"/>
      <c r="U198" s="315"/>
      <c r="V198" s="315"/>
      <c r="W198" s="315"/>
      <c r="X198" s="315"/>
      <c r="Y198" s="315"/>
    </row>
    <row r="199" spans="1:25" s="151" customFormat="1" ht="28.5" customHeight="1" x14ac:dyDescent="0.2">
      <c r="C199" s="219" t="s">
        <v>308</v>
      </c>
      <c r="D199" s="315" t="s">
        <v>331</v>
      </c>
      <c r="E199" s="315"/>
      <c r="F199" s="315"/>
      <c r="G199" s="315"/>
      <c r="H199" s="315"/>
      <c r="I199" s="315"/>
      <c r="J199" s="315"/>
      <c r="K199" s="315"/>
      <c r="L199" s="315"/>
      <c r="M199" s="315"/>
      <c r="N199" s="315"/>
      <c r="O199" s="315"/>
      <c r="P199" s="315"/>
      <c r="Q199" s="315"/>
      <c r="R199" s="315"/>
      <c r="S199" s="315"/>
      <c r="T199" s="315"/>
      <c r="U199" s="315"/>
      <c r="V199" s="315"/>
      <c r="W199" s="315"/>
      <c r="X199" s="315"/>
      <c r="Y199" s="315"/>
    </row>
    <row r="200" spans="1:25" customFormat="1" ht="11.5" customHeight="1" x14ac:dyDescent="0.2"/>
    <row r="201" spans="1:25" customFormat="1" ht="20.149999999999999" customHeight="1" x14ac:dyDescent="0.2">
      <c r="B201" s="136" t="s">
        <v>433</v>
      </c>
      <c r="C201" s="338" t="s">
        <v>332</v>
      </c>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row>
    <row r="202" spans="1:25" customFormat="1" ht="20.149999999999999" customHeight="1" x14ac:dyDescent="0.2">
      <c r="C202" s="371" t="s">
        <v>215</v>
      </c>
      <c r="D202" s="372"/>
      <c r="E202" s="373" t="s">
        <v>270</v>
      </c>
      <c r="F202" s="374"/>
      <c r="G202" s="374"/>
      <c r="H202" s="374"/>
      <c r="I202" s="374"/>
      <c r="J202" s="374"/>
      <c r="K202" s="374"/>
      <c r="L202" s="374"/>
      <c r="M202" s="374"/>
      <c r="N202" s="374"/>
      <c r="O202" s="375"/>
      <c r="P202" s="373" t="s">
        <v>219</v>
      </c>
      <c r="Q202" s="374"/>
      <c r="R202" s="374"/>
      <c r="S202" s="374"/>
      <c r="T202" s="375"/>
      <c r="U202" s="376" t="s">
        <v>218</v>
      </c>
      <c r="V202" s="377"/>
      <c r="W202" s="377"/>
      <c r="X202" s="377"/>
      <c r="Y202" s="378"/>
    </row>
    <row r="203" spans="1:25" customFormat="1" ht="27" customHeight="1" x14ac:dyDescent="0.2">
      <c r="A203" s="175">
        <f t="shared" ref="A203" si="21">IF(C203&gt;0,C203,A202&amp;"a")</f>
        <v>38</v>
      </c>
      <c r="C203" s="318">
        <f>+C193+1</f>
        <v>38</v>
      </c>
      <c r="D203" s="319"/>
      <c r="E203" s="504" t="s">
        <v>333</v>
      </c>
      <c r="F203" s="505"/>
      <c r="G203" s="505"/>
      <c r="H203" s="505"/>
      <c r="I203" s="505"/>
      <c r="J203" s="505"/>
      <c r="K203" s="505"/>
      <c r="L203" s="505"/>
      <c r="M203" s="505"/>
      <c r="N203" s="505"/>
      <c r="O203" s="506"/>
      <c r="P203" s="369"/>
      <c r="Q203" s="370"/>
      <c r="R203" s="370"/>
      <c r="S203" s="370"/>
      <c r="T203" s="239" t="s">
        <v>429</v>
      </c>
      <c r="U203" s="359" t="str">
        <f>IF(P203&gt;0,ROUNDDOWN(P203/2000,0),"")</f>
        <v/>
      </c>
      <c r="V203" s="360"/>
      <c r="W203" s="360"/>
      <c r="X203" s="361" t="s">
        <v>235</v>
      </c>
      <c r="Y203" s="352"/>
    </row>
    <row r="204" spans="1:25" customFormat="1" ht="12.65" customHeight="1" x14ac:dyDescent="0.2"/>
    <row r="205" spans="1:25" customFormat="1" ht="20.149999999999999" customHeight="1" x14ac:dyDescent="0.2">
      <c r="C205" t="s">
        <v>288</v>
      </c>
    </row>
    <row r="206" spans="1:25" customFormat="1" ht="53.15" customHeight="1" x14ac:dyDescent="0.2">
      <c r="A206" t="str">
        <f>A203&amp;"a"</f>
        <v>38a</v>
      </c>
      <c r="C206" s="362"/>
      <c r="D206" s="363"/>
      <c r="E206" s="363"/>
      <c r="F206" s="363"/>
      <c r="G206" s="363"/>
      <c r="H206" s="363"/>
      <c r="I206" s="363"/>
      <c r="J206" s="363"/>
      <c r="K206" s="363"/>
      <c r="L206" s="363"/>
      <c r="M206" s="363"/>
      <c r="N206" s="363"/>
      <c r="O206" s="363"/>
      <c r="P206" s="363"/>
      <c r="Q206" s="363"/>
      <c r="R206" s="363"/>
      <c r="S206" s="363"/>
      <c r="T206" s="363"/>
      <c r="U206" s="363"/>
      <c r="V206" s="363"/>
      <c r="W206" s="363"/>
      <c r="X206" s="363"/>
      <c r="Y206" s="364"/>
    </row>
    <row r="207" spans="1:25" customFormat="1" ht="12.65" customHeight="1" x14ac:dyDescent="0.2"/>
    <row r="208" spans="1:25" customFormat="1" ht="20.149999999999999" customHeight="1" x14ac:dyDescent="0.2">
      <c r="C208" s="371" t="s">
        <v>215</v>
      </c>
      <c r="D208" s="372"/>
      <c r="E208" s="373" t="s">
        <v>270</v>
      </c>
      <c r="F208" s="374"/>
      <c r="G208" s="374"/>
      <c r="H208" s="374"/>
      <c r="I208" s="374"/>
      <c r="J208" s="374"/>
      <c r="K208" s="374"/>
      <c r="L208" s="374"/>
      <c r="M208" s="374"/>
      <c r="N208" s="374"/>
      <c r="O208" s="375"/>
      <c r="P208" s="373" t="s">
        <v>219</v>
      </c>
      <c r="Q208" s="374"/>
      <c r="R208" s="374"/>
      <c r="S208" s="374"/>
      <c r="T208" s="375"/>
      <c r="U208" s="376" t="s">
        <v>218</v>
      </c>
      <c r="V208" s="377"/>
      <c r="W208" s="377"/>
      <c r="X208" s="377"/>
      <c r="Y208" s="378"/>
    </row>
    <row r="209" spans="1:25" customFormat="1" ht="27" customHeight="1" x14ac:dyDescent="0.2">
      <c r="A209" s="175">
        <f>IF(C209&gt;0,C209,#REF!&amp;"a")</f>
        <v>39</v>
      </c>
      <c r="C209" s="318">
        <f>+C203+1</f>
        <v>39</v>
      </c>
      <c r="D209" s="319"/>
      <c r="E209" s="504" t="s">
        <v>289</v>
      </c>
      <c r="F209" s="505"/>
      <c r="G209" s="505"/>
      <c r="H209" s="505"/>
      <c r="I209" s="505"/>
      <c r="J209" s="505"/>
      <c r="K209" s="505"/>
      <c r="L209" s="505"/>
      <c r="M209" s="505"/>
      <c r="N209" s="505"/>
      <c r="O209" s="506"/>
      <c r="P209" s="369"/>
      <c r="Q209" s="370"/>
      <c r="R209" s="370"/>
      <c r="S209" s="370"/>
      <c r="T209" s="239" t="s">
        <v>429</v>
      </c>
      <c r="U209" s="359" t="str">
        <f>IF(P209&gt;0,ROUNDDOWN(P209/2000,0),"")</f>
        <v/>
      </c>
      <c r="V209" s="360"/>
      <c r="W209" s="360"/>
      <c r="X209" s="361" t="s">
        <v>235</v>
      </c>
      <c r="Y209" s="352"/>
    </row>
    <row r="210" spans="1:25" customFormat="1" ht="12.65" customHeight="1" x14ac:dyDescent="0.2"/>
    <row r="211" spans="1:25" customFormat="1" ht="20.149999999999999" customHeight="1" x14ac:dyDescent="0.2">
      <c r="C211" t="s">
        <v>288</v>
      </c>
    </row>
    <row r="212" spans="1:25" customFormat="1" ht="61.5" customHeight="1" x14ac:dyDescent="0.2">
      <c r="A212" t="str">
        <f>A209&amp;"a"</f>
        <v>39a</v>
      </c>
      <c r="C212" s="362"/>
      <c r="D212" s="363"/>
      <c r="E212" s="363"/>
      <c r="F212" s="363"/>
      <c r="G212" s="363"/>
      <c r="H212" s="363"/>
      <c r="I212" s="363"/>
      <c r="J212" s="363"/>
      <c r="K212" s="363"/>
      <c r="L212" s="363"/>
      <c r="M212" s="363"/>
      <c r="N212" s="363"/>
      <c r="O212" s="363"/>
      <c r="P212" s="363"/>
      <c r="Q212" s="363"/>
      <c r="R212" s="363"/>
      <c r="S212" s="363"/>
      <c r="T212" s="363"/>
      <c r="U212" s="363"/>
      <c r="V212" s="363"/>
      <c r="W212" s="363"/>
      <c r="X212" s="363"/>
      <c r="Y212" s="364"/>
    </row>
    <row r="213" spans="1:25" customFormat="1" ht="20.149999999999999" customHeight="1" x14ac:dyDescent="0.2"/>
    <row r="214" spans="1:25" customFormat="1" ht="33.65" customHeight="1" x14ac:dyDescent="0.2">
      <c r="C214" s="225" t="s">
        <v>283</v>
      </c>
      <c r="D214" s="315" t="s">
        <v>334</v>
      </c>
      <c r="E214" s="315"/>
      <c r="F214" s="315"/>
      <c r="G214" s="315"/>
      <c r="H214" s="315"/>
      <c r="I214" s="315"/>
      <c r="J214" s="315"/>
      <c r="K214" s="315"/>
      <c r="L214" s="315"/>
      <c r="M214" s="315"/>
      <c r="N214" s="315"/>
      <c r="O214" s="315"/>
      <c r="P214" s="315"/>
      <c r="Q214" s="315"/>
      <c r="R214" s="315"/>
      <c r="S214" s="315"/>
      <c r="T214" s="315"/>
      <c r="U214" s="315"/>
      <c r="V214" s="315"/>
      <c r="W214" s="315"/>
      <c r="X214" s="315"/>
      <c r="Y214" s="315"/>
    </row>
    <row r="215" spans="1:25" customFormat="1" ht="33" customHeight="1" x14ac:dyDescent="0.2">
      <c r="C215" s="217" t="s">
        <v>284</v>
      </c>
      <c r="D215" s="357" t="str">
        <f>"T-"&amp;C203&amp;E203&amp;"については、人材確保のためのイベントの会場借上、外部委託経費、出展料、これらに相当する費用もしくはこれらに類する費用が対象となります。"</f>
        <v>T-38人材確保イベントの参加・開催については、人材確保のためのイベントの会場借上、外部委託経費、出展料、これらに相当する費用もしくはこれらに類する費用が対象となります。</v>
      </c>
      <c r="E215" s="357"/>
      <c r="F215" s="357"/>
      <c r="G215" s="357"/>
      <c r="H215" s="357"/>
      <c r="I215" s="357"/>
      <c r="J215" s="357"/>
      <c r="K215" s="357"/>
      <c r="L215" s="357"/>
      <c r="M215" s="357"/>
      <c r="N215" s="357"/>
      <c r="O215" s="357"/>
      <c r="P215" s="357"/>
      <c r="Q215" s="357"/>
      <c r="R215" s="357"/>
      <c r="S215" s="357"/>
      <c r="T215" s="357"/>
      <c r="U215" s="357"/>
      <c r="V215" s="357"/>
      <c r="W215" s="357"/>
      <c r="X215" s="357"/>
      <c r="Y215" s="357"/>
    </row>
    <row r="216" spans="1:25" customFormat="1" ht="38.5" customHeight="1" x14ac:dyDescent="0.2">
      <c r="C216" s="217" t="s">
        <v>309</v>
      </c>
      <c r="D216" s="357" t="str">
        <f>"T-"&amp;C209&amp;E209&amp;"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f>
        <v>T-39人材確保のためのPRについては、人材を確保するために事業者等が行う自社又は業界をPRするためのHP作成・改修費用、PR資料の作成費用、外部の求人サイトへの掲載料、その他広告等が対象となります。人材派遣会社への紹介料は対象となりません</v>
      </c>
      <c r="E216" s="357"/>
      <c r="F216" s="357"/>
      <c r="G216" s="357"/>
      <c r="H216" s="357"/>
      <c r="I216" s="357"/>
      <c r="J216" s="357"/>
      <c r="K216" s="357"/>
      <c r="L216" s="357"/>
      <c r="M216" s="357"/>
      <c r="N216" s="357"/>
      <c r="O216" s="357"/>
      <c r="P216" s="357"/>
      <c r="Q216" s="357"/>
      <c r="R216" s="357"/>
      <c r="S216" s="357"/>
      <c r="T216" s="357"/>
      <c r="U216" s="357"/>
      <c r="V216" s="357"/>
      <c r="W216" s="357"/>
      <c r="X216" s="357"/>
      <c r="Y216" s="357"/>
    </row>
    <row r="217" spans="1:25" customFormat="1" ht="20.149999999999999" customHeight="1" x14ac:dyDescent="0.2">
      <c r="C217" s="217" t="s">
        <v>310</v>
      </c>
      <c r="D217" s="357" t="s">
        <v>290</v>
      </c>
      <c r="E217" s="357"/>
      <c r="F217" s="357"/>
      <c r="G217" s="357"/>
      <c r="H217" s="357"/>
      <c r="I217" s="357"/>
      <c r="J217" s="357"/>
      <c r="K217" s="357"/>
      <c r="L217" s="357"/>
      <c r="M217" s="357"/>
      <c r="N217" s="357"/>
      <c r="O217" s="357"/>
      <c r="P217" s="357"/>
      <c r="Q217" s="357"/>
      <c r="R217" s="357"/>
      <c r="S217" s="357"/>
      <c r="T217" s="357"/>
      <c r="U217" s="357"/>
      <c r="V217" s="357"/>
      <c r="W217" s="357"/>
      <c r="X217" s="357"/>
      <c r="Y217" s="357"/>
    </row>
    <row r="218" spans="1:25" customFormat="1" ht="20.149999999999999" customHeight="1" x14ac:dyDescent="0.2"/>
    <row r="219" spans="1:25" customFormat="1" ht="20.149999999999999" customHeight="1" x14ac:dyDescent="0.2">
      <c r="B219" s="136" t="s">
        <v>434</v>
      </c>
      <c r="C219" s="338" t="s">
        <v>291</v>
      </c>
      <c r="D219" s="338"/>
      <c r="E219" s="338"/>
      <c r="F219" s="338"/>
      <c r="G219" s="338"/>
      <c r="H219" s="338"/>
      <c r="I219" s="338"/>
      <c r="J219" s="338"/>
      <c r="K219" s="338"/>
      <c r="L219" s="338"/>
      <c r="M219" s="338"/>
      <c r="N219" s="338"/>
      <c r="O219" s="338"/>
      <c r="P219" s="338"/>
      <c r="Q219" s="338"/>
      <c r="R219" s="338"/>
      <c r="S219" s="338"/>
      <c r="T219" s="338"/>
      <c r="U219" s="338"/>
      <c r="V219" s="338"/>
      <c r="W219" s="338"/>
      <c r="X219" s="338"/>
      <c r="Y219" s="338"/>
    </row>
    <row r="220" spans="1:25" customFormat="1" ht="20.149999999999999" customHeight="1" x14ac:dyDescent="0.2">
      <c r="C220" t="s">
        <v>292</v>
      </c>
    </row>
    <row r="221" spans="1:25" customFormat="1" ht="20.149999999999999" customHeight="1" x14ac:dyDescent="0.2">
      <c r="C221" s="371" t="s">
        <v>215</v>
      </c>
      <c r="D221" s="372"/>
      <c r="E221" s="373" t="s">
        <v>270</v>
      </c>
      <c r="F221" s="374"/>
      <c r="G221" s="374"/>
      <c r="H221" s="374"/>
      <c r="I221" s="324" t="s">
        <v>326</v>
      </c>
      <c r="J221" s="325"/>
      <c r="K221" s="326"/>
      <c r="L221" s="327" t="s">
        <v>327</v>
      </c>
      <c r="M221" s="328"/>
      <c r="N221" s="328"/>
      <c r="O221" s="328"/>
      <c r="P221" s="329"/>
      <c r="Q221" s="330" t="s">
        <v>328</v>
      </c>
      <c r="R221" s="331"/>
      <c r="S221" s="331"/>
      <c r="T221" s="331"/>
      <c r="U221" s="332"/>
      <c r="V221" s="523" t="s">
        <v>329</v>
      </c>
      <c r="W221" s="524"/>
      <c r="X221" s="524"/>
      <c r="Y221" s="525"/>
    </row>
    <row r="222" spans="1:25" customFormat="1" ht="30.65" customHeight="1" x14ac:dyDescent="0.2">
      <c r="A222" s="175">
        <f t="shared" ref="A222:A225" si="22">IF(C222&gt;0,C222,A221&amp;"a")</f>
        <v>40</v>
      </c>
      <c r="C222" s="318">
        <f>+C209+1</f>
        <v>40</v>
      </c>
      <c r="D222" s="319"/>
      <c r="E222" s="504" t="s">
        <v>293</v>
      </c>
      <c r="F222" s="505"/>
      <c r="G222" s="505"/>
      <c r="H222" s="505"/>
      <c r="I222" s="322"/>
      <c r="J222" s="323"/>
      <c r="K222" s="232" t="s">
        <v>281</v>
      </c>
      <c r="L222" s="322"/>
      <c r="M222" s="323"/>
      <c r="N222" s="323"/>
      <c r="O222" s="323"/>
      <c r="P222" s="150" t="s">
        <v>429</v>
      </c>
      <c r="Q222" s="367" t="str">
        <f>IF(AND(I222="",L222=""),"ー",IFERROR(ROUND(L222/I222,0),"要望人数を入力してください"))</f>
        <v>ー</v>
      </c>
      <c r="R222" s="368"/>
      <c r="S222" s="368"/>
      <c r="T222" s="368"/>
      <c r="U222" s="150" t="s">
        <v>429</v>
      </c>
      <c r="V222" s="367" t="str">
        <f>IF(AND(I222&gt;0,L222&gt;0),ROUNDDOWN(L222/2000,0),"")</f>
        <v/>
      </c>
      <c r="W222" s="368"/>
      <c r="X222" s="368"/>
      <c r="Y222" s="150" t="s">
        <v>235</v>
      </c>
    </row>
    <row r="223" spans="1:25" customFormat="1" ht="30.65" customHeight="1" x14ac:dyDescent="0.2">
      <c r="A223" s="175">
        <f t="shared" si="22"/>
        <v>41</v>
      </c>
      <c r="C223" s="318">
        <f>+C222+1</f>
        <v>41</v>
      </c>
      <c r="D223" s="319"/>
      <c r="E223" s="365" t="s">
        <v>294</v>
      </c>
      <c r="F223" s="366"/>
      <c r="G223" s="366"/>
      <c r="H223" s="366"/>
      <c r="I223" s="322"/>
      <c r="J223" s="323"/>
      <c r="K223" s="232" t="s">
        <v>281</v>
      </c>
      <c r="L223" s="322"/>
      <c r="M223" s="323"/>
      <c r="N223" s="323"/>
      <c r="O223" s="323"/>
      <c r="P223" s="150" t="s">
        <v>429</v>
      </c>
      <c r="Q223" s="367" t="str">
        <f>IF(AND(I223="",L223=""),"ー",IFERROR(ROUND(L223/I223,0),"要望人数を入力してください"))</f>
        <v>ー</v>
      </c>
      <c r="R223" s="368"/>
      <c r="S223" s="368"/>
      <c r="T223" s="368"/>
      <c r="U223" s="150" t="s">
        <v>429</v>
      </c>
      <c r="V223" s="367" t="str">
        <f>IF(AND(I223&gt;0,L223&gt;0),ROUNDDOWN(L223/2000,0),"")</f>
        <v/>
      </c>
      <c r="W223" s="368"/>
      <c r="X223" s="368"/>
      <c r="Y223" s="150" t="s">
        <v>235</v>
      </c>
    </row>
    <row r="224" spans="1:25" customFormat="1" ht="30.65" customHeight="1" x14ac:dyDescent="0.2">
      <c r="A224" s="175">
        <f t="shared" si="22"/>
        <v>42</v>
      </c>
      <c r="C224" s="318">
        <f t="shared" ref="C224:C225" si="23">+C223+1</f>
        <v>42</v>
      </c>
      <c r="D224" s="319"/>
      <c r="E224" s="365" t="s">
        <v>295</v>
      </c>
      <c r="F224" s="366"/>
      <c r="G224" s="366"/>
      <c r="H224" s="366"/>
      <c r="I224" s="322"/>
      <c r="J224" s="323"/>
      <c r="K224" s="232" t="s">
        <v>281</v>
      </c>
      <c r="L224" s="322"/>
      <c r="M224" s="323"/>
      <c r="N224" s="323"/>
      <c r="O224" s="323"/>
      <c r="P224" s="150" t="s">
        <v>429</v>
      </c>
      <c r="Q224" s="367" t="str">
        <f>IF(AND(I224="",L224=""),"ー",IFERROR(ROUND(L224/I224,0),"要望人数を入力してください"))</f>
        <v>ー</v>
      </c>
      <c r="R224" s="368"/>
      <c r="S224" s="368"/>
      <c r="T224" s="368"/>
      <c r="U224" s="150" t="s">
        <v>429</v>
      </c>
      <c r="V224" s="367" t="str">
        <f>IF(AND(I224&gt;0,L224&gt;0),ROUNDDOWN(L224/2000,0),"")</f>
        <v/>
      </c>
      <c r="W224" s="368"/>
      <c r="X224" s="368"/>
      <c r="Y224" s="150" t="s">
        <v>235</v>
      </c>
    </row>
    <row r="225" spans="1:25" customFormat="1" ht="30.65" customHeight="1" x14ac:dyDescent="0.2">
      <c r="A225" s="175">
        <f t="shared" si="22"/>
        <v>43</v>
      </c>
      <c r="C225" s="318">
        <f t="shared" si="23"/>
        <v>43</v>
      </c>
      <c r="D225" s="319"/>
      <c r="E225" s="365" t="s">
        <v>296</v>
      </c>
      <c r="F225" s="366"/>
      <c r="G225" s="366"/>
      <c r="H225" s="366"/>
      <c r="I225" s="322"/>
      <c r="J225" s="323"/>
      <c r="K225" s="232" t="s">
        <v>281</v>
      </c>
      <c r="L225" s="322"/>
      <c r="M225" s="323"/>
      <c r="N225" s="323"/>
      <c r="O225" s="323"/>
      <c r="P225" s="150" t="s">
        <v>429</v>
      </c>
      <c r="Q225" s="367" t="str">
        <f>IF(AND(I225="",L225=""),"ー",IFERROR(ROUND(L225/I225,0),"要望人数を入力してください"))</f>
        <v>ー</v>
      </c>
      <c r="R225" s="368"/>
      <c r="S225" s="368"/>
      <c r="T225" s="368"/>
      <c r="U225" s="150" t="s">
        <v>429</v>
      </c>
      <c r="V225" s="367" t="str">
        <f>IF(AND(I225&gt;0,L225&gt;0),ROUNDDOWN(L225/2000,0),"")</f>
        <v/>
      </c>
      <c r="W225" s="368"/>
      <c r="X225" s="368"/>
      <c r="Y225" s="150" t="s">
        <v>235</v>
      </c>
    </row>
    <row r="226" spans="1:25" customFormat="1" ht="9.65" customHeight="1" x14ac:dyDescent="0.2"/>
    <row r="227" spans="1:25" customFormat="1" ht="20.149999999999999" customHeight="1" x14ac:dyDescent="0.2">
      <c r="C227" t="s">
        <v>297</v>
      </c>
    </row>
    <row r="228" spans="1:25" customFormat="1" ht="20.149999999999999" customHeight="1" x14ac:dyDescent="0.2">
      <c r="C228" s="371" t="s">
        <v>215</v>
      </c>
      <c r="D228" s="372"/>
      <c r="E228" s="373" t="s">
        <v>270</v>
      </c>
      <c r="F228" s="374"/>
      <c r="G228" s="374"/>
      <c r="H228" s="374"/>
      <c r="I228" s="324" t="s">
        <v>326</v>
      </c>
      <c r="J228" s="325"/>
      <c r="K228" s="326"/>
      <c r="L228" s="327" t="s">
        <v>327</v>
      </c>
      <c r="M228" s="328"/>
      <c r="N228" s="328"/>
      <c r="O228" s="328"/>
      <c r="P228" s="329"/>
      <c r="Q228" s="330" t="s">
        <v>328</v>
      </c>
      <c r="R228" s="331"/>
      <c r="S228" s="331"/>
      <c r="T228" s="331"/>
      <c r="U228" s="332"/>
      <c r="V228" s="523" t="s">
        <v>329</v>
      </c>
      <c r="W228" s="524"/>
      <c r="X228" s="524"/>
      <c r="Y228" s="525"/>
    </row>
    <row r="229" spans="1:25" customFormat="1" ht="27" customHeight="1" x14ac:dyDescent="0.2">
      <c r="A229" s="175">
        <f t="shared" ref="A229" si="24">IF(C229&gt;0,C229,A228&amp;"a")</f>
        <v>44</v>
      </c>
      <c r="C229" s="318">
        <f>+C225+1</f>
        <v>44</v>
      </c>
      <c r="D229" s="319"/>
      <c r="E229" s="320"/>
      <c r="F229" s="321"/>
      <c r="G229" s="321"/>
      <c r="H229" s="321"/>
      <c r="I229" s="322"/>
      <c r="J229" s="323"/>
      <c r="K229" s="232" t="s">
        <v>281</v>
      </c>
      <c r="L229" s="322"/>
      <c r="M229" s="323"/>
      <c r="N229" s="323"/>
      <c r="O229" s="323"/>
      <c r="P229" s="150" t="s">
        <v>429</v>
      </c>
      <c r="Q229" s="367" t="str">
        <f>IF(AND(I229="",L229=""),"ー",IFERROR(ROUND(L229/I229,0),"要望人数を入力してください"))</f>
        <v>ー</v>
      </c>
      <c r="R229" s="368"/>
      <c r="S229" s="368"/>
      <c r="T229" s="368"/>
      <c r="U229" s="150" t="s">
        <v>429</v>
      </c>
      <c r="V229" s="367" t="str">
        <f>IF(AND(I229&gt;0,L229&gt;0),ROUNDDOWN(L229/2000,0),"")</f>
        <v/>
      </c>
      <c r="W229" s="368"/>
      <c r="X229" s="368"/>
      <c r="Y229" s="150" t="s">
        <v>235</v>
      </c>
    </row>
    <row r="230" spans="1:25" customFormat="1" ht="20.149999999999999" customHeight="1" x14ac:dyDescent="0.2">
      <c r="C230" t="s">
        <v>288</v>
      </c>
    </row>
    <row r="231" spans="1:25" customFormat="1" ht="61.5" customHeight="1" x14ac:dyDescent="0.2">
      <c r="A231" t="str">
        <f>A229&amp;"a"</f>
        <v>44a</v>
      </c>
      <c r="C231" s="362"/>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4"/>
    </row>
    <row r="232" spans="1:25" customFormat="1" ht="11.5" customHeight="1" x14ac:dyDescent="0.2"/>
    <row r="233" spans="1:25" customFormat="1" ht="33.65" customHeight="1" x14ac:dyDescent="0.2">
      <c r="C233" s="219" t="s">
        <v>283</v>
      </c>
      <c r="D233" s="315" t="s">
        <v>330</v>
      </c>
      <c r="E233" s="315"/>
      <c r="F233" s="315"/>
      <c r="G233" s="315"/>
      <c r="H233" s="315"/>
      <c r="I233" s="315"/>
      <c r="J233" s="315"/>
      <c r="K233" s="315"/>
      <c r="L233" s="315"/>
      <c r="M233" s="315"/>
      <c r="N233" s="315"/>
      <c r="O233" s="315"/>
      <c r="P233" s="315"/>
      <c r="Q233" s="315"/>
      <c r="R233" s="315"/>
      <c r="S233" s="315"/>
      <c r="T233" s="315"/>
      <c r="U233" s="315"/>
      <c r="V233" s="315"/>
      <c r="W233" s="315"/>
      <c r="X233" s="315"/>
      <c r="Y233" s="315"/>
    </row>
    <row r="234" spans="1:25" customFormat="1" ht="31.5" customHeight="1" x14ac:dyDescent="0.2">
      <c r="C234" s="219" t="s">
        <v>284</v>
      </c>
      <c r="D234" s="315" t="s">
        <v>371</v>
      </c>
      <c r="E234" s="315"/>
      <c r="F234" s="315"/>
      <c r="G234" s="315"/>
      <c r="H234" s="315"/>
      <c r="I234" s="315"/>
      <c r="J234" s="315"/>
      <c r="K234" s="315"/>
      <c r="L234" s="315"/>
      <c r="M234" s="315"/>
      <c r="N234" s="315"/>
      <c r="O234" s="315"/>
      <c r="P234" s="315"/>
      <c r="Q234" s="315"/>
      <c r="R234" s="315"/>
      <c r="S234" s="315"/>
      <c r="T234" s="315"/>
      <c r="U234" s="315"/>
      <c r="V234" s="315"/>
      <c r="W234" s="315"/>
      <c r="X234" s="315"/>
      <c r="Y234" s="315"/>
    </row>
    <row r="235" spans="1:25" customFormat="1" ht="27" customHeight="1" x14ac:dyDescent="0.2">
      <c r="C235" s="217" t="s">
        <v>286</v>
      </c>
      <c r="D235" s="357" t="s">
        <v>298</v>
      </c>
      <c r="E235" s="357"/>
      <c r="F235" s="357"/>
      <c r="G235" s="357"/>
      <c r="H235" s="357"/>
      <c r="I235" s="357"/>
      <c r="J235" s="357"/>
      <c r="K235" s="357"/>
      <c r="L235" s="357"/>
      <c r="M235" s="357"/>
      <c r="N235" s="357"/>
      <c r="O235" s="357"/>
      <c r="P235" s="357"/>
      <c r="Q235" s="357"/>
      <c r="R235" s="357"/>
      <c r="S235" s="357"/>
      <c r="T235" s="357"/>
      <c r="U235" s="357"/>
      <c r="V235" s="357"/>
      <c r="W235" s="357"/>
      <c r="X235" s="357"/>
      <c r="Y235" s="357"/>
    </row>
    <row r="236" spans="1:25" customFormat="1" ht="26.5" customHeight="1" x14ac:dyDescent="0.2">
      <c r="C236" s="217" t="s">
        <v>287</v>
      </c>
      <c r="D236" s="357" t="s">
        <v>299</v>
      </c>
      <c r="E236" s="357"/>
      <c r="F236" s="357"/>
      <c r="G236" s="357"/>
      <c r="H236" s="357"/>
      <c r="I236" s="357"/>
      <c r="J236" s="357"/>
      <c r="K236" s="357"/>
      <c r="L236" s="357"/>
      <c r="M236" s="357"/>
      <c r="N236" s="357"/>
      <c r="O236" s="357"/>
      <c r="P236" s="357"/>
      <c r="Q236" s="357"/>
      <c r="R236" s="357"/>
      <c r="S236" s="357"/>
      <c r="T236" s="357"/>
      <c r="U236" s="357"/>
      <c r="V236" s="357"/>
      <c r="W236" s="357"/>
      <c r="X236" s="357"/>
      <c r="Y236" s="357"/>
    </row>
    <row r="237" spans="1:25" customFormat="1" ht="24.65" customHeight="1" x14ac:dyDescent="0.2">
      <c r="C237" s="217" t="s">
        <v>308</v>
      </c>
      <c r="D237" s="357" t="str">
        <f>"T-"&amp;C229&amp;"に記載する事項が複数ある場合には、研修等の具体的内容を記載する欄に、それぞれの研修の内容がわかるように記載してください。補助対象経費、国庫補助要望額については合計値を記載してください。"</f>
        <v>T-44に記載する事項が複数ある場合には、研修等の具体的内容を記載する欄に、それぞれの研修の内容がわかるように記載してください。補助対象経費、国庫補助要望額については合計値を記載してください。</v>
      </c>
      <c r="E237" s="357"/>
      <c r="F237" s="357"/>
      <c r="G237" s="357"/>
      <c r="H237" s="357"/>
      <c r="I237" s="357"/>
      <c r="J237" s="357"/>
      <c r="K237" s="357"/>
      <c r="L237" s="357"/>
      <c r="M237" s="357"/>
      <c r="N237" s="357"/>
      <c r="O237" s="357"/>
      <c r="P237" s="357"/>
      <c r="Q237" s="357"/>
      <c r="R237" s="357"/>
      <c r="S237" s="357"/>
      <c r="T237" s="357"/>
      <c r="U237" s="357"/>
      <c r="V237" s="357"/>
      <c r="W237" s="357"/>
      <c r="X237" s="357"/>
      <c r="Y237" s="357"/>
    </row>
    <row r="238" spans="1:25" customFormat="1" ht="20.149999999999999" customHeight="1" x14ac:dyDescent="0.2"/>
    <row r="239" spans="1:25" customFormat="1" ht="20.149999999999999" customHeight="1" x14ac:dyDescent="0.2">
      <c r="C239" t="s">
        <v>300</v>
      </c>
    </row>
    <row r="240" spans="1:25" customFormat="1" ht="20.149999999999999" customHeight="1" x14ac:dyDescent="0.2">
      <c r="C240" s="371" t="s">
        <v>215</v>
      </c>
      <c r="D240" s="372"/>
      <c r="E240" s="373" t="s">
        <v>270</v>
      </c>
      <c r="F240" s="374"/>
      <c r="G240" s="374"/>
      <c r="H240" s="374"/>
      <c r="I240" s="374"/>
      <c r="J240" s="374"/>
      <c r="K240" s="374"/>
      <c r="L240" s="374"/>
      <c r="M240" s="374"/>
      <c r="N240" s="374"/>
      <c r="O240" s="375"/>
      <c r="P240" s="373" t="s">
        <v>219</v>
      </c>
      <c r="Q240" s="374"/>
      <c r="R240" s="374"/>
      <c r="S240" s="374"/>
      <c r="T240" s="375"/>
      <c r="U240" s="376" t="s">
        <v>218</v>
      </c>
      <c r="V240" s="377"/>
      <c r="W240" s="377"/>
      <c r="X240" s="377"/>
      <c r="Y240" s="378"/>
    </row>
    <row r="241" spans="1:28" customFormat="1" ht="27" customHeight="1" x14ac:dyDescent="0.2">
      <c r="A241" s="175">
        <f t="shared" ref="A241" si="25">IF(C241&gt;0,C241,A240&amp;"a")</f>
        <v>45</v>
      </c>
      <c r="C241" s="318">
        <f>+C229+1</f>
        <v>45</v>
      </c>
      <c r="D241" s="319"/>
      <c r="E241" s="320"/>
      <c r="F241" s="321"/>
      <c r="G241" s="321"/>
      <c r="H241" s="321"/>
      <c r="I241" s="321"/>
      <c r="J241" s="321"/>
      <c r="K241" s="321"/>
      <c r="L241" s="321"/>
      <c r="M241" s="321"/>
      <c r="N241" s="321"/>
      <c r="O241" s="358"/>
      <c r="P241" s="369"/>
      <c r="Q241" s="370"/>
      <c r="R241" s="370"/>
      <c r="S241" s="370"/>
      <c r="T241" s="239" t="s">
        <v>429</v>
      </c>
      <c r="U241" s="359" t="str">
        <f>IF(P241&gt;0,ROUNDDOWN(P241/2000,0),"")</f>
        <v/>
      </c>
      <c r="V241" s="360"/>
      <c r="W241" s="360"/>
      <c r="X241" s="361" t="s">
        <v>235</v>
      </c>
      <c r="Y241" s="352"/>
    </row>
    <row r="242" spans="1:28" customFormat="1" ht="20.149999999999999" customHeight="1" x14ac:dyDescent="0.2">
      <c r="C242" t="s">
        <v>288</v>
      </c>
    </row>
    <row r="243" spans="1:28" customFormat="1" ht="61.5" customHeight="1" x14ac:dyDescent="0.2">
      <c r="A243" t="str">
        <f>A241&amp;"a"</f>
        <v>45a</v>
      </c>
      <c r="C243" s="362"/>
      <c r="D243" s="363"/>
      <c r="E243" s="363"/>
      <c r="F243" s="363"/>
      <c r="G243" s="363"/>
      <c r="H243" s="363"/>
      <c r="I243" s="363"/>
      <c r="J243" s="363"/>
      <c r="K243" s="363"/>
      <c r="L243" s="363"/>
      <c r="M243" s="363"/>
      <c r="N243" s="363"/>
      <c r="O243" s="363"/>
      <c r="P243" s="363"/>
      <c r="Q243" s="363"/>
      <c r="R243" s="363"/>
      <c r="S243" s="363"/>
      <c r="T243" s="363"/>
      <c r="U243" s="363"/>
      <c r="V243" s="363"/>
      <c r="W243" s="363"/>
      <c r="X243" s="363"/>
      <c r="Y243" s="364"/>
    </row>
    <row r="244" spans="1:28" customFormat="1" ht="11.5" customHeight="1" x14ac:dyDescent="0.2"/>
    <row r="245" spans="1:28" customFormat="1" ht="33.65" customHeight="1" x14ac:dyDescent="0.2">
      <c r="C245" s="219" t="s">
        <v>283</v>
      </c>
      <c r="D245" s="315" t="s">
        <v>335</v>
      </c>
      <c r="E245" s="315"/>
      <c r="F245" s="315"/>
      <c r="G245" s="315"/>
      <c r="H245" s="315"/>
      <c r="I245" s="315"/>
      <c r="J245" s="315"/>
      <c r="K245" s="315"/>
      <c r="L245" s="315"/>
      <c r="M245" s="315"/>
      <c r="N245" s="315"/>
      <c r="O245" s="315"/>
      <c r="P245" s="315"/>
      <c r="Q245" s="315"/>
      <c r="R245" s="315"/>
      <c r="S245" s="315"/>
      <c r="T245" s="315"/>
      <c r="U245" s="315"/>
      <c r="V245" s="315"/>
      <c r="W245" s="315"/>
      <c r="X245" s="315"/>
      <c r="Y245" s="315"/>
    </row>
    <row r="246" spans="1:28" customFormat="1" ht="28.5" customHeight="1" x14ac:dyDescent="0.2">
      <c r="C246" s="219" t="s">
        <v>284</v>
      </c>
      <c r="D246" s="315" t="s">
        <v>371</v>
      </c>
      <c r="E246" s="315"/>
      <c r="F246" s="315"/>
      <c r="G246" s="315"/>
      <c r="H246" s="315"/>
      <c r="I246" s="315"/>
      <c r="J246" s="315"/>
      <c r="K246" s="315"/>
      <c r="L246" s="315"/>
      <c r="M246" s="315"/>
      <c r="N246" s="315"/>
      <c r="O246" s="315"/>
      <c r="P246" s="315"/>
      <c r="Q246" s="315"/>
      <c r="R246" s="315"/>
      <c r="S246" s="315"/>
      <c r="T246" s="315"/>
      <c r="U246" s="315"/>
      <c r="V246" s="315"/>
      <c r="W246" s="315"/>
      <c r="X246" s="315"/>
      <c r="Y246" s="315"/>
    </row>
    <row r="247" spans="1:28" customFormat="1" ht="26.5" customHeight="1" x14ac:dyDescent="0.2">
      <c r="C247" s="219" t="s">
        <v>286</v>
      </c>
      <c r="D247" s="315" t="s">
        <v>299</v>
      </c>
      <c r="E247" s="315"/>
      <c r="F247" s="315"/>
      <c r="G247" s="315"/>
      <c r="H247" s="315"/>
      <c r="I247" s="315"/>
      <c r="J247" s="315"/>
      <c r="K247" s="315"/>
      <c r="L247" s="315"/>
      <c r="M247" s="315"/>
      <c r="N247" s="315"/>
      <c r="O247" s="315"/>
      <c r="P247" s="315"/>
      <c r="Q247" s="315"/>
      <c r="R247" s="315"/>
      <c r="S247" s="315"/>
      <c r="T247" s="315"/>
      <c r="U247" s="315"/>
      <c r="V247" s="315"/>
      <c r="W247" s="315"/>
      <c r="X247" s="315"/>
      <c r="Y247" s="315"/>
    </row>
    <row r="248" spans="1:28" customFormat="1" ht="24.65" customHeight="1" x14ac:dyDescent="0.2">
      <c r="C248" s="217" t="s">
        <v>287</v>
      </c>
      <c r="D248" s="357" t="str">
        <f>"T-"&amp;C241&amp;"に記載する事項が複数ある場合には、研修等の具体的内容を記載する欄に、それぞれの研修の内容がわかるように記載してください。補助対象経費、国庫補助要望額については合計値を記載してください。"</f>
        <v>T-45に記載する事項が複数ある場合には、研修等の具体的内容を記載する欄に、それぞれの研修の内容がわかるように記載してください。補助対象経費、国庫補助要望額については合計値を記載してください。</v>
      </c>
      <c r="E248" s="357"/>
      <c r="F248" s="357"/>
      <c r="G248" s="357"/>
      <c r="H248" s="357"/>
      <c r="I248" s="357"/>
      <c r="J248" s="357"/>
      <c r="K248" s="357"/>
      <c r="L248" s="357"/>
      <c r="M248" s="357"/>
      <c r="N248" s="357"/>
      <c r="O248" s="357"/>
      <c r="P248" s="357"/>
      <c r="Q248" s="357"/>
      <c r="R248" s="357"/>
      <c r="S248" s="357"/>
      <c r="T248" s="357"/>
      <c r="U248" s="357"/>
      <c r="V248" s="357"/>
      <c r="W248" s="357"/>
      <c r="X248" s="357"/>
      <c r="Y248" s="357"/>
    </row>
    <row r="249" spans="1:28" customFormat="1" ht="20.149999999999999" customHeight="1" x14ac:dyDescent="0.2"/>
    <row r="250" spans="1:28" customFormat="1" ht="20.149999999999999" customHeight="1" x14ac:dyDescent="0.2"/>
    <row r="251" spans="1:28" ht="20.149999999999999" customHeight="1" x14ac:dyDescent="0.2">
      <c r="AB251" s="74"/>
    </row>
    <row r="255" spans="1:28" ht="20.149999999999999" customHeight="1" x14ac:dyDescent="0.2">
      <c r="AB255" s="74"/>
    </row>
    <row r="256" spans="1:28" ht="20.149999999999999" customHeight="1" x14ac:dyDescent="0.2">
      <c r="AB256" s="74"/>
    </row>
    <row r="257" spans="28:28" ht="20.149999999999999" customHeight="1" x14ac:dyDescent="0.2">
      <c r="AB257" s="74"/>
    </row>
    <row r="258" spans="28:28" ht="20.149999999999999" customHeight="1" x14ac:dyDescent="0.2">
      <c r="AB258" s="118"/>
    </row>
    <row r="259" spans="28:28" ht="20.149999999999999" customHeight="1" x14ac:dyDescent="0.2">
      <c r="AB259" s="72"/>
    </row>
    <row r="263" spans="28:28" ht="20.149999999999999" customHeight="1" x14ac:dyDescent="0.2">
      <c r="AB263" s="74"/>
    </row>
    <row r="265" spans="28:28" ht="20.149999999999999" customHeight="1" x14ac:dyDescent="0.2">
      <c r="AB265" s="72"/>
    </row>
    <row r="268" spans="28:28" ht="20.149999999999999" customHeight="1" x14ac:dyDescent="0.2">
      <c r="AB268" s="74"/>
    </row>
    <row r="271" spans="28:28" ht="20.149999999999999" customHeight="1" x14ac:dyDescent="0.2">
      <c r="AB271" s="72"/>
    </row>
    <row r="272" spans="28:28" ht="20.149999999999999" customHeight="1" x14ac:dyDescent="0.2">
      <c r="AB272" s="72"/>
    </row>
    <row r="273" spans="28:28" ht="20.149999999999999" customHeight="1" x14ac:dyDescent="0.2">
      <c r="AB273" s="72"/>
    </row>
    <row r="274" spans="28:28" ht="20.149999999999999" customHeight="1" x14ac:dyDescent="0.2">
      <c r="AB274" s="72"/>
    </row>
    <row r="275" spans="28:28" ht="20.149999999999999" customHeight="1" x14ac:dyDescent="0.2">
      <c r="AB275" s="72"/>
    </row>
    <row r="276" spans="28:28" ht="20.149999999999999" customHeight="1" x14ac:dyDescent="0.2">
      <c r="AB276" s="72"/>
    </row>
    <row r="277" spans="28:28" ht="20.149999999999999" customHeight="1" x14ac:dyDescent="0.2">
      <c r="AB277" s="72"/>
    </row>
    <row r="278" spans="28:28" ht="20.149999999999999" customHeight="1" x14ac:dyDescent="0.2">
      <c r="AB278" s="72"/>
    </row>
    <row r="279" spans="28:28" ht="20.149999999999999" customHeight="1" x14ac:dyDescent="0.2">
      <c r="AB279" s="72"/>
    </row>
    <row r="280" spans="28:28" ht="20.149999999999999" customHeight="1" x14ac:dyDescent="0.2">
      <c r="AB280" s="72"/>
    </row>
    <row r="281" spans="28:28" ht="20.149999999999999" customHeight="1" x14ac:dyDescent="0.2">
      <c r="AB281" s="118"/>
    </row>
    <row r="282" spans="28:28" ht="20.149999999999999" customHeight="1" x14ac:dyDescent="0.2">
      <c r="AB282" s="118"/>
    </row>
    <row r="283" spans="28:28" ht="20.149999999999999" customHeight="1" x14ac:dyDescent="0.2">
      <c r="AB283" s="72"/>
    </row>
    <row r="284" spans="28:28" ht="20.149999999999999" customHeight="1" x14ac:dyDescent="0.2">
      <c r="AB284" s="10"/>
    </row>
    <row r="285" spans="28:28" ht="20.149999999999999" customHeight="1" x14ac:dyDescent="0.2">
      <c r="AB285" s="10"/>
    </row>
    <row r="286" spans="28:28" ht="20.149999999999999" customHeight="1" x14ac:dyDescent="0.2">
      <c r="AB286" s="10"/>
    </row>
    <row r="287" spans="28:28" ht="20.149999999999999" customHeight="1" x14ac:dyDescent="0.2">
      <c r="AB287" s="72"/>
    </row>
    <row r="288" spans="28:28" ht="20.149999999999999" customHeight="1" x14ac:dyDescent="0.2">
      <c r="AB288" s="72"/>
    </row>
    <row r="289" spans="28:28" ht="20.149999999999999" customHeight="1" x14ac:dyDescent="0.2">
      <c r="AB289" s="72"/>
    </row>
    <row r="290" spans="28:28" ht="20.149999999999999" customHeight="1" x14ac:dyDescent="0.2">
      <c r="AB290" s="122"/>
    </row>
    <row r="291" spans="28:28" ht="20.149999999999999" customHeight="1" x14ac:dyDescent="0.2">
      <c r="AB291" s="122"/>
    </row>
    <row r="292" spans="28:28" ht="20.149999999999999" customHeight="1" x14ac:dyDescent="0.2">
      <c r="AB292" s="122"/>
    </row>
  </sheetData>
  <sheetProtection sheet="1" objects="1" scenarios="1"/>
  <mergeCells count="515">
    <mergeCell ref="X174:Y174"/>
    <mergeCell ref="U181:W181"/>
    <mergeCell ref="X181:Y181"/>
    <mergeCell ref="S187:T187"/>
    <mergeCell ref="S188:T188"/>
    <mergeCell ref="P159:S159"/>
    <mergeCell ref="P164:S164"/>
    <mergeCell ref="P165:S165"/>
    <mergeCell ref="P166:S166"/>
    <mergeCell ref="P167:S167"/>
    <mergeCell ref="P173:S173"/>
    <mergeCell ref="P172:T172"/>
    <mergeCell ref="U173:W173"/>
    <mergeCell ref="X173:Y173"/>
    <mergeCell ref="P174:S174"/>
    <mergeCell ref="P175:S175"/>
    <mergeCell ref="P181:S181"/>
    <mergeCell ref="U159:W159"/>
    <mergeCell ref="X159:Y159"/>
    <mergeCell ref="X167:Y167"/>
    <mergeCell ref="C190:Y190"/>
    <mergeCell ref="C191:D191"/>
    <mergeCell ref="E191:H191"/>
    <mergeCell ref="I191:K191"/>
    <mergeCell ref="L191:P191"/>
    <mergeCell ref="Q191:U191"/>
    <mergeCell ref="V191:Y191"/>
    <mergeCell ref="C192:D192"/>
    <mergeCell ref="C209:D209"/>
    <mergeCell ref="E209:O209"/>
    <mergeCell ref="D198:Y198"/>
    <mergeCell ref="C201:Y201"/>
    <mergeCell ref="C202:D202"/>
    <mergeCell ref="E202:O202"/>
    <mergeCell ref="D199:Y199"/>
    <mergeCell ref="C193:D193"/>
    <mergeCell ref="E193:H193"/>
    <mergeCell ref="E192:H192"/>
    <mergeCell ref="I192:J192"/>
    <mergeCell ref="V192:X192"/>
    <mergeCell ref="D197:Y197"/>
    <mergeCell ref="X209:Y209"/>
    <mergeCell ref="E148:L148"/>
    <mergeCell ref="E149:L149"/>
    <mergeCell ref="U140:W140"/>
    <mergeCell ref="X140:Y140"/>
    <mergeCell ref="C137:D137"/>
    <mergeCell ref="C136:D136"/>
    <mergeCell ref="U148:W148"/>
    <mergeCell ref="M141:N141"/>
    <mergeCell ref="U141:W141"/>
    <mergeCell ref="C140:D140"/>
    <mergeCell ref="P140:S140"/>
    <mergeCell ref="P141:S141"/>
    <mergeCell ref="U147:Y147"/>
    <mergeCell ref="E147:L147"/>
    <mergeCell ref="M148:N148"/>
    <mergeCell ref="E140:L140"/>
    <mergeCell ref="E141:L141"/>
    <mergeCell ref="P149:S149"/>
    <mergeCell ref="C149:D149"/>
    <mergeCell ref="M149:N149"/>
    <mergeCell ref="U149:W149"/>
    <mergeCell ref="C148:D148"/>
    <mergeCell ref="P148:S148"/>
    <mergeCell ref="C147:D147"/>
    <mergeCell ref="U124:W124"/>
    <mergeCell ref="X124:Y125"/>
    <mergeCell ref="E126:L126"/>
    <mergeCell ref="M126:N126"/>
    <mergeCell ref="E136:L136"/>
    <mergeCell ref="E139:L139"/>
    <mergeCell ref="M136:O136"/>
    <mergeCell ref="P136:T136"/>
    <mergeCell ref="U136:Y136"/>
    <mergeCell ref="X139:Y139"/>
    <mergeCell ref="C134:Y134"/>
    <mergeCell ref="B133:Z133"/>
    <mergeCell ref="M139:N139"/>
    <mergeCell ref="P139:S139"/>
    <mergeCell ref="D128:Y128"/>
    <mergeCell ref="D129:Y129"/>
    <mergeCell ref="U139:W139"/>
    <mergeCell ref="X138:Y138"/>
    <mergeCell ref="C124:D126"/>
    <mergeCell ref="M119:N119"/>
    <mergeCell ref="M123:N123"/>
    <mergeCell ref="P100:S101"/>
    <mergeCell ref="T100:T101"/>
    <mergeCell ref="P103:S104"/>
    <mergeCell ref="T103:T104"/>
    <mergeCell ref="P112:S113"/>
    <mergeCell ref="T112:T113"/>
    <mergeCell ref="P116:S117"/>
    <mergeCell ref="T116:T117"/>
    <mergeCell ref="P120:S121"/>
    <mergeCell ref="T120:T121"/>
    <mergeCell ref="M115:N115"/>
    <mergeCell ref="M100:N101"/>
    <mergeCell ref="O100:O101"/>
    <mergeCell ref="N107:T107"/>
    <mergeCell ref="M103:N104"/>
    <mergeCell ref="O103:O104"/>
    <mergeCell ref="M102:N102"/>
    <mergeCell ref="M114:N114"/>
    <mergeCell ref="M120:N121"/>
    <mergeCell ref="O120:O121"/>
    <mergeCell ref="I81:L82"/>
    <mergeCell ref="C87:D88"/>
    <mergeCell ref="E87:H88"/>
    <mergeCell ref="C96:D96"/>
    <mergeCell ref="M96:O96"/>
    <mergeCell ref="P96:T96"/>
    <mergeCell ref="P67:S68"/>
    <mergeCell ref="T67:T68"/>
    <mergeCell ref="P70:S71"/>
    <mergeCell ref="T70:T71"/>
    <mergeCell ref="P73:S74"/>
    <mergeCell ref="T73:T74"/>
    <mergeCell ref="P76:S77"/>
    <mergeCell ref="T76:T77"/>
    <mergeCell ref="P79:S80"/>
    <mergeCell ref="T79:T80"/>
    <mergeCell ref="M72:Y72"/>
    <mergeCell ref="M78:N78"/>
    <mergeCell ref="M79:N80"/>
    <mergeCell ref="C73:D74"/>
    <mergeCell ref="E73:H74"/>
    <mergeCell ref="I73:L74"/>
    <mergeCell ref="M73:N74"/>
    <mergeCell ref="O73:O74"/>
    <mergeCell ref="E105:L105"/>
    <mergeCell ref="C103:D105"/>
    <mergeCell ref="E81:H82"/>
    <mergeCell ref="M81:N82"/>
    <mergeCell ref="T81:T82"/>
    <mergeCell ref="P83:S84"/>
    <mergeCell ref="T83:T84"/>
    <mergeCell ref="P85:S86"/>
    <mergeCell ref="E112:L113"/>
    <mergeCell ref="T85:T86"/>
    <mergeCell ref="P87:S88"/>
    <mergeCell ref="C109:Y109"/>
    <mergeCell ref="D90:Y90"/>
    <mergeCell ref="C85:D86"/>
    <mergeCell ref="E85:H86"/>
    <mergeCell ref="I85:L86"/>
    <mergeCell ref="M85:N86"/>
    <mergeCell ref="O85:O86"/>
    <mergeCell ref="C83:D84"/>
    <mergeCell ref="U98:W98"/>
    <mergeCell ref="U104:W104"/>
    <mergeCell ref="C94:Y94"/>
    <mergeCell ref="C95:Y95"/>
    <mergeCell ref="O81:O82"/>
    <mergeCell ref="C228:D228"/>
    <mergeCell ref="E228:H228"/>
    <mergeCell ref="V228:Y228"/>
    <mergeCell ref="C206:Y206"/>
    <mergeCell ref="C208:D208"/>
    <mergeCell ref="E208:O208"/>
    <mergeCell ref="P208:T208"/>
    <mergeCell ref="U208:Y208"/>
    <mergeCell ref="L221:P221"/>
    <mergeCell ref="Q221:U221"/>
    <mergeCell ref="V221:Y221"/>
    <mergeCell ref="C222:D222"/>
    <mergeCell ref="E222:H222"/>
    <mergeCell ref="I222:J222"/>
    <mergeCell ref="V222:X222"/>
    <mergeCell ref="L222:O222"/>
    <mergeCell ref="I225:J225"/>
    <mergeCell ref="V225:X225"/>
    <mergeCell ref="V223:X223"/>
    <mergeCell ref="L223:O223"/>
    <mergeCell ref="Q223:T223"/>
    <mergeCell ref="L224:O224"/>
    <mergeCell ref="Q224:T224"/>
    <mergeCell ref="E221:H221"/>
    <mergeCell ref="I221:K221"/>
    <mergeCell ref="Q225:T225"/>
    <mergeCell ref="P202:T202"/>
    <mergeCell ref="U202:Y202"/>
    <mergeCell ref="C203:D203"/>
    <mergeCell ref="E203:O203"/>
    <mergeCell ref="U203:W203"/>
    <mergeCell ref="X203:Y203"/>
    <mergeCell ref="L225:O225"/>
    <mergeCell ref="Q222:T222"/>
    <mergeCell ref="D216:Y216"/>
    <mergeCell ref="D217:Y217"/>
    <mergeCell ref="C219:Y219"/>
    <mergeCell ref="C221:D221"/>
    <mergeCell ref="C223:D223"/>
    <mergeCell ref="E223:H223"/>
    <mergeCell ref="I223:J223"/>
    <mergeCell ref="C224:D224"/>
    <mergeCell ref="E224:H224"/>
    <mergeCell ref="I224:J224"/>
    <mergeCell ref="V224:X224"/>
    <mergeCell ref="P203:S203"/>
    <mergeCell ref="P209:S209"/>
    <mergeCell ref="U209:W209"/>
    <mergeCell ref="C212:Y212"/>
    <mergeCell ref="D214:Y214"/>
    <mergeCell ref="D215:Y215"/>
    <mergeCell ref="I193:J193"/>
    <mergeCell ref="V193:X193"/>
    <mergeCell ref="D195:Y195"/>
    <mergeCell ref="Q192:T192"/>
    <mergeCell ref="Q193:T193"/>
    <mergeCell ref="E150:L150"/>
    <mergeCell ref="E151:L151"/>
    <mergeCell ref="E152:L152"/>
    <mergeCell ref="E158:L158"/>
    <mergeCell ref="P152:S152"/>
    <mergeCell ref="C150:D150"/>
    <mergeCell ref="M150:N150"/>
    <mergeCell ref="P150:S150"/>
    <mergeCell ref="P151:S151"/>
    <mergeCell ref="U150:W150"/>
    <mergeCell ref="C157:Y157"/>
    <mergeCell ref="X152:Y152"/>
    <mergeCell ref="E153:Y153"/>
    <mergeCell ref="C152:D153"/>
    <mergeCell ref="M152:N152"/>
    <mergeCell ref="C151:D151"/>
    <mergeCell ref="M151:N151"/>
    <mergeCell ref="U151:W151"/>
    <mergeCell ref="X151:Y151"/>
    <mergeCell ref="U73:Y74"/>
    <mergeCell ref="U76:Y77"/>
    <mergeCell ref="C76:D77"/>
    <mergeCell ref="E76:H77"/>
    <mergeCell ref="M76:N77"/>
    <mergeCell ref="O76:O77"/>
    <mergeCell ref="I76:L77"/>
    <mergeCell ref="X150:Y150"/>
    <mergeCell ref="C141:D142"/>
    <mergeCell ref="C135:Y135"/>
    <mergeCell ref="C138:D138"/>
    <mergeCell ref="X141:Y141"/>
    <mergeCell ref="M140:N140"/>
    <mergeCell ref="C139:D139"/>
    <mergeCell ref="U137:W137"/>
    <mergeCell ref="X137:Y137"/>
    <mergeCell ref="B145:Z145"/>
    <mergeCell ref="E142:Y142"/>
    <mergeCell ref="X149:Y149"/>
    <mergeCell ref="X148:Y148"/>
    <mergeCell ref="C146:Y146"/>
    <mergeCell ref="M147:O147"/>
    <mergeCell ref="P147:T147"/>
    <mergeCell ref="C167:D168"/>
    <mergeCell ref="E167:H167"/>
    <mergeCell ref="B178:Z178"/>
    <mergeCell ref="C179:Y179"/>
    <mergeCell ref="C180:D180"/>
    <mergeCell ref="E180:O180"/>
    <mergeCell ref="P180:T180"/>
    <mergeCell ref="U180:Y180"/>
    <mergeCell ref="E172:L172"/>
    <mergeCell ref="M172:O172"/>
    <mergeCell ref="C175:D175"/>
    <mergeCell ref="C174:D174"/>
    <mergeCell ref="E175:L175"/>
    <mergeCell ref="M175:N175"/>
    <mergeCell ref="U175:W175"/>
    <mergeCell ref="X175:Y175"/>
    <mergeCell ref="C177:Y177"/>
    <mergeCell ref="E173:L173"/>
    <mergeCell ref="M173:N173"/>
    <mergeCell ref="E174:L174"/>
    <mergeCell ref="M174:N174"/>
    <mergeCell ref="U174:W174"/>
    <mergeCell ref="M167:N167"/>
    <mergeCell ref="U167:W167"/>
    <mergeCell ref="C159:D159"/>
    <mergeCell ref="C161:Y161"/>
    <mergeCell ref="C163:D163"/>
    <mergeCell ref="C97:D99"/>
    <mergeCell ref="M97:N98"/>
    <mergeCell ref="M70:N71"/>
    <mergeCell ref="O70:O71"/>
    <mergeCell ref="U79:Y80"/>
    <mergeCell ref="U81:Y82"/>
    <mergeCell ref="C81:D82"/>
    <mergeCell ref="E78:L78"/>
    <mergeCell ref="P137:S137"/>
    <mergeCell ref="P138:S138"/>
    <mergeCell ref="C120:D123"/>
    <mergeCell ref="P158:T158"/>
    <mergeCell ref="E118:L118"/>
    <mergeCell ref="M118:N118"/>
    <mergeCell ref="M138:N138"/>
    <mergeCell ref="U138:W138"/>
    <mergeCell ref="E122:L122"/>
    <mergeCell ref="M122:N122"/>
    <mergeCell ref="D130:Y130"/>
    <mergeCell ref="E69:L69"/>
    <mergeCell ref="M69:Y69"/>
    <mergeCell ref="E72:L72"/>
    <mergeCell ref="E75:L75"/>
    <mergeCell ref="M75:Y75"/>
    <mergeCell ref="T87:T88"/>
    <mergeCell ref="P97:S98"/>
    <mergeCell ref="T97:T98"/>
    <mergeCell ref="B1:Z1"/>
    <mergeCell ref="C5:E5"/>
    <mergeCell ref="N5:P5"/>
    <mergeCell ref="Q5:Y5"/>
    <mergeCell ref="C7:E8"/>
    <mergeCell ref="N7:P8"/>
    <mergeCell ref="F5:L5"/>
    <mergeCell ref="Q7:Y8"/>
    <mergeCell ref="F7:G8"/>
    <mergeCell ref="H7:L8"/>
    <mergeCell ref="C45:V45"/>
    <mergeCell ref="C46:V46"/>
    <mergeCell ref="C47:V47"/>
    <mergeCell ref="C49:Y49"/>
    <mergeCell ref="C50:X50"/>
    <mergeCell ref="C52:V52"/>
    <mergeCell ref="C53:V53"/>
    <mergeCell ref="C54:V54"/>
    <mergeCell ref="C55:V55"/>
    <mergeCell ref="B61:Z61"/>
    <mergeCell ref="C108:Y108"/>
    <mergeCell ref="C111:D111"/>
    <mergeCell ref="M111:O111"/>
    <mergeCell ref="P111:T111"/>
    <mergeCell ref="U111:Y111"/>
    <mergeCell ref="C70:D71"/>
    <mergeCell ref="E70:H71"/>
    <mergeCell ref="I70:L71"/>
    <mergeCell ref="I79:L80"/>
    <mergeCell ref="C63:Y63"/>
    <mergeCell ref="U67:Y68"/>
    <mergeCell ref="U70:Y71"/>
    <mergeCell ref="D91:Y91"/>
    <mergeCell ref="C107:K107"/>
    <mergeCell ref="E83:H84"/>
    <mergeCell ref="M83:N84"/>
    <mergeCell ref="O83:O84"/>
    <mergeCell ref="I83:L84"/>
    <mergeCell ref="O79:O80"/>
    <mergeCell ref="P81:S82"/>
    <mergeCell ref="U120:W120"/>
    <mergeCell ref="E137:L137"/>
    <mergeCell ref="E138:L138"/>
    <mergeCell ref="M137:N137"/>
    <mergeCell ref="E124:L125"/>
    <mergeCell ref="P124:S125"/>
    <mergeCell ref="T124:T125"/>
    <mergeCell ref="X120:Y121"/>
    <mergeCell ref="E111:L111"/>
    <mergeCell ref="E116:L117"/>
    <mergeCell ref="U121:W121"/>
    <mergeCell ref="U112:W112"/>
    <mergeCell ref="X112:Y113"/>
    <mergeCell ref="U113:W113"/>
    <mergeCell ref="M124:N125"/>
    <mergeCell ref="O124:O125"/>
    <mergeCell ref="M112:N113"/>
    <mergeCell ref="O112:O113"/>
    <mergeCell ref="U125:W125"/>
    <mergeCell ref="E114:L114"/>
    <mergeCell ref="M116:N117"/>
    <mergeCell ref="O116:O117"/>
    <mergeCell ref="U116:W116"/>
    <mergeCell ref="X116:Y117"/>
    <mergeCell ref="U117:W117"/>
    <mergeCell ref="E159:L159"/>
    <mergeCell ref="E165:H165"/>
    <mergeCell ref="U158:Y158"/>
    <mergeCell ref="U152:W152"/>
    <mergeCell ref="C62:Y62"/>
    <mergeCell ref="C65:Y65"/>
    <mergeCell ref="C66:D66"/>
    <mergeCell ref="E66:H66"/>
    <mergeCell ref="M66:O66"/>
    <mergeCell ref="P66:T66"/>
    <mergeCell ref="U66:Y66"/>
    <mergeCell ref="I66:L66"/>
    <mergeCell ref="E67:H68"/>
    <mergeCell ref="M67:N68"/>
    <mergeCell ref="O67:O68"/>
    <mergeCell ref="I67:L68"/>
    <mergeCell ref="C67:D68"/>
    <mergeCell ref="U100:W100"/>
    <mergeCell ref="X100:Y101"/>
    <mergeCell ref="U101:W101"/>
    <mergeCell ref="O97:O98"/>
    <mergeCell ref="U97:W97"/>
    <mergeCell ref="U96:Y96"/>
    <mergeCell ref="M159:N159"/>
    <mergeCell ref="I163:L163"/>
    <mergeCell ref="M163:O163"/>
    <mergeCell ref="P163:T163"/>
    <mergeCell ref="U163:Y163"/>
    <mergeCell ref="X165:Y165"/>
    <mergeCell ref="U103:W103"/>
    <mergeCell ref="X103:Y104"/>
    <mergeCell ref="C162:Y162"/>
    <mergeCell ref="E164:H164"/>
    <mergeCell ref="I164:L164"/>
    <mergeCell ref="M164:N164"/>
    <mergeCell ref="E123:L123"/>
    <mergeCell ref="I165:L165"/>
    <mergeCell ref="M165:N165"/>
    <mergeCell ref="U165:W165"/>
    <mergeCell ref="E120:L121"/>
    <mergeCell ref="E115:L115"/>
    <mergeCell ref="C112:D115"/>
    <mergeCell ref="E119:L119"/>
    <mergeCell ref="C116:D119"/>
    <mergeCell ref="E163:H163"/>
    <mergeCell ref="C158:D158"/>
    <mergeCell ref="M158:O158"/>
    <mergeCell ref="C181:D181"/>
    <mergeCell ref="C173:D173"/>
    <mergeCell ref="D196:Y196"/>
    <mergeCell ref="U164:W164"/>
    <mergeCell ref="X164:Y164"/>
    <mergeCell ref="C165:D165"/>
    <mergeCell ref="C186:Y186"/>
    <mergeCell ref="U172:Y172"/>
    <mergeCell ref="C171:Y171"/>
    <mergeCell ref="C166:D166"/>
    <mergeCell ref="E166:H166"/>
    <mergeCell ref="M166:N166"/>
    <mergeCell ref="U166:W166"/>
    <mergeCell ref="C184:Y184"/>
    <mergeCell ref="I166:L166"/>
    <mergeCell ref="C164:D164"/>
    <mergeCell ref="X166:Y166"/>
    <mergeCell ref="B183:Z183"/>
    <mergeCell ref="E181:O181"/>
    <mergeCell ref="L192:O192"/>
    <mergeCell ref="L193:O193"/>
    <mergeCell ref="C172:D172"/>
    <mergeCell ref="E168:Y168"/>
    <mergeCell ref="I167:L167"/>
    <mergeCell ref="D248:Y248"/>
    <mergeCell ref="C241:D241"/>
    <mergeCell ref="E241:O241"/>
    <mergeCell ref="U241:W241"/>
    <mergeCell ref="X241:Y241"/>
    <mergeCell ref="C243:Y243"/>
    <mergeCell ref="D245:Y245"/>
    <mergeCell ref="D246:Y246"/>
    <mergeCell ref="C225:D225"/>
    <mergeCell ref="E225:H225"/>
    <mergeCell ref="V229:X229"/>
    <mergeCell ref="L229:O229"/>
    <mergeCell ref="Q229:T229"/>
    <mergeCell ref="P241:S241"/>
    <mergeCell ref="D247:Y247"/>
    <mergeCell ref="D235:Y235"/>
    <mergeCell ref="D236:Y236"/>
    <mergeCell ref="C240:D240"/>
    <mergeCell ref="E240:O240"/>
    <mergeCell ref="P240:T240"/>
    <mergeCell ref="U240:Y240"/>
    <mergeCell ref="D237:Y237"/>
    <mergeCell ref="C231:Y231"/>
    <mergeCell ref="D233:Y233"/>
    <mergeCell ref="D234:Y234"/>
    <mergeCell ref="C229:D229"/>
    <mergeCell ref="E229:H229"/>
    <mergeCell ref="I229:J229"/>
    <mergeCell ref="I228:K228"/>
    <mergeCell ref="L228:P228"/>
    <mergeCell ref="Q228:U228"/>
    <mergeCell ref="C19:Y19"/>
    <mergeCell ref="C20:Y20"/>
    <mergeCell ref="C22:Y22"/>
    <mergeCell ref="E103:L104"/>
    <mergeCell ref="C26:Y26"/>
    <mergeCell ref="C27:Y27"/>
    <mergeCell ref="C28:Y28"/>
    <mergeCell ref="C29:Y29"/>
    <mergeCell ref="C31:X31"/>
    <mergeCell ref="C33:V33"/>
    <mergeCell ref="C34:V34"/>
    <mergeCell ref="C79:D80"/>
    <mergeCell ref="E99:L99"/>
    <mergeCell ref="M99:N99"/>
    <mergeCell ref="E102:L102"/>
    <mergeCell ref="O87:O88"/>
    <mergeCell ref="E79:H80"/>
    <mergeCell ref="D10:F10"/>
    <mergeCell ref="C57:V57"/>
    <mergeCell ref="D58:Y58"/>
    <mergeCell ref="E96:L96"/>
    <mergeCell ref="E97:L98"/>
    <mergeCell ref="E100:L101"/>
    <mergeCell ref="C35:V35"/>
    <mergeCell ref="C36:V36"/>
    <mergeCell ref="C37:V37"/>
    <mergeCell ref="C39:Y39"/>
    <mergeCell ref="C40:X40"/>
    <mergeCell ref="C42:V42"/>
    <mergeCell ref="C43:V43"/>
    <mergeCell ref="C44:V44"/>
    <mergeCell ref="C56:V56"/>
    <mergeCell ref="X97:Y98"/>
    <mergeCell ref="C100:D102"/>
    <mergeCell ref="D92:Y92"/>
    <mergeCell ref="U83:Y84"/>
    <mergeCell ref="I87:L88"/>
    <mergeCell ref="M87:N88"/>
    <mergeCell ref="D93:Y93"/>
    <mergeCell ref="B24:Z24"/>
    <mergeCell ref="C25:Y25"/>
  </mergeCells>
  <phoneticPr fontId="1"/>
  <conditionalFormatting sqref="C20:Y21">
    <cfRule type="notContainsBlanks" dxfId="3" priority="2">
      <formula>LEN(TRIM(C20))&gt;0</formula>
    </cfRule>
  </conditionalFormatting>
  <conditionalFormatting sqref="C19">
    <cfRule type="containsText" dxfId="2" priority="1" operator="containsText" text="エラー">
      <formula>NOT(ISERROR(SEARCH("エラー",C19)))</formula>
    </cfRule>
  </conditionalFormatting>
  <dataValidations count="6">
    <dataValidation type="list" allowBlank="1" showInputMessage="1" showErrorMessage="1" sqref="C144 L144 L170 C170" xr:uid="{00000000-0002-0000-0100-000000000000}">
      <formula1>$AA$1:$AA$2</formula1>
    </dataValidation>
    <dataValidation type="list" allowBlank="1" showInputMessage="1" showErrorMessage="1" sqref="X10:X13 X59 X42:X48 X33:X38 X52:X57 C16:C17 M105" xr:uid="{925C29F6-1CDC-4EE8-9FE7-B418BF78419A}">
      <formula1>$AD$1:$AD$2</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 sqref="P67:S68 P70:S71 P73:S74 P76:S77 P79:S88 P97:S98 P100:S101 P103:S104 P112:S113 P116:S117 P120:S121 P124:S125 P137:S141 P148:S152 P159:S159 P164:S167 P173:S175 P181:S181 L192:O193 P203:S203 P209:S209 L222:O225 L229:O229" xr:uid="{997DE4E2-A857-4EC7-BBF1-207D6E100037}">
      <formula1>1000</formula1>
      <formula2>999999999</formula2>
    </dataValidation>
    <dataValidation type="custom" showInputMessage="1" showErrorMessage="1" errorTitle="補助要望台数を超えた数字が入力されています" error="本項目に記載する数字は要望台数の内数です" sqref="M115:N115 M119:N119 M123:N123" xr:uid="{80151E06-950D-40E8-A9C4-CF1D70AC4ED2}">
      <formula1>M115&lt;=M112</formula1>
    </dataValidation>
    <dataValidation type="custom" showInputMessage="1" showErrorMessage="1" errorTitle="補助要望台数を超えた数字が入力されています" error="本項目に記載する数字は要望台数の内数です" sqref="M114:N114 M118:N118 M122:N122 M126:N126 M99:N99 M102:N102" xr:uid="{4F1E517F-87CC-4A0A-93C2-F53424FC98B8}">
      <formula1>M99&lt;=M97</formula1>
    </dataValidation>
    <dataValidation type="whole" errorStyle="information" allowBlank="1" showInputMessage="1" showErrorMessage="1" errorTitle="補助対象経費の入力単位は「円」です" error="補助対象経費の入力単位は「円」です_x000a_1000円以下の数字の場合、要望額は0円となりますので御注意ください_x000a_" sqref="P241:S241" xr:uid="{0E057717-6126-4217-AF80-A54C062910DF}">
      <formula1>1000</formula1>
      <formula2>999999999</formula2>
    </dataValidation>
  </dataValidations>
  <printOptions horizontalCentered="1"/>
  <pageMargins left="0.31496062992125984" right="0.11811023622047245" top="0.35433070866141736" bottom="0.35433070866141736" header="0.31496062992125984" footer="0.31496062992125984"/>
  <pageSetup paperSize="9" scale="95" fitToHeight="0" orientation="portrait" r:id="rId1"/>
  <headerFooter>
    <oddFooter>&amp;P / &amp;N ページ</oddFooter>
  </headerFooter>
  <rowBreaks count="7" manualBreakCount="7">
    <brk id="23" max="16383" man="1"/>
    <brk id="60" max="16383" man="1"/>
    <brk id="107" max="16383" man="1"/>
    <brk id="144" max="16383" man="1"/>
    <brk id="182" min="1" max="26" man="1"/>
    <brk id="207" max="16383" man="1"/>
    <brk id="2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CB243"/>
  <sheetViews>
    <sheetView tabSelected="1" zoomScale="85" zoomScaleNormal="85" workbookViewId="0">
      <pane xSplit="4" ySplit="5" topLeftCell="E6" activePane="bottomRight" state="frozen"/>
      <selection pane="topRight" activeCell="G1" sqref="G1"/>
      <selection pane="bottomLeft" activeCell="A7" sqref="A7"/>
      <selection pane="bottomRight" activeCell="M7" sqref="M7"/>
    </sheetView>
  </sheetViews>
  <sheetFormatPr defaultColWidth="9" defaultRowHeight="13" x14ac:dyDescent="0.2"/>
  <cols>
    <col min="1" max="1" width="25.6328125" style="94" customWidth="1"/>
    <col min="2" max="2" width="8.6328125" style="215" customWidth="1"/>
    <col min="3" max="3" width="9.08984375" style="215" customWidth="1"/>
    <col min="4" max="180" width="9.08984375" style="94" customWidth="1"/>
    <col min="181" max="16384" width="9" style="94"/>
  </cols>
  <sheetData>
    <row r="1" spans="1:180" x14ac:dyDescent="0.2">
      <c r="A1" s="94">
        <v>1</v>
      </c>
      <c r="B1" s="94">
        <v>2</v>
      </c>
      <c r="C1" s="94">
        <v>3</v>
      </c>
      <c r="D1" s="94">
        <v>4</v>
      </c>
      <c r="E1" s="94">
        <v>5</v>
      </c>
      <c r="F1" s="94">
        <v>6</v>
      </c>
      <c r="G1" s="94">
        <v>7</v>
      </c>
      <c r="H1" s="94">
        <v>8</v>
      </c>
      <c r="I1" s="94">
        <v>9</v>
      </c>
      <c r="J1" s="94">
        <v>10</v>
      </c>
      <c r="K1" s="94">
        <v>11</v>
      </c>
      <c r="L1" s="94">
        <v>12</v>
      </c>
      <c r="M1" s="94">
        <v>13</v>
      </c>
      <c r="N1" s="94">
        <v>14</v>
      </c>
      <c r="O1" s="94">
        <v>15</v>
      </c>
      <c r="P1" s="94">
        <v>16</v>
      </c>
      <c r="Q1" s="94">
        <v>17</v>
      </c>
      <c r="R1" s="94">
        <v>18</v>
      </c>
      <c r="S1" s="94">
        <v>19</v>
      </c>
      <c r="T1" s="94">
        <v>20</v>
      </c>
      <c r="U1" s="94">
        <v>21</v>
      </c>
      <c r="V1" s="94">
        <v>22</v>
      </c>
      <c r="W1" s="94">
        <v>23</v>
      </c>
      <c r="X1" s="94">
        <v>24</v>
      </c>
      <c r="Y1" s="94">
        <v>25</v>
      </c>
      <c r="Z1" s="94">
        <v>26</v>
      </c>
      <c r="AA1" s="94">
        <v>27</v>
      </c>
      <c r="AB1" s="94">
        <v>28</v>
      </c>
      <c r="AC1" s="94">
        <v>29</v>
      </c>
      <c r="AD1" s="94">
        <v>30</v>
      </c>
      <c r="AE1" s="94">
        <v>31</v>
      </c>
      <c r="AF1" s="94">
        <v>32</v>
      </c>
      <c r="AG1" s="94">
        <v>33</v>
      </c>
      <c r="AH1" s="94">
        <v>34</v>
      </c>
      <c r="AI1" s="94">
        <v>35</v>
      </c>
      <c r="AJ1" s="94">
        <v>36</v>
      </c>
      <c r="AK1" s="94">
        <v>37</v>
      </c>
      <c r="AL1" s="94">
        <v>38</v>
      </c>
      <c r="AM1" s="94">
        <v>39</v>
      </c>
      <c r="AN1" s="94">
        <v>40</v>
      </c>
      <c r="AO1" s="94">
        <v>41</v>
      </c>
      <c r="AP1" s="94">
        <v>42</v>
      </c>
      <c r="AQ1" s="94">
        <v>43</v>
      </c>
      <c r="AR1" s="94">
        <v>44</v>
      </c>
      <c r="AS1" s="94">
        <v>45</v>
      </c>
      <c r="AT1" s="94">
        <v>46</v>
      </c>
      <c r="AU1" s="94">
        <v>47</v>
      </c>
      <c r="AV1" s="94">
        <v>48</v>
      </c>
      <c r="AW1" s="94">
        <v>49</v>
      </c>
      <c r="AX1" s="94">
        <v>50</v>
      </c>
      <c r="AY1" s="94">
        <v>51</v>
      </c>
      <c r="AZ1" s="94">
        <v>52</v>
      </c>
      <c r="BA1" s="94">
        <v>53</v>
      </c>
      <c r="BB1" s="94">
        <v>54</v>
      </c>
      <c r="BC1" s="94">
        <v>55</v>
      </c>
      <c r="BD1" s="94">
        <v>56</v>
      </c>
      <c r="BE1" s="94">
        <v>57</v>
      </c>
      <c r="BF1" s="94">
        <v>58</v>
      </c>
      <c r="BG1" s="94">
        <v>59</v>
      </c>
      <c r="BH1" s="94">
        <v>60</v>
      </c>
      <c r="BI1" s="94">
        <v>61</v>
      </c>
      <c r="BJ1" s="94">
        <v>62</v>
      </c>
      <c r="BK1" s="94">
        <v>63</v>
      </c>
      <c r="BL1" s="94">
        <v>64</v>
      </c>
      <c r="BM1" s="94">
        <v>65</v>
      </c>
      <c r="BN1" s="94">
        <v>66</v>
      </c>
      <c r="BO1" s="94">
        <v>67</v>
      </c>
      <c r="BP1" s="94">
        <v>68</v>
      </c>
      <c r="BQ1" s="94">
        <v>69</v>
      </c>
      <c r="BR1" s="94">
        <v>70</v>
      </c>
      <c r="BS1" s="94">
        <v>71</v>
      </c>
      <c r="BT1" s="94">
        <v>72</v>
      </c>
      <c r="BU1" s="94">
        <v>73</v>
      </c>
      <c r="BV1" s="94">
        <v>74</v>
      </c>
      <c r="BW1" s="94">
        <v>75</v>
      </c>
      <c r="BX1" s="94">
        <v>76</v>
      </c>
      <c r="BY1" s="94">
        <v>77</v>
      </c>
      <c r="BZ1" s="94">
        <v>78</v>
      </c>
      <c r="CA1" s="94">
        <v>79</v>
      </c>
      <c r="CB1" s="94">
        <v>80</v>
      </c>
      <c r="CC1" s="94">
        <v>81</v>
      </c>
      <c r="CD1" s="94">
        <v>82</v>
      </c>
      <c r="CE1" s="94">
        <v>83</v>
      </c>
      <c r="CF1" s="94">
        <v>84</v>
      </c>
      <c r="CG1" s="94">
        <v>85</v>
      </c>
      <c r="CH1" s="94">
        <v>86</v>
      </c>
      <c r="CI1" s="94">
        <v>87</v>
      </c>
      <c r="CJ1" s="94">
        <v>88</v>
      </c>
      <c r="CK1" s="94">
        <v>89</v>
      </c>
      <c r="CL1" s="94">
        <v>90</v>
      </c>
      <c r="CM1" s="94">
        <v>91</v>
      </c>
      <c r="CN1" s="94">
        <v>92</v>
      </c>
      <c r="CO1" s="94">
        <v>93</v>
      </c>
      <c r="CP1" s="94">
        <v>94</v>
      </c>
      <c r="CQ1" s="94">
        <v>95</v>
      </c>
      <c r="CR1" s="94">
        <v>96</v>
      </c>
      <c r="CS1" s="94">
        <v>97</v>
      </c>
      <c r="CT1" s="94">
        <v>98</v>
      </c>
      <c r="CU1" s="94">
        <v>99</v>
      </c>
      <c r="CV1" s="94">
        <v>100</v>
      </c>
      <c r="CW1" s="94">
        <v>101</v>
      </c>
      <c r="CX1" s="94">
        <v>102</v>
      </c>
      <c r="CY1" s="94">
        <v>103</v>
      </c>
      <c r="CZ1" s="94">
        <v>104</v>
      </c>
      <c r="DA1" s="94">
        <v>105</v>
      </c>
      <c r="DB1" s="94">
        <v>106</v>
      </c>
      <c r="DC1" s="94">
        <v>107</v>
      </c>
      <c r="DD1" s="94">
        <v>108</v>
      </c>
      <c r="DE1" s="94">
        <v>109</v>
      </c>
      <c r="DF1" s="94">
        <v>110</v>
      </c>
      <c r="DG1" s="94">
        <v>111</v>
      </c>
      <c r="DH1" s="94">
        <v>112</v>
      </c>
      <c r="DI1" s="94">
        <v>113</v>
      </c>
      <c r="DJ1" s="94">
        <v>114</v>
      </c>
      <c r="DK1" s="94">
        <v>115</v>
      </c>
      <c r="DL1" s="94">
        <v>116</v>
      </c>
      <c r="DM1" s="94">
        <v>117</v>
      </c>
      <c r="DN1" s="94">
        <v>118</v>
      </c>
      <c r="DO1" s="94">
        <v>119</v>
      </c>
      <c r="DP1" s="94">
        <v>120</v>
      </c>
      <c r="DQ1" s="94">
        <v>121</v>
      </c>
      <c r="DR1" s="94">
        <v>122</v>
      </c>
      <c r="DS1" s="94">
        <v>123</v>
      </c>
      <c r="DT1" s="94">
        <v>124</v>
      </c>
      <c r="DU1" s="94">
        <v>125</v>
      </c>
      <c r="DV1" s="94">
        <v>126</v>
      </c>
      <c r="DW1" s="94">
        <v>127</v>
      </c>
      <c r="DX1" s="94">
        <v>128</v>
      </c>
      <c r="DY1" s="94">
        <v>129</v>
      </c>
      <c r="DZ1" s="94">
        <v>130</v>
      </c>
      <c r="EA1" s="94">
        <v>131</v>
      </c>
      <c r="EB1" s="94">
        <v>132</v>
      </c>
      <c r="EC1" s="94">
        <v>133</v>
      </c>
      <c r="ED1" s="94">
        <v>134</v>
      </c>
      <c r="EE1" s="94">
        <v>135</v>
      </c>
      <c r="EF1" s="94">
        <v>136</v>
      </c>
      <c r="EG1" s="94">
        <v>137</v>
      </c>
      <c r="EH1" s="94">
        <v>138</v>
      </c>
      <c r="EI1" s="94">
        <v>139</v>
      </c>
      <c r="EJ1" s="94">
        <v>140</v>
      </c>
      <c r="EK1" s="94">
        <v>141</v>
      </c>
      <c r="EL1" s="94">
        <v>142</v>
      </c>
      <c r="EM1" s="94">
        <v>143</v>
      </c>
      <c r="EN1" s="94">
        <v>144</v>
      </c>
      <c r="EO1" s="94">
        <v>145</v>
      </c>
      <c r="EP1" s="94">
        <v>146</v>
      </c>
      <c r="EQ1" s="94">
        <v>147</v>
      </c>
      <c r="ER1" s="94">
        <v>148</v>
      </c>
      <c r="ES1" s="94">
        <v>149</v>
      </c>
      <c r="ET1" s="94">
        <v>150</v>
      </c>
      <c r="EU1" s="94">
        <v>151</v>
      </c>
      <c r="EV1" s="94">
        <v>152</v>
      </c>
      <c r="EW1" s="94">
        <v>153</v>
      </c>
      <c r="EX1" s="94">
        <v>154</v>
      </c>
      <c r="EY1" s="94">
        <v>155</v>
      </c>
      <c r="EZ1" s="94">
        <v>156</v>
      </c>
      <c r="FA1" s="94">
        <v>157</v>
      </c>
      <c r="FB1" s="94">
        <v>158</v>
      </c>
      <c r="FC1" s="94">
        <v>159</v>
      </c>
      <c r="FD1" s="94">
        <v>160</v>
      </c>
      <c r="FE1" s="94">
        <v>161</v>
      </c>
      <c r="FF1" s="94">
        <v>162</v>
      </c>
      <c r="FG1" s="94">
        <v>163</v>
      </c>
      <c r="FH1" s="94">
        <v>164</v>
      </c>
      <c r="FI1" s="94">
        <v>165</v>
      </c>
      <c r="FJ1" s="94">
        <v>166</v>
      </c>
      <c r="FK1" s="94">
        <v>167</v>
      </c>
      <c r="FL1" s="94">
        <v>168</v>
      </c>
      <c r="FM1" s="94">
        <v>169</v>
      </c>
      <c r="FN1" s="94">
        <v>170</v>
      </c>
      <c r="FO1" s="94">
        <v>171</v>
      </c>
      <c r="FP1" s="94">
        <v>172</v>
      </c>
      <c r="FQ1" s="94">
        <v>173</v>
      </c>
      <c r="FR1" s="94">
        <v>174</v>
      </c>
      <c r="FS1" s="94">
        <v>175</v>
      </c>
      <c r="FT1" s="94">
        <v>176</v>
      </c>
      <c r="FU1" s="94">
        <v>177</v>
      </c>
      <c r="FV1" s="94">
        <v>178</v>
      </c>
      <c r="FW1" s="94">
        <v>179</v>
      </c>
      <c r="FX1" s="94">
        <v>180</v>
      </c>
    </row>
    <row r="2" spans="1:180" ht="6" hidden="1" customHeight="1" x14ac:dyDescent="0.2">
      <c r="B2" s="94"/>
      <c r="C2" s="94"/>
      <c r="M2" s="94">
        <v>9</v>
      </c>
      <c r="N2" s="94">
        <v>13</v>
      </c>
      <c r="O2" s="94">
        <v>16</v>
      </c>
      <c r="P2" s="94">
        <v>21</v>
      </c>
      <c r="Q2" s="94">
        <v>13</v>
      </c>
      <c r="R2" s="94">
        <v>9</v>
      </c>
      <c r="S2" s="94">
        <v>13</v>
      </c>
      <c r="T2" s="94">
        <v>16</v>
      </c>
      <c r="U2" s="94">
        <v>21</v>
      </c>
      <c r="V2" s="94">
        <v>13</v>
      </c>
      <c r="W2" s="94">
        <v>9</v>
      </c>
      <c r="X2" s="94">
        <v>13</v>
      </c>
      <c r="Y2" s="94">
        <v>16</v>
      </c>
      <c r="Z2" s="94">
        <v>21</v>
      </c>
      <c r="AA2" s="94">
        <v>13</v>
      </c>
      <c r="AB2" s="94">
        <v>9</v>
      </c>
      <c r="AC2" s="94">
        <v>13</v>
      </c>
      <c r="AD2" s="94">
        <v>16</v>
      </c>
      <c r="AE2" s="94">
        <v>13</v>
      </c>
      <c r="AF2" s="94">
        <v>9</v>
      </c>
      <c r="AG2" s="94">
        <v>13</v>
      </c>
      <c r="AH2" s="94">
        <v>16</v>
      </c>
      <c r="AI2" s="94">
        <v>9</v>
      </c>
      <c r="AJ2" s="94">
        <v>13</v>
      </c>
      <c r="AK2" s="94">
        <v>16</v>
      </c>
      <c r="AL2" s="94">
        <v>9</v>
      </c>
      <c r="AM2" s="94">
        <v>13</v>
      </c>
      <c r="AN2" s="94">
        <v>16</v>
      </c>
      <c r="AO2" s="94">
        <v>9</v>
      </c>
      <c r="AP2" s="94">
        <v>13</v>
      </c>
      <c r="AQ2" s="94">
        <v>16</v>
      </c>
      <c r="AR2" s="94">
        <v>9</v>
      </c>
      <c r="AS2" s="94">
        <v>13</v>
      </c>
      <c r="AT2" s="94">
        <v>16</v>
      </c>
      <c r="AU2" s="94">
        <v>13</v>
      </c>
      <c r="AV2" s="94">
        <v>16</v>
      </c>
      <c r="AW2" s="94">
        <v>21</v>
      </c>
      <c r="AX2" s="94">
        <v>13</v>
      </c>
      <c r="AY2" s="94">
        <v>13</v>
      </c>
      <c r="AZ2" s="94">
        <v>16</v>
      </c>
      <c r="BA2" s="94">
        <v>21</v>
      </c>
      <c r="BB2" s="94">
        <v>13</v>
      </c>
      <c r="BC2" s="94">
        <v>13</v>
      </c>
      <c r="BD2" s="94">
        <v>16</v>
      </c>
      <c r="BE2" s="94">
        <v>21</v>
      </c>
      <c r="BF2" s="94">
        <v>13</v>
      </c>
      <c r="BG2" s="94">
        <v>13</v>
      </c>
      <c r="BH2" s="94">
        <v>13</v>
      </c>
      <c r="BI2" s="94">
        <v>16</v>
      </c>
      <c r="BJ2" s="94">
        <v>21</v>
      </c>
      <c r="BK2" s="94">
        <v>13</v>
      </c>
      <c r="BL2" s="94">
        <v>13</v>
      </c>
      <c r="BM2" s="94">
        <v>13</v>
      </c>
      <c r="BN2" s="94">
        <v>16</v>
      </c>
      <c r="BO2" s="94">
        <v>21</v>
      </c>
      <c r="BP2" s="94">
        <v>13</v>
      </c>
      <c r="BQ2" s="94">
        <v>13</v>
      </c>
      <c r="BR2" s="94">
        <v>13</v>
      </c>
      <c r="BS2" s="94">
        <v>16</v>
      </c>
      <c r="BT2" s="94">
        <v>21</v>
      </c>
      <c r="BU2" s="94">
        <v>13</v>
      </c>
      <c r="BV2" s="94">
        <v>13</v>
      </c>
      <c r="BW2" s="94">
        <v>13</v>
      </c>
      <c r="BX2" s="94">
        <v>16</v>
      </c>
      <c r="BY2" s="94">
        <v>21</v>
      </c>
      <c r="BZ2" s="94">
        <v>13</v>
      </c>
      <c r="CA2" s="94">
        <v>13</v>
      </c>
      <c r="CB2" s="94">
        <v>16</v>
      </c>
      <c r="CC2" s="94">
        <v>21</v>
      </c>
      <c r="CD2" s="94">
        <v>13</v>
      </c>
      <c r="CE2" s="94">
        <v>16</v>
      </c>
      <c r="CF2" s="94">
        <v>21</v>
      </c>
      <c r="CG2" s="94">
        <v>13</v>
      </c>
      <c r="CH2" s="94">
        <v>16</v>
      </c>
      <c r="CI2" s="94">
        <v>21</v>
      </c>
      <c r="CJ2" s="94">
        <v>13</v>
      </c>
      <c r="CK2" s="94">
        <v>16</v>
      </c>
      <c r="CL2" s="94">
        <v>21</v>
      </c>
      <c r="CM2" s="94">
        <v>13</v>
      </c>
      <c r="CN2" s="94">
        <v>16</v>
      </c>
      <c r="CO2" s="94">
        <v>21</v>
      </c>
      <c r="CP2" s="94">
        <v>5</v>
      </c>
      <c r="CQ2" s="94">
        <v>13</v>
      </c>
      <c r="CR2" s="94">
        <v>16</v>
      </c>
      <c r="CS2" s="94">
        <v>21</v>
      </c>
      <c r="CT2" s="94">
        <v>13</v>
      </c>
      <c r="CU2" s="94">
        <v>16</v>
      </c>
      <c r="CV2" s="94">
        <v>21</v>
      </c>
      <c r="CW2" s="94">
        <v>13</v>
      </c>
      <c r="CX2" s="94">
        <v>16</v>
      </c>
      <c r="CY2" s="94">
        <v>21</v>
      </c>
      <c r="CZ2" s="94">
        <v>13</v>
      </c>
      <c r="DA2" s="94">
        <v>16</v>
      </c>
      <c r="DB2" s="94">
        <v>21</v>
      </c>
      <c r="DC2" s="94">
        <v>13</v>
      </c>
      <c r="DD2" s="94">
        <v>16</v>
      </c>
      <c r="DE2" s="94">
        <v>21</v>
      </c>
      <c r="DF2" s="94">
        <v>5</v>
      </c>
      <c r="DG2" s="94">
        <v>13</v>
      </c>
      <c r="DH2" s="94">
        <v>16</v>
      </c>
      <c r="DI2" s="94">
        <v>21</v>
      </c>
      <c r="DJ2" s="94">
        <v>9</v>
      </c>
      <c r="DK2" s="94">
        <v>13</v>
      </c>
      <c r="DL2" s="94">
        <v>16</v>
      </c>
      <c r="DM2" s="94">
        <v>21</v>
      </c>
      <c r="DN2" s="94">
        <v>9</v>
      </c>
      <c r="DO2" s="94">
        <v>13</v>
      </c>
      <c r="DP2" s="94">
        <v>16</v>
      </c>
      <c r="DQ2" s="94">
        <v>21</v>
      </c>
      <c r="DR2" s="94">
        <v>9</v>
      </c>
      <c r="DS2" s="94">
        <v>13</v>
      </c>
      <c r="DT2" s="94">
        <v>16</v>
      </c>
      <c r="DU2" s="94">
        <v>21</v>
      </c>
      <c r="DV2" s="94">
        <v>9</v>
      </c>
      <c r="DW2" s="94">
        <v>13</v>
      </c>
      <c r="DX2" s="94">
        <v>16</v>
      </c>
      <c r="DY2" s="94">
        <v>21</v>
      </c>
      <c r="DZ2" s="94">
        <v>5</v>
      </c>
      <c r="EA2" s="94">
        <v>13</v>
      </c>
      <c r="EB2" s="94">
        <v>16</v>
      </c>
      <c r="EC2" s="94">
        <v>21</v>
      </c>
      <c r="ED2" s="94">
        <v>13</v>
      </c>
      <c r="EE2" s="94">
        <v>16</v>
      </c>
      <c r="EF2" s="94">
        <v>21</v>
      </c>
      <c r="EG2" s="94">
        <v>13</v>
      </c>
      <c r="EH2" s="94">
        <v>16</v>
      </c>
      <c r="EI2" s="94">
        <v>21</v>
      </c>
      <c r="EJ2" s="94">
        <v>5</v>
      </c>
      <c r="EK2" s="94">
        <v>16</v>
      </c>
      <c r="EL2" s="94">
        <v>21</v>
      </c>
      <c r="EM2" s="94">
        <v>9</v>
      </c>
      <c r="EN2" s="94">
        <v>12</v>
      </c>
      <c r="EO2" s="94">
        <v>17</v>
      </c>
      <c r="EP2" s="94">
        <v>22</v>
      </c>
      <c r="EQ2" s="94">
        <v>9</v>
      </c>
      <c r="ER2" s="94">
        <v>12</v>
      </c>
      <c r="ES2" s="94">
        <v>17</v>
      </c>
      <c r="ET2" s="94">
        <v>22</v>
      </c>
      <c r="EU2" s="94">
        <v>16</v>
      </c>
      <c r="EV2" s="94">
        <v>21</v>
      </c>
      <c r="EW2" s="94">
        <v>3</v>
      </c>
      <c r="EX2" s="94">
        <v>16</v>
      </c>
      <c r="EY2" s="94">
        <v>21</v>
      </c>
      <c r="EZ2" s="94">
        <v>3</v>
      </c>
      <c r="FA2" s="94">
        <v>9</v>
      </c>
      <c r="FB2" s="94">
        <v>12</v>
      </c>
      <c r="FC2" s="94">
        <v>17</v>
      </c>
      <c r="FD2" s="94">
        <v>22</v>
      </c>
      <c r="FE2" s="94">
        <v>9</v>
      </c>
      <c r="FF2" s="94">
        <v>12</v>
      </c>
      <c r="FG2" s="94">
        <v>17</v>
      </c>
      <c r="FH2" s="94">
        <v>22</v>
      </c>
      <c r="FI2" s="94">
        <v>9</v>
      </c>
      <c r="FJ2" s="94">
        <v>12</v>
      </c>
      <c r="FK2" s="94">
        <v>17</v>
      </c>
      <c r="FL2" s="94">
        <v>22</v>
      </c>
      <c r="FM2" s="94">
        <v>9</v>
      </c>
      <c r="FN2" s="94">
        <v>12</v>
      </c>
      <c r="FO2" s="94">
        <v>17</v>
      </c>
      <c r="FP2" s="94">
        <v>22</v>
      </c>
      <c r="FQ2" s="94">
        <v>9</v>
      </c>
      <c r="FR2" s="94">
        <v>12</v>
      </c>
      <c r="FS2" s="94">
        <v>17</v>
      </c>
      <c r="FT2" s="94">
        <v>22</v>
      </c>
      <c r="FU2" s="94">
        <v>3</v>
      </c>
      <c r="FV2" s="94">
        <v>16</v>
      </c>
      <c r="FW2" s="94">
        <v>21</v>
      </c>
      <c r="FX2" s="94">
        <v>3</v>
      </c>
    </row>
    <row r="3" spans="1:180" ht="6" hidden="1" customHeight="1" x14ac:dyDescent="0.2">
      <c r="B3" s="208"/>
      <c r="C3" s="208"/>
      <c r="D3" s="208"/>
      <c r="E3" s="208"/>
      <c r="F3" s="208"/>
      <c r="G3" s="208"/>
      <c r="H3" s="208"/>
      <c r="I3" s="208"/>
      <c r="J3" s="208"/>
      <c r="K3" s="208"/>
      <c r="L3" s="208"/>
      <c r="M3" s="209">
        <v>1</v>
      </c>
      <c r="N3" s="210">
        <f>M3</f>
        <v>1</v>
      </c>
      <c r="O3" s="210">
        <f>N3</f>
        <v>1</v>
      </c>
      <c r="P3" s="210">
        <f>O3</f>
        <v>1</v>
      </c>
      <c r="Q3" s="210" t="str">
        <f>P3&amp;"aa"</f>
        <v>1aa</v>
      </c>
      <c r="R3" s="209">
        <f>M3+1</f>
        <v>2</v>
      </c>
      <c r="S3" s="210">
        <f>R3</f>
        <v>2</v>
      </c>
      <c r="T3" s="210">
        <f>S3</f>
        <v>2</v>
      </c>
      <c r="U3" s="210">
        <f>T3</f>
        <v>2</v>
      </c>
      <c r="V3" s="210" t="str">
        <f>U3&amp;"aa"</f>
        <v>2aa</v>
      </c>
      <c r="W3" s="209">
        <f>R3+1</f>
        <v>3</v>
      </c>
      <c r="X3" s="210">
        <f>W3</f>
        <v>3</v>
      </c>
      <c r="Y3" s="210">
        <f>X3</f>
        <v>3</v>
      </c>
      <c r="Z3" s="210">
        <f>Y3</f>
        <v>3</v>
      </c>
      <c r="AA3" s="210" t="str">
        <f>Z3&amp;"aa"</f>
        <v>3aa</v>
      </c>
      <c r="AB3" s="209">
        <f>W3+1</f>
        <v>4</v>
      </c>
      <c r="AC3" s="210">
        <f>AB3</f>
        <v>4</v>
      </c>
      <c r="AD3" s="210">
        <f>AC3</f>
        <v>4</v>
      </c>
      <c r="AE3" s="210" t="str">
        <f>AD3&amp;"aa"</f>
        <v>4aa</v>
      </c>
      <c r="AF3" s="209">
        <f>AB3+1</f>
        <v>5</v>
      </c>
      <c r="AG3" s="210">
        <f>AF3</f>
        <v>5</v>
      </c>
      <c r="AH3" s="210">
        <f>AG3</f>
        <v>5</v>
      </c>
      <c r="AI3" s="209">
        <f>AF3+1</f>
        <v>6</v>
      </c>
      <c r="AJ3" s="210">
        <f>AI3</f>
        <v>6</v>
      </c>
      <c r="AK3" s="210">
        <f>AJ3</f>
        <v>6</v>
      </c>
      <c r="AL3" s="209">
        <f>AI3+1</f>
        <v>7</v>
      </c>
      <c r="AM3" s="210">
        <f>AL3</f>
        <v>7</v>
      </c>
      <c r="AN3" s="210">
        <f>AM3</f>
        <v>7</v>
      </c>
      <c r="AO3" s="209">
        <f>AL3+1</f>
        <v>8</v>
      </c>
      <c r="AP3" s="210">
        <f>AO3</f>
        <v>8</v>
      </c>
      <c r="AQ3" s="210">
        <f>AP3</f>
        <v>8</v>
      </c>
      <c r="AR3" s="209">
        <f>AO3+1</f>
        <v>9</v>
      </c>
      <c r="AS3" s="210">
        <f>AR3</f>
        <v>9</v>
      </c>
      <c r="AT3" s="210">
        <f>AS3</f>
        <v>9</v>
      </c>
      <c r="AU3" s="209">
        <f>AR3+1</f>
        <v>10</v>
      </c>
      <c r="AV3" s="210">
        <f>AU3</f>
        <v>10</v>
      </c>
      <c r="AW3" s="210" t="str">
        <f>AV3&amp;"a"</f>
        <v>10a</v>
      </c>
      <c r="AX3" s="210" t="str">
        <f>AW3&amp;"a"</f>
        <v>10aa</v>
      </c>
      <c r="AY3" s="209">
        <f>AU3+1</f>
        <v>11</v>
      </c>
      <c r="AZ3" s="210">
        <f>AY3</f>
        <v>11</v>
      </c>
      <c r="BA3" s="210" t="str">
        <f>AZ3&amp;"a"</f>
        <v>11a</v>
      </c>
      <c r="BB3" s="210" t="str">
        <f>BA3&amp;"a"</f>
        <v>11aa</v>
      </c>
      <c r="BC3" s="209">
        <f>AY3+1</f>
        <v>12</v>
      </c>
      <c r="BD3" s="210">
        <f>BC3</f>
        <v>12</v>
      </c>
      <c r="BE3" s="210" t="str">
        <f>BD3&amp;"a"</f>
        <v>12a</v>
      </c>
      <c r="BF3" s="210" t="str">
        <f>BE3&amp;"a"</f>
        <v>12aa</v>
      </c>
      <c r="BG3" s="216" t="str">
        <f>BF3&amp;"aa"</f>
        <v>12aaaa</v>
      </c>
      <c r="BH3" s="209">
        <f>BC3+1</f>
        <v>13</v>
      </c>
      <c r="BI3" s="210">
        <f>BH3</f>
        <v>13</v>
      </c>
      <c r="BJ3" s="210" t="str">
        <f>BI3&amp;"a"</f>
        <v>13a</v>
      </c>
      <c r="BK3" s="210" t="str">
        <f>BJ3&amp;"a"</f>
        <v>13aa</v>
      </c>
      <c r="BL3" s="210" t="str">
        <f>BK3&amp;"a"</f>
        <v>13aaa</v>
      </c>
      <c r="BM3" s="209">
        <f>BH3+1</f>
        <v>14</v>
      </c>
      <c r="BN3" s="210">
        <f>BM3</f>
        <v>14</v>
      </c>
      <c r="BO3" s="210" t="str">
        <f>BN3&amp;"a"</f>
        <v>14a</v>
      </c>
      <c r="BP3" s="210" t="str">
        <f>BO3&amp;"a"</f>
        <v>14aa</v>
      </c>
      <c r="BQ3" s="210" t="str">
        <f>BP3&amp;"a"</f>
        <v>14aaa</v>
      </c>
      <c r="BR3" s="209">
        <f>BM3+1</f>
        <v>15</v>
      </c>
      <c r="BS3" s="210">
        <f>BR3</f>
        <v>15</v>
      </c>
      <c r="BT3" s="210" t="str">
        <f>BS3&amp;"a"</f>
        <v>15a</v>
      </c>
      <c r="BU3" s="210" t="str">
        <f>BT3&amp;"a"</f>
        <v>15aa</v>
      </c>
      <c r="BV3" s="210" t="str">
        <f>BU3&amp;"a"</f>
        <v>15aaa</v>
      </c>
      <c r="BW3" s="209">
        <f>BR3+1</f>
        <v>16</v>
      </c>
      <c r="BX3" s="210">
        <f>BW3</f>
        <v>16</v>
      </c>
      <c r="BY3" s="210" t="str">
        <f>BX3&amp;"a"</f>
        <v>16a</v>
      </c>
      <c r="BZ3" s="210" t="str">
        <f>BY3&amp;"a"</f>
        <v>16aa</v>
      </c>
      <c r="CA3" s="209">
        <f>BW3+1</f>
        <v>17</v>
      </c>
      <c r="CB3" s="210">
        <f>CA3</f>
        <v>17</v>
      </c>
      <c r="CC3" s="210">
        <f>CB3</f>
        <v>17</v>
      </c>
      <c r="CD3" s="209">
        <f>CA3+1</f>
        <v>18</v>
      </c>
      <c r="CE3" s="210">
        <f>CD3</f>
        <v>18</v>
      </c>
      <c r="CF3" s="210">
        <f>CE3</f>
        <v>18</v>
      </c>
      <c r="CG3" s="209">
        <f>CD3+1</f>
        <v>19</v>
      </c>
      <c r="CH3" s="210">
        <f>CG3</f>
        <v>19</v>
      </c>
      <c r="CI3" s="210">
        <f>CH3</f>
        <v>19</v>
      </c>
      <c r="CJ3" s="209">
        <f>CG3+1</f>
        <v>20</v>
      </c>
      <c r="CK3" s="210">
        <f>CJ3</f>
        <v>20</v>
      </c>
      <c r="CL3" s="210">
        <f>CK3</f>
        <v>20</v>
      </c>
      <c r="CM3" s="209">
        <f>CJ3+1</f>
        <v>21</v>
      </c>
      <c r="CN3" s="210">
        <f>CM3</f>
        <v>21</v>
      </c>
      <c r="CO3" s="210">
        <f>CN3</f>
        <v>21</v>
      </c>
      <c r="CP3" s="210" t="str">
        <f>CO3&amp;"a"</f>
        <v>21a</v>
      </c>
      <c r="CQ3" s="209">
        <f>CM3+1</f>
        <v>22</v>
      </c>
      <c r="CR3" s="210">
        <f>CQ3</f>
        <v>22</v>
      </c>
      <c r="CS3" s="210">
        <f>CR3</f>
        <v>22</v>
      </c>
      <c r="CT3" s="209">
        <f>CQ3+1</f>
        <v>23</v>
      </c>
      <c r="CU3" s="210">
        <f>CT3</f>
        <v>23</v>
      </c>
      <c r="CV3" s="210">
        <f>CU3</f>
        <v>23</v>
      </c>
      <c r="CW3" s="209">
        <f>CT3+1</f>
        <v>24</v>
      </c>
      <c r="CX3" s="210">
        <f>CW3</f>
        <v>24</v>
      </c>
      <c r="CY3" s="210">
        <f>CX3</f>
        <v>24</v>
      </c>
      <c r="CZ3" s="209">
        <f>CW3+1</f>
        <v>25</v>
      </c>
      <c r="DA3" s="210">
        <f>CZ3</f>
        <v>25</v>
      </c>
      <c r="DB3" s="210">
        <f>DA3</f>
        <v>25</v>
      </c>
      <c r="DC3" s="209">
        <f>CZ3+1</f>
        <v>26</v>
      </c>
      <c r="DD3" s="210">
        <f>DC3</f>
        <v>26</v>
      </c>
      <c r="DE3" s="210">
        <f>DD3</f>
        <v>26</v>
      </c>
      <c r="DF3" s="210" t="str">
        <f>DE3&amp;"a"</f>
        <v>26a</v>
      </c>
      <c r="DG3" s="209">
        <f>DD3+1</f>
        <v>27</v>
      </c>
      <c r="DH3" s="210">
        <f>DG3</f>
        <v>27</v>
      </c>
      <c r="DI3" s="210">
        <f>DH3</f>
        <v>27</v>
      </c>
      <c r="DJ3" s="209">
        <f>DG3+1</f>
        <v>28</v>
      </c>
      <c r="DK3" s="210">
        <f>DJ3</f>
        <v>28</v>
      </c>
      <c r="DL3" s="210">
        <f>DK3</f>
        <v>28</v>
      </c>
      <c r="DM3" s="210">
        <f>DL3</f>
        <v>28</v>
      </c>
      <c r="DN3" s="209">
        <f>DK3+1</f>
        <v>29</v>
      </c>
      <c r="DO3" s="210">
        <f>DN3</f>
        <v>29</v>
      </c>
      <c r="DP3" s="210">
        <f>DO3</f>
        <v>29</v>
      </c>
      <c r="DQ3" s="210">
        <f>DP3</f>
        <v>29</v>
      </c>
      <c r="DR3" s="209">
        <f>DO3+1</f>
        <v>30</v>
      </c>
      <c r="DS3" s="210">
        <f>DR3</f>
        <v>30</v>
      </c>
      <c r="DT3" s="210">
        <f>DS3</f>
        <v>30</v>
      </c>
      <c r="DU3" s="210">
        <f>DT3</f>
        <v>30</v>
      </c>
      <c r="DV3" s="209">
        <f>DR3+1</f>
        <v>31</v>
      </c>
      <c r="DW3" s="210">
        <f>DV3</f>
        <v>31</v>
      </c>
      <c r="DX3" s="210">
        <f>DW3</f>
        <v>31</v>
      </c>
      <c r="DY3" s="210">
        <f>DX3</f>
        <v>31</v>
      </c>
      <c r="DZ3" s="210" t="str">
        <f>DY3&amp;"a"</f>
        <v>31a</v>
      </c>
      <c r="EA3" s="209">
        <f>DV3+1</f>
        <v>32</v>
      </c>
      <c r="EB3" s="210">
        <f>EA3</f>
        <v>32</v>
      </c>
      <c r="EC3" s="210">
        <f>EB3</f>
        <v>32</v>
      </c>
      <c r="ED3" s="209">
        <f>EA3+1</f>
        <v>33</v>
      </c>
      <c r="EE3" s="210">
        <f>ED3</f>
        <v>33</v>
      </c>
      <c r="EF3" s="210">
        <f>EE3</f>
        <v>33</v>
      </c>
      <c r="EG3" s="209">
        <f>ED3+1</f>
        <v>34</v>
      </c>
      <c r="EH3" s="210">
        <f>EG3</f>
        <v>34</v>
      </c>
      <c r="EI3" s="210">
        <f>EH3</f>
        <v>34</v>
      </c>
      <c r="EJ3" s="209">
        <f>EG3+1</f>
        <v>35</v>
      </c>
      <c r="EK3" s="210">
        <f>EJ3</f>
        <v>35</v>
      </c>
      <c r="EL3" s="210">
        <f>EK3</f>
        <v>35</v>
      </c>
      <c r="EM3" s="209">
        <f>EJ3+1</f>
        <v>36</v>
      </c>
      <c r="EN3" s="210">
        <f>EM3</f>
        <v>36</v>
      </c>
      <c r="EO3" s="210">
        <f>EN3</f>
        <v>36</v>
      </c>
      <c r="EP3" s="210">
        <f>EO3</f>
        <v>36</v>
      </c>
      <c r="EQ3" s="209">
        <f>EM3+1</f>
        <v>37</v>
      </c>
      <c r="ER3" s="210">
        <f>EQ3</f>
        <v>37</v>
      </c>
      <c r="ES3" s="210">
        <f>ER3</f>
        <v>37</v>
      </c>
      <c r="ET3" s="210">
        <f>ES3</f>
        <v>37</v>
      </c>
      <c r="EU3" s="209">
        <f>EQ3+1</f>
        <v>38</v>
      </c>
      <c r="EV3" s="210">
        <f>EU3</f>
        <v>38</v>
      </c>
      <c r="EW3" s="210" t="str">
        <f>EV3&amp;"a"</f>
        <v>38a</v>
      </c>
      <c r="EX3" s="209">
        <f>EU3+1</f>
        <v>39</v>
      </c>
      <c r="EY3" s="210">
        <f>EX3</f>
        <v>39</v>
      </c>
      <c r="EZ3" s="210" t="str">
        <f>EY3&amp;"a"</f>
        <v>39a</v>
      </c>
      <c r="FA3" s="209">
        <f>EX3+1</f>
        <v>40</v>
      </c>
      <c r="FB3" s="210">
        <f>FA3</f>
        <v>40</v>
      </c>
      <c r="FC3" s="210">
        <f>FB3</f>
        <v>40</v>
      </c>
      <c r="FD3" s="210">
        <f>FC3</f>
        <v>40</v>
      </c>
      <c r="FE3" s="209">
        <f>FA3+1</f>
        <v>41</v>
      </c>
      <c r="FF3" s="210">
        <f>FE3</f>
        <v>41</v>
      </c>
      <c r="FG3" s="210">
        <f>FF3</f>
        <v>41</v>
      </c>
      <c r="FH3" s="210">
        <f>FG3</f>
        <v>41</v>
      </c>
      <c r="FI3" s="209">
        <f>FE3+1</f>
        <v>42</v>
      </c>
      <c r="FJ3" s="210">
        <f>FI3</f>
        <v>42</v>
      </c>
      <c r="FK3" s="210">
        <f>FJ3</f>
        <v>42</v>
      </c>
      <c r="FL3" s="210">
        <f>FK3</f>
        <v>42</v>
      </c>
      <c r="FM3" s="209">
        <f>FI3+1</f>
        <v>43</v>
      </c>
      <c r="FN3" s="210">
        <f>FM3</f>
        <v>43</v>
      </c>
      <c r="FO3" s="210">
        <f>FN3</f>
        <v>43</v>
      </c>
      <c r="FP3" s="210">
        <f>FO3</f>
        <v>43</v>
      </c>
      <c r="FQ3" s="209">
        <f>FM3+1</f>
        <v>44</v>
      </c>
      <c r="FR3" s="210">
        <f>FQ3</f>
        <v>44</v>
      </c>
      <c r="FS3" s="210">
        <f t="shared" ref="FS3:FT3" si="0">FR3</f>
        <v>44</v>
      </c>
      <c r="FT3" s="210">
        <f t="shared" si="0"/>
        <v>44</v>
      </c>
      <c r="FU3" s="210" t="str">
        <f>FT3&amp;"a"</f>
        <v>44a</v>
      </c>
      <c r="FV3" s="209">
        <f>FQ3+1</f>
        <v>45</v>
      </c>
      <c r="FW3" s="210">
        <f>FV3</f>
        <v>45</v>
      </c>
      <c r="FX3" s="210" t="str">
        <f>FW3&amp;"a"</f>
        <v>45a</v>
      </c>
    </row>
    <row r="4" spans="1:180" s="229" customFormat="1" ht="37.5" customHeight="1" x14ac:dyDescent="0.2">
      <c r="A4" s="561" t="s">
        <v>240</v>
      </c>
      <c r="B4" s="563" t="s">
        <v>241</v>
      </c>
      <c r="C4" s="566" t="s">
        <v>242</v>
      </c>
      <c r="D4" s="566" t="s">
        <v>243</v>
      </c>
      <c r="E4" s="566" t="s">
        <v>399</v>
      </c>
      <c r="F4" s="566" t="s">
        <v>400</v>
      </c>
      <c r="G4" s="569" t="s">
        <v>423</v>
      </c>
      <c r="H4" s="561"/>
      <c r="I4" s="561"/>
      <c r="J4" s="566" t="s">
        <v>401</v>
      </c>
      <c r="K4" s="566" t="s">
        <v>402</v>
      </c>
      <c r="L4" s="566" t="s">
        <v>414</v>
      </c>
      <c r="M4" s="559" t="str">
        <f>VLOOKUP(M3,タクシー!$C:$Z,3,0)</f>
        <v>タクシー車両（バッテリー式電気自動車）の導入</v>
      </c>
      <c r="N4" s="560"/>
      <c r="O4" s="560"/>
      <c r="P4" s="560"/>
      <c r="Q4" s="560"/>
      <c r="R4" s="559" t="str">
        <f>VLOOKUP(R3,タクシー!$C:$Z,3,0)</f>
        <v>タクシー車両（プラグインハイブリッド車）の導入</v>
      </c>
      <c r="S4" s="560"/>
      <c r="T4" s="560"/>
      <c r="U4" s="560"/>
      <c r="V4" s="560"/>
      <c r="W4" s="559" t="str">
        <f>VLOOKUP(W3,タクシー!$C:$Z,3,0)</f>
        <v>タクシー車両（燃料電池自動車）の導入</v>
      </c>
      <c r="X4" s="560"/>
      <c r="Y4" s="560"/>
      <c r="Z4" s="560"/>
      <c r="AA4" s="560"/>
      <c r="AB4" s="559" t="str">
        <f>VLOOKUP(AB3,タクシー!$C:$Z,3,0)</f>
        <v>EVタクシー等用充電設備の導入</v>
      </c>
      <c r="AC4" s="560"/>
      <c r="AD4" s="560"/>
      <c r="AE4" s="560"/>
      <c r="AF4" s="559" t="str">
        <f>VLOOKUP(AF3,タクシー!$C:$Z,3,0)</f>
        <v>EVタクシー等用充電設備の工事費</v>
      </c>
      <c r="AG4" s="560"/>
      <c r="AH4" s="560"/>
      <c r="AI4" s="559" t="str">
        <f>VLOOKUP(AI3,タクシー!$C:$Z,3,0)</f>
        <v>高圧受電設備（キュービクル）の導入</v>
      </c>
      <c r="AJ4" s="560"/>
      <c r="AK4" s="560"/>
      <c r="AL4" s="559" t="str">
        <f>VLOOKUP(AL3,タクシー!$C:$Z,3,0)</f>
        <v>高圧受電設備（キュービクル）の工事費</v>
      </c>
      <c r="AM4" s="560"/>
      <c r="AN4" s="560"/>
      <c r="AO4" s="559" t="str">
        <f>VLOOKUP(AO3,タクシー!$C:$Z,3,0)</f>
        <v>Ｖ２Ｈ充放電設備又は外部給電器の導入</v>
      </c>
      <c r="AP4" s="560"/>
      <c r="AQ4" s="560"/>
      <c r="AR4" s="559" t="str">
        <f>VLOOKUP(AR3,タクシー!$C:$Z,3,0)</f>
        <v>Ｖ２Ｈ充放電設備導入工事費</v>
      </c>
      <c r="AS4" s="560"/>
      <c r="AT4" s="560"/>
      <c r="AU4" s="559" t="str">
        <f>VLOOKUP(AU3,タクシー!$C:$Z,3,0)</f>
        <v xml:space="preserve"> 福祉タクシー（リフト付）の導入</v>
      </c>
      <c r="AV4" s="560"/>
      <c r="AW4" s="560"/>
      <c r="AX4" s="560"/>
      <c r="AY4" s="559" t="str">
        <f>VLOOKUP(AY3,タクシー!$C:$Z,3,0)</f>
        <v xml:space="preserve"> 福祉タクシー（上記以外）の導入</v>
      </c>
      <c r="AZ4" s="560"/>
      <c r="BA4" s="560"/>
      <c r="BB4" s="560"/>
      <c r="BC4" s="559" t="str">
        <f>VLOOKUP(BC3,タクシー!$C:$Z,3,0)</f>
        <v>福祉タクシーの共同配車センターの整備</v>
      </c>
      <c r="BD4" s="560"/>
      <c r="BE4" s="560"/>
      <c r="BF4" s="560"/>
      <c r="BG4" s="174"/>
      <c r="BH4" s="559" t="str">
        <f>VLOOKUP(BH3,タクシー!$C:$Z,3,0)</f>
        <v xml:space="preserve">  ＵＤタクシー（レベル1又は2）の導入</v>
      </c>
      <c r="BI4" s="560"/>
      <c r="BJ4" s="560"/>
      <c r="BK4" s="560"/>
      <c r="BL4" s="189"/>
      <c r="BM4" s="559" t="str">
        <f>VLOOKUP(BM3,タクシー!$C:$Z,3,0)</f>
        <v xml:space="preserve">  ＵＤタクシー（レベル準1）の導入</v>
      </c>
      <c r="BN4" s="560"/>
      <c r="BO4" s="560"/>
      <c r="BP4" s="560"/>
      <c r="BQ4" s="189"/>
      <c r="BR4" s="559" t="str">
        <f>VLOOKUP(BR3,タクシー!$C:$Z,3,0)</f>
        <v>ジャンボタクシーの導入</v>
      </c>
      <c r="BS4" s="560"/>
      <c r="BT4" s="560"/>
      <c r="BU4" s="560"/>
      <c r="BV4" s="189"/>
      <c r="BW4" s="559" t="str">
        <f>VLOOKUP(BW3,タクシー!$C:$Z,3,0)</f>
        <v>訪日外国人旅行者の富裕層向けタクシーの導入
（訪日外国人富裕層の送迎用として通常より広い車内空間の確保や車内空間をVIP仕様にする等の車両）</v>
      </c>
      <c r="BX4" s="560"/>
      <c r="BY4" s="560"/>
      <c r="BZ4" s="560"/>
      <c r="CA4" s="559" t="str">
        <f>VLOOKUP(CA3,タクシー!$C:$Z,3,0)</f>
        <v>配車アプリ</v>
      </c>
      <c r="CB4" s="560"/>
      <c r="CC4" s="560"/>
      <c r="CD4" s="559" t="str">
        <f>VLOOKUP(CD3,タクシー!$C:$Z,3,0)</f>
        <v>乗務日報自動作成ソフト</v>
      </c>
      <c r="CE4" s="560"/>
      <c r="CF4" s="560"/>
      <c r="CG4" s="559" t="str">
        <f>VLOOKUP(CG3,タクシー!$C:$Z,3,0)</f>
        <v>配車システム</v>
      </c>
      <c r="CH4" s="560"/>
      <c r="CI4" s="560"/>
      <c r="CJ4" s="559" t="str">
        <f>VLOOKUP(CJ3,タクシー!$C:$Z,3,0)</f>
        <v>輸送実績報告書等帳票自動作成システム</v>
      </c>
      <c r="CK4" s="560"/>
      <c r="CL4" s="560"/>
      <c r="CM4" s="559" t="str">
        <f>VLOOKUP(CM3,タクシー!$C:$Z,3,0)</f>
        <v>その他</v>
      </c>
      <c r="CN4" s="560"/>
      <c r="CO4" s="560"/>
      <c r="CP4" s="189"/>
      <c r="CQ4" s="559" t="str">
        <f>VLOOKUP(CQ3,タクシー!$C:$Z,3,0)</f>
        <v>多言語案内用タブレット</v>
      </c>
      <c r="CR4" s="560"/>
      <c r="CS4" s="560"/>
      <c r="CT4" s="559" t="str">
        <f>VLOOKUP(CT3,タクシー!$C:$Z,3,0)</f>
        <v>多言語翻訳システム機器</v>
      </c>
      <c r="CU4" s="560"/>
      <c r="CV4" s="560"/>
      <c r="CW4" s="559" t="str">
        <f>VLOOKUP(CW3,タクシー!$C:$Z,3,0)</f>
        <v>ホームページの多言語表記</v>
      </c>
      <c r="CX4" s="560"/>
      <c r="CY4" s="560"/>
      <c r="CZ4" s="559" t="str">
        <f>VLOOKUP(CZ3,タクシー!$C:$Z,3,0)</f>
        <v>多言語研修の実施</v>
      </c>
      <c r="DA4" s="560"/>
      <c r="DB4" s="560"/>
      <c r="DC4" s="559" t="str">
        <f>VLOOKUP(DC3,タクシー!$C:$Z,3,0)</f>
        <v>その他</v>
      </c>
      <c r="DD4" s="560"/>
      <c r="DE4" s="560"/>
      <c r="DF4" s="189"/>
      <c r="DG4" s="559" t="str">
        <f>VLOOKUP(DG3,タクシー!$C:$Z,3,0)</f>
        <v xml:space="preserve"> 無料公衆無線ＬＡＮ　（無料Ｗｉ-Ｆｉ）</v>
      </c>
      <c r="DH4" s="560"/>
      <c r="DI4" s="560"/>
      <c r="DJ4" s="559" t="str">
        <f>VLOOKUP(DJ3,タクシー!$C:$Z,3,0)</f>
        <v>クレジット決済機器</v>
      </c>
      <c r="DK4" s="560"/>
      <c r="DL4" s="560"/>
      <c r="DM4" s="560"/>
      <c r="DN4" s="559" t="str">
        <f>VLOOKUP(DN3,タクシー!$C:$Z,3,0)</f>
        <v>交通系ＩＣ決済機器</v>
      </c>
      <c r="DO4" s="560"/>
      <c r="DP4" s="560"/>
      <c r="DQ4" s="560"/>
      <c r="DR4" s="559" t="str">
        <f>VLOOKUP(DR3,タクシー!$C:$Z,3,0)</f>
        <v>二次元コード決済機器</v>
      </c>
      <c r="DS4" s="560"/>
      <c r="DT4" s="560"/>
      <c r="DU4" s="560"/>
      <c r="DV4" s="559" t="str">
        <f>VLOOKUP(DV3,タクシー!$C:$Z,3,0)</f>
        <v>その他</v>
      </c>
      <c r="DW4" s="560"/>
      <c r="DX4" s="560"/>
      <c r="DY4" s="560"/>
      <c r="DZ4" s="189"/>
      <c r="EA4" s="559" t="str">
        <f>VLOOKUP(EA3,タクシー!$C:$Z,3,0)</f>
        <v>情報端末への電源供給機器</v>
      </c>
      <c r="EB4" s="560"/>
      <c r="EC4" s="560"/>
      <c r="ED4" s="559" t="str">
        <f>VLOOKUP(ED3,タクシー!$C:$Z,3,0)</f>
        <v>非常用電源装置</v>
      </c>
      <c r="EE4" s="560"/>
      <c r="EF4" s="560"/>
      <c r="EG4" s="559" t="str">
        <f>VLOOKUP(EG3,タクシー!$C:$Z,3,0)</f>
        <v>その他付随機器</v>
      </c>
      <c r="EH4" s="560"/>
      <c r="EI4" s="560"/>
      <c r="EJ4" s="559" t="s">
        <v>403</v>
      </c>
      <c r="EK4" s="560"/>
      <c r="EL4" s="560"/>
      <c r="EM4" s="559" t="str">
        <f>VLOOKUP(EM3,タクシー!$C:$Z,3,0)</f>
        <v>二種免許取得のための教習</v>
      </c>
      <c r="EN4" s="560"/>
      <c r="EO4" s="560"/>
      <c r="EP4" s="560"/>
      <c r="EQ4" s="559" t="str">
        <f>VLOOKUP(EQ3,タクシー!$C:$Z,3,0)</f>
        <v>二種免許取得のための受験資格特例教習</v>
      </c>
      <c r="ER4" s="560"/>
      <c r="ES4" s="560"/>
      <c r="ET4" s="560"/>
      <c r="EU4" s="559" t="str">
        <f>VLOOKUP(EU3,タクシー!$C:$Z,3,0)</f>
        <v>人材確保イベントの参加・開催</v>
      </c>
      <c r="EV4" s="560"/>
      <c r="EW4" s="189"/>
      <c r="EX4" s="559" t="str">
        <f>VLOOKUP(EX3,タクシー!$C:$Z,3,0)</f>
        <v>人材確保のためのPR</v>
      </c>
      <c r="EY4" s="560"/>
      <c r="EZ4" s="189"/>
      <c r="FA4" s="559" t="str">
        <f>VLOOKUP(FA3,タクシー!$C:$Z,3,0)</f>
        <v>UD研修</v>
      </c>
      <c r="FB4" s="560"/>
      <c r="FC4" s="560"/>
      <c r="FD4" s="560"/>
      <c r="FE4" s="559" t="str">
        <f>VLOOKUP(FE3,タクシー!$C:$Z,3,0)</f>
        <v>観光ドライバー認定講習</v>
      </c>
      <c r="FF4" s="560"/>
      <c r="FG4" s="560"/>
      <c r="FH4" s="560"/>
      <c r="FI4" s="559" t="str">
        <f>VLOOKUP(FI3,タクシー!$C:$Z,3,0)</f>
        <v>子育てタクシードライバー研修</v>
      </c>
      <c r="FJ4" s="560"/>
      <c r="FK4" s="560"/>
      <c r="FL4" s="560"/>
      <c r="FM4" s="559" t="str">
        <f>VLOOKUP(FM3,タクシー!$C:$Z,3,0)</f>
        <v>運転手実技講習</v>
      </c>
      <c r="FN4" s="560"/>
      <c r="FO4" s="560"/>
      <c r="FP4" s="560"/>
      <c r="FQ4" s="559" t="s">
        <v>438</v>
      </c>
      <c r="FR4" s="560"/>
      <c r="FS4" s="560"/>
      <c r="FT4" s="560"/>
      <c r="FU4" s="241"/>
      <c r="FV4" s="559" t="s">
        <v>439</v>
      </c>
      <c r="FW4" s="560"/>
      <c r="FX4" s="241"/>
    </row>
    <row r="5" spans="1:180" s="230" customFormat="1" ht="14.25" customHeight="1" x14ac:dyDescent="0.2">
      <c r="A5" s="561"/>
      <c r="B5" s="564"/>
      <c r="C5" s="566"/>
      <c r="D5" s="566"/>
      <c r="E5" s="566"/>
      <c r="F5" s="566"/>
      <c r="G5" s="570" t="s">
        <v>404</v>
      </c>
      <c r="H5" s="571" t="s">
        <v>405</v>
      </c>
      <c r="I5" s="571" t="s">
        <v>406</v>
      </c>
      <c r="J5" s="566"/>
      <c r="K5" s="566"/>
      <c r="L5" s="566"/>
      <c r="M5" s="568" t="s">
        <v>408</v>
      </c>
      <c r="N5" s="567" t="s">
        <v>207</v>
      </c>
      <c r="O5" s="567" t="s">
        <v>407</v>
      </c>
      <c r="P5" s="567" t="s">
        <v>409</v>
      </c>
      <c r="Q5" s="567" t="s">
        <v>415</v>
      </c>
      <c r="R5" s="568" t="s">
        <v>408</v>
      </c>
      <c r="S5" s="567" t="s">
        <v>207</v>
      </c>
      <c r="T5" s="567" t="s">
        <v>407</v>
      </c>
      <c r="U5" s="567" t="s">
        <v>409</v>
      </c>
      <c r="V5" s="567" t="s">
        <v>415</v>
      </c>
      <c r="W5" s="568" t="s">
        <v>408</v>
      </c>
      <c r="X5" s="567" t="s">
        <v>207</v>
      </c>
      <c r="Y5" s="567" t="s">
        <v>407</v>
      </c>
      <c r="Z5" s="567" t="s">
        <v>409</v>
      </c>
      <c r="AA5" s="567" t="s">
        <v>415</v>
      </c>
      <c r="AB5" s="568" t="s">
        <v>408</v>
      </c>
      <c r="AC5" s="567" t="s">
        <v>207</v>
      </c>
      <c r="AD5" s="567" t="s">
        <v>407</v>
      </c>
      <c r="AE5" s="567" t="s">
        <v>416</v>
      </c>
      <c r="AF5" s="568" t="s">
        <v>408</v>
      </c>
      <c r="AG5" s="567" t="s">
        <v>207</v>
      </c>
      <c r="AH5" s="567" t="s">
        <v>407</v>
      </c>
      <c r="AI5" s="568" t="s">
        <v>408</v>
      </c>
      <c r="AJ5" s="567" t="s">
        <v>207</v>
      </c>
      <c r="AK5" s="567" t="s">
        <v>407</v>
      </c>
      <c r="AL5" s="568" t="s">
        <v>408</v>
      </c>
      <c r="AM5" s="567" t="s">
        <v>207</v>
      </c>
      <c r="AN5" s="567" t="s">
        <v>407</v>
      </c>
      <c r="AO5" s="568" t="s">
        <v>408</v>
      </c>
      <c r="AP5" s="567" t="s">
        <v>207</v>
      </c>
      <c r="AQ5" s="567" t="s">
        <v>407</v>
      </c>
      <c r="AR5" s="568" t="s">
        <v>408</v>
      </c>
      <c r="AS5" s="567" t="s">
        <v>207</v>
      </c>
      <c r="AT5" s="567" t="s">
        <v>407</v>
      </c>
      <c r="AU5" s="568" t="s">
        <v>207</v>
      </c>
      <c r="AV5" s="567" t="s">
        <v>407</v>
      </c>
      <c r="AW5" s="567" t="s">
        <v>410</v>
      </c>
      <c r="AX5" s="567" t="s">
        <v>417</v>
      </c>
      <c r="AY5" s="568" t="s">
        <v>207</v>
      </c>
      <c r="AZ5" s="567" t="s">
        <v>407</v>
      </c>
      <c r="BA5" s="567" t="s">
        <v>410</v>
      </c>
      <c r="BB5" s="567" t="s">
        <v>417</v>
      </c>
      <c r="BC5" s="568" t="s">
        <v>207</v>
      </c>
      <c r="BD5" s="567" t="s">
        <v>407</v>
      </c>
      <c r="BE5" s="567" t="s">
        <v>410</v>
      </c>
      <c r="BF5" s="572" t="s">
        <v>417</v>
      </c>
      <c r="BG5" s="567" t="s">
        <v>418</v>
      </c>
      <c r="BH5" s="568" t="s">
        <v>207</v>
      </c>
      <c r="BI5" s="567" t="s">
        <v>407</v>
      </c>
      <c r="BJ5" s="567" t="s">
        <v>410</v>
      </c>
      <c r="BK5" s="567" t="s">
        <v>417</v>
      </c>
      <c r="BL5" s="567" t="s">
        <v>419</v>
      </c>
      <c r="BM5" s="568" t="s">
        <v>207</v>
      </c>
      <c r="BN5" s="567" t="s">
        <v>407</v>
      </c>
      <c r="BO5" s="567" t="s">
        <v>410</v>
      </c>
      <c r="BP5" s="567" t="s">
        <v>417</v>
      </c>
      <c r="BQ5" s="567" t="s">
        <v>419</v>
      </c>
      <c r="BR5" s="568" t="s">
        <v>207</v>
      </c>
      <c r="BS5" s="567" t="s">
        <v>407</v>
      </c>
      <c r="BT5" s="567" t="s">
        <v>410</v>
      </c>
      <c r="BU5" s="567" t="s">
        <v>417</v>
      </c>
      <c r="BV5" s="567" t="s">
        <v>419</v>
      </c>
      <c r="BW5" s="568" t="s">
        <v>207</v>
      </c>
      <c r="BX5" s="567" t="s">
        <v>407</v>
      </c>
      <c r="BY5" s="567" t="s">
        <v>410</v>
      </c>
      <c r="BZ5" s="567" t="s">
        <v>417</v>
      </c>
      <c r="CA5" s="567" t="s">
        <v>207</v>
      </c>
      <c r="CB5" s="567" t="s">
        <v>407</v>
      </c>
      <c r="CC5" s="567" t="s">
        <v>410</v>
      </c>
      <c r="CD5" s="567" t="s">
        <v>207</v>
      </c>
      <c r="CE5" s="567" t="s">
        <v>407</v>
      </c>
      <c r="CF5" s="567" t="s">
        <v>410</v>
      </c>
      <c r="CG5" s="567" t="s">
        <v>207</v>
      </c>
      <c r="CH5" s="567" t="s">
        <v>407</v>
      </c>
      <c r="CI5" s="567" t="s">
        <v>410</v>
      </c>
      <c r="CJ5" s="567" t="s">
        <v>207</v>
      </c>
      <c r="CK5" s="567" t="s">
        <v>407</v>
      </c>
      <c r="CL5" s="567" t="s">
        <v>410</v>
      </c>
      <c r="CM5" s="567" t="s">
        <v>207</v>
      </c>
      <c r="CN5" s="567" t="s">
        <v>407</v>
      </c>
      <c r="CO5" s="567" t="s">
        <v>410</v>
      </c>
      <c r="CP5" s="567" t="s">
        <v>266</v>
      </c>
      <c r="CQ5" s="567" t="s">
        <v>207</v>
      </c>
      <c r="CR5" s="567" t="s">
        <v>407</v>
      </c>
      <c r="CS5" s="567" t="s">
        <v>410</v>
      </c>
      <c r="CT5" s="567" t="s">
        <v>207</v>
      </c>
      <c r="CU5" s="567" t="s">
        <v>407</v>
      </c>
      <c r="CV5" s="567" t="s">
        <v>410</v>
      </c>
      <c r="CW5" s="567" t="s">
        <v>207</v>
      </c>
      <c r="CX5" s="567" t="s">
        <v>407</v>
      </c>
      <c r="CY5" s="567" t="s">
        <v>410</v>
      </c>
      <c r="CZ5" s="567" t="s">
        <v>207</v>
      </c>
      <c r="DA5" s="567" t="s">
        <v>407</v>
      </c>
      <c r="DB5" s="567" t="s">
        <v>410</v>
      </c>
      <c r="DC5" s="567" t="s">
        <v>207</v>
      </c>
      <c r="DD5" s="567" t="s">
        <v>407</v>
      </c>
      <c r="DE5" s="567" t="s">
        <v>410</v>
      </c>
      <c r="DF5" s="567" t="s">
        <v>266</v>
      </c>
      <c r="DG5" s="567" t="s">
        <v>207</v>
      </c>
      <c r="DH5" s="567" t="s">
        <v>407</v>
      </c>
      <c r="DI5" s="567" t="s">
        <v>410</v>
      </c>
      <c r="DJ5" s="567" t="s">
        <v>367</v>
      </c>
      <c r="DK5" s="567" t="s">
        <v>411</v>
      </c>
      <c r="DL5" s="567" t="s">
        <v>407</v>
      </c>
      <c r="DM5" s="567" t="s">
        <v>410</v>
      </c>
      <c r="DN5" s="567" t="s">
        <v>367</v>
      </c>
      <c r="DO5" s="567" t="s">
        <v>411</v>
      </c>
      <c r="DP5" s="567" t="s">
        <v>407</v>
      </c>
      <c r="DQ5" s="567" t="s">
        <v>410</v>
      </c>
      <c r="DR5" s="567" t="s">
        <v>367</v>
      </c>
      <c r="DS5" s="567" t="s">
        <v>411</v>
      </c>
      <c r="DT5" s="567" t="s">
        <v>407</v>
      </c>
      <c r="DU5" s="567" t="s">
        <v>410</v>
      </c>
      <c r="DV5" s="567" t="s">
        <v>367</v>
      </c>
      <c r="DW5" s="567" t="s">
        <v>207</v>
      </c>
      <c r="DX5" s="567" t="s">
        <v>407</v>
      </c>
      <c r="DY5" s="567" t="s">
        <v>410</v>
      </c>
      <c r="DZ5" s="567" t="s">
        <v>266</v>
      </c>
      <c r="EA5" s="567" t="s">
        <v>207</v>
      </c>
      <c r="EB5" s="567" t="s">
        <v>407</v>
      </c>
      <c r="EC5" s="567" t="s">
        <v>410</v>
      </c>
      <c r="ED5" s="567" t="s">
        <v>207</v>
      </c>
      <c r="EE5" s="567" t="s">
        <v>407</v>
      </c>
      <c r="EF5" s="567" t="s">
        <v>410</v>
      </c>
      <c r="EG5" s="567" t="s">
        <v>207</v>
      </c>
      <c r="EH5" s="567" t="s">
        <v>407</v>
      </c>
      <c r="EI5" s="567" t="s">
        <v>410</v>
      </c>
      <c r="EJ5" s="567" t="s">
        <v>267</v>
      </c>
      <c r="EK5" s="567" t="s">
        <v>407</v>
      </c>
      <c r="EL5" s="567" t="s">
        <v>410</v>
      </c>
      <c r="EM5" s="567" t="s">
        <v>326</v>
      </c>
      <c r="EN5" s="567" t="s">
        <v>407</v>
      </c>
      <c r="EO5" s="567" t="s">
        <v>412</v>
      </c>
      <c r="EP5" s="567" t="s">
        <v>410</v>
      </c>
      <c r="EQ5" s="567" t="s">
        <v>326</v>
      </c>
      <c r="ER5" s="567" t="s">
        <v>407</v>
      </c>
      <c r="ES5" s="567" t="s">
        <v>412</v>
      </c>
      <c r="ET5" s="567" t="s">
        <v>410</v>
      </c>
      <c r="EU5" s="567" t="s">
        <v>407</v>
      </c>
      <c r="EV5" s="567" t="s">
        <v>410</v>
      </c>
      <c r="EW5" s="567" t="s">
        <v>413</v>
      </c>
      <c r="EX5" s="567" t="s">
        <v>407</v>
      </c>
      <c r="EY5" s="567" t="s">
        <v>410</v>
      </c>
      <c r="EZ5" s="567" t="s">
        <v>413</v>
      </c>
      <c r="FA5" s="567" t="s">
        <v>326</v>
      </c>
      <c r="FB5" s="567" t="s">
        <v>407</v>
      </c>
      <c r="FC5" s="567" t="s">
        <v>412</v>
      </c>
      <c r="FD5" s="567" t="s">
        <v>410</v>
      </c>
      <c r="FE5" s="567" t="s">
        <v>326</v>
      </c>
      <c r="FF5" s="567" t="s">
        <v>407</v>
      </c>
      <c r="FG5" s="567" t="s">
        <v>412</v>
      </c>
      <c r="FH5" s="567" t="s">
        <v>410</v>
      </c>
      <c r="FI5" s="567" t="s">
        <v>326</v>
      </c>
      <c r="FJ5" s="567" t="s">
        <v>407</v>
      </c>
      <c r="FK5" s="567" t="s">
        <v>412</v>
      </c>
      <c r="FL5" s="567" t="s">
        <v>410</v>
      </c>
      <c r="FM5" s="567" t="s">
        <v>326</v>
      </c>
      <c r="FN5" s="567" t="s">
        <v>407</v>
      </c>
      <c r="FO5" s="567" t="s">
        <v>412</v>
      </c>
      <c r="FP5" s="567" t="s">
        <v>410</v>
      </c>
      <c r="FQ5" s="567" t="s">
        <v>326</v>
      </c>
      <c r="FR5" s="567" t="s">
        <v>407</v>
      </c>
      <c r="FS5" s="567" t="s">
        <v>412</v>
      </c>
      <c r="FT5" s="567" t="s">
        <v>410</v>
      </c>
      <c r="FU5" s="567" t="s">
        <v>413</v>
      </c>
      <c r="FV5" s="567" t="s">
        <v>407</v>
      </c>
      <c r="FW5" s="567" t="s">
        <v>410</v>
      </c>
      <c r="FX5" s="567" t="s">
        <v>413</v>
      </c>
    </row>
    <row r="6" spans="1:180" s="230" customFormat="1" ht="185.25" customHeight="1" x14ac:dyDescent="0.2">
      <c r="A6" s="562"/>
      <c r="B6" s="565"/>
      <c r="C6" s="566"/>
      <c r="D6" s="566"/>
      <c r="E6" s="566"/>
      <c r="F6" s="566"/>
      <c r="G6" s="570"/>
      <c r="H6" s="571"/>
      <c r="I6" s="571"/>
      <c r="J6" s="566"/>
      <c r="K6" s="566"/>
      <c r="L6" s="566"/>
      <c r="M6" s="568"/>
      <c r="N6" s="567"/>
      <c r="O6" s="567"/>
      <c r="P6" s="567"/>
      <c r="Q6" s="567"/>
      <c r="R6" s="568"/>
      <c r="S6" s="567"/>
      <c r="T6" s="567"/>
      <c r="U6" s="567"/>
      <c r="V6" s="567"/>
      <c r="W6" s="568"/>
      <c r="X6" s="567"/>
      <c r="Y6" s="567"/>
      <c r="Z6" s="567"/>
      <c r="AA6" s="567"/>
      <c r="AB6" s="568"/>
      <c r="AC6" s="567"/>
      <c r="AD6" s="567"/>
      <c r="AE6" s="567"/>
      <c r="AF6" s="568"/>
      <c r="AG6" s="567"/>
      <c r="AH6" s="567"/>
      <c r="AI6" s="568"/>
      <c r="AJ6" s="567"/>
      <c r="AK6" s="567"/>
      <c r="AL6" s="568"/>
      <c r="AM6" s="567"/>
      <c r="AN6" s="567"/>
      <c r="AO6" s="568"/>
      <c r="AP6" s="567"/>
      <c r="AQ6" s="567"/>
      <c r="AR6" s="568"/>
      <c r="AS6" s="567"/>
      <c r="AT6" s="567"/>
      <c r="AU6" s="568"/>
      <c r="AV6" s="567"/>
      <c r="AW6" s="567"/>
      <c r="AX6" s="567"/>
      <c r="AY6" s="568"/>
      <c r="AZ6" s="567"/>
      <c r="BA6" s="567"/>
      <c r="BB6" s="567"/>
      <c r="BC6" s="568"/>
      <c r="BD6" s="567"/>
      <c r="BE6" s="567"/>
      <c r="BF6" s="572"/>
      <c r="BG6" s="567"/>
      <c r="BH6" s="568"/>
      <c r="BI6" s="567"/>
      <c r="BJ6" s="567"/>
      <c r="BK6" s="567"/>
      <c r="BL6" s="567"/>
      <c r="BM6" s="568"/>
      <c r="BN6" s="567"/>
      <c r="BO6" s="567"/>
      <c r="BP6" s="567"/>
      <c r="BQ6" s="567"/>
      <c r="BR6" s="568"/>
      <c r="BS6" s="567"/>
      <c r="BT6" s="567"/>
      <c r="BU6" s="567"/>
      <c r="BV6" s="567"/>
      <c r="BW6" s="568"/>
      <c r="BX6" s="567"/>
      <c r="BY6" s="567"/>
      <c r="BZ6" s="567"/>
      <c r="CA6" s="567"/>
      <c r="CB6" s="567"/>
      <c r="CC6" s="567"/>
      <c r="CD6" s="567"/>
      <c r="CE6" s="567"/>
      <c r="CF6" s="567"/>
      <c r="CG6" s="567"/>
      <c r="CH6" s="567"/>
      <c r="CI6" s="567"/>
      <c r="CJ6" s="567"/>
      <c r="CK6" s="567"/>
      <c r="CL6" s="567"/>
      <c r="CM6" s="567"/>
      <c r="CN6" s="567"/>
      <c r="CO6" s="567"/>
      <c r="CP6" s="567"/>
      <c r="CQ6" s="567"/>
      <c r="CR6" s="567"/>
      <c r="CS6" s="567"/>
      <c r="CT6" s="567"/>
      <c r="CU6" s="567"/>
      <c r="CV6" s="567"/>
      <c r="CW6" s="567"/>
      <c r="CX6" s="567"/>
      <c r="CY6" s="567"/>
      <c r="CZ6" s="567"/>
      <c r="DA6" s="567"/>
      <c r="DB6" s="567"/>
      <c r="DC6" s="567"/>
      <c r="DD6" s="567"/>
      <c r="DE6" s="567"/>
      <c r="DF6" s="567"/>
      <c r="DG6" s="567"/>
      <c r="DH6" s="567"/>
      <c r="DI6" s="567"/>
      <c r="DJ6" s="567"/>
      <c r="DK6" s="567"/>
      <c r="DL6" s="567"/>
      <c r="DM6" s="567"/>
      <c r="DN6" s="567"/>
      <c r="DO6" s="567"/>
      <c r="DP6" s="567"/>
      <c r="DQ6" s="567"/>
      <c r="DR6" s="567"/>
      <c r="DS6" s="567"/>
      <c r="DT6" s="567"/>
      <c r="DU6" s="567"/>
      <c r="DV6" s="567"/>
      <c r="DW6" s="567"/>
      <c r="DX6" s="567"/>
      <c r="DY6" s="567"/>
      <c r="DZ6" s="567"/>
      <c r="EA6" s="567"/>
      <c r="EB6" s="567"/>
      <c r="EC6" s="567"/>
      <c r="ED6" s="567"/>
      <c r="EE6" s="567"/>
      <c r="EF6" s="567"/>
      <c r="EG6" s="567"/>
      <c r="EH6" s="567"/>
      <c r="EI6" s="567"/>
      <c r="EJ6" s="567"/>
      <c r="EK6" s="567"/>
      <c r="EL6" s="567"/>
      <c r="EM6" s="567"/>
      <c r="EN6" s="567"/>
      <c r="EO6" s="567"/>
      <c r="EP6" s="567"/>
      <c r="EQ6" s="567"/>
      <c r="ER6" s="567"/>
      <c r="ES6" s="567"/>
      <c r="ET6" s="567"/>
      <c r="EU6" s="567"/>
      <c r="EV6" s="567"/>
      <c r="EW6" s="567"/>
      <c r="EX6" s="567"/>
      <c r="EY6" s="567"/>
      <c r="EZ6" s="567"/>
      <c r="FA6" s="567"/>
      <c r="FB6" s="567"/>
      <c r="FC6" s="567"/>
      <c r="FD6" s="567"/>
      <c r="FE6" s="567"/>
      <c r="FF6" s="567"/>
      <c r="FG6" s="567"/>
      <c r="FH6" s="567"/>
      <c r="FI6" s="567"/>
      <c r="FJ6" s="567"/>
      <c r="FK6" s="567"/>
      <c r="FL6" s="567"/>
      <c r="FM6" s="567"/>
      <c r="FN6" s="567"/>
      <c r="FO6" s="567"/>
      <c r="FP6" s="567"/>
      <c r="FQ6" s="567"/>
      <c r="FR6" s="567"/>
      <c r="FS6" s="567"/>
      <c r="FT6" s="567"/>
      <c r="FU6" s="567"/>
      <c r="FV6" s="567"/>
      <c r="FW6" s="567"/>
      <c r="FX6" s="567"/>
    </row>
    <row r="7" spans="1:180" s="214" customFormat="1" ht="24" customHeight="1" x14ac:dyDescent="0.2">
      <c r="A7" s="211">
        <f>タクシー!$F$5</f>
        <v>0</v>
      </c>
      <c r="B7" s="211">
        <f>タクシー!$Q$5</f>
        <v>0</v>
      </c>
      <c r="C7" s="211">
        <f>タクシー!$H$7</f>
        <v>0</v>
      </c>
      <c r="D7" s="211">
        <f>タクシー!$Q$7</f>
        <v>0</v>
      </c>
      <c r="E7" s="211" t="str">
        <f>IF(タクシー!C16=タクシー!$AD$1,"○","")</f>
        <v/>
      </c>
      <c r="F7" s="211" t="str">
        <f>IF(タクシー!C17=タクシー!$AD$1,"○","")</f>
        <v/>
      </c>
      <c r="G7" s="212" t="str">
        <f>IF(COUNTIF(タクシー!X33:X37,タクシー!AD1)=1,VLOOKUP(タクシー!AD1,タクシー!X33:AC37,6,0),"")</f>
        <v/>
      </c>
      <c r="H7" s="212" t="str">
        <f>IF(COUNTIF(タクシー!X42:X47,タクシー!AD1)=1,VLOOKUP(タクシー!AD1,タクシー!X42:AC47,6,0),"")</f>
        <v/>
      </c>
      <c r="I7" s="213" t="str">
        <f>IF(COUNTIF(タクシー!X52:X56,タクシー!AD1)=1,VLOOKUP(タクシー!AD1,タクシー!X52:AC56,6,0),"")</f>
        <v/>
      </c>
      <c r="J7" s="211">
        <f>タクシー!S187</f>
        <v>0</v>
      </c>
      <c r="K7" s="211">
        <f>タクシー!S188</f>
        <v>0</v>
      </c>
      <c r="L7" s="211" t="str">
        <f>IF(COUNTIF(タクシー!X10:X13,タクシー!AD1)=1,VLOOKUP(タクシー!AD1,タクシー!X10:AC13,6,0),"")</f>
        <v/>
      </c>
      <c r="M7" s="231">
        <f>VLOOKUP(M3,タクシー!$A:$Z,M2,0)</f>
        <v>0</v>
      </c>
      <c r="N7" s="212">
        <f>VLOOKUP(N3,タクシー!$A:$Z,N2,0)</f>
        <v>0</v>
      </c>
      <c r="O7" s="212">
        <f>VLOOKUP(O3,タクシー!$A:$Z,O2,0)</f>
        <v>0</v>
      </c>
      <c r="P7" s="212">
        <f>VLOOKUP(P3,タクシー!$A:$Z,P2,0)</f>
        <v>0</v>
      </c>
      <c r="Q7" s="212">
        <f>VLOOKUP(Q3,タクシー!$A:$Z,Q2,0)</f>
        <v>0</v>
      </c>
      <c r="R7" s="231">
        <f>VLOOKUP(R3,タクシー!$A:$Z,R2,0)</f>
        <v>0</v>
      </c>
      <c r="S7" s="212">
        <f>VLOOKUP(S3,タクシー!$A:$Z,S2,0)</f>
        <v>0</v>
      </c>
      <c r="T7" s="212">
        <f>VLOOKUP(T3,タクシー!$A:$Z,T2,0)</f>
        <v>0</v>
      </c>
      <c r="U7" s="212">
        <f>VLOOKUP(U3,タクシー!$A:$Z,U2,0)</f>
        <v>0</v>
      </c>
      <c r="V7" s="212">
        <f>VLOOKUP(V3,タクシー!$A:$Z,V2,0)</f>
        <v>0</v>
      </c>
      <c r="W7" s="231">
        <f>VLOOKUP(W3,タクシー!$A:$Z,W2,0)</f>
        <v>0</v>
      </c>
      <c r="X7" s="212">
        <f>VLOOKUP(X3,タクシー!$A:$Z,X2,0)</f>
        <v>0</v>
      </c>
      <c r="Y7" s="212">
        <f>VLOOKUP(Y3,タクシー!$A:$Z,Y2,0)</f>
        <v>0</v>
      </c>
      <c r="Z7" s="212">
        <f>VLOOKUP(Z3,タクシー!$A:$Z,Z2,0)</f>
        <v>0</v>
      </c>
      <c r="AA7" s="212">
        <f>VLOOKUP(AA3,タクシー!$A:$Z,AA2,0)</f>
        <v>0</v>
      </c>
      <c r="AB7" s="231">
        <f>VLOOKUP(AB3,タクシー!$A:$Z,AB2,0)</f>
        <v>0</v>
      </c>
      <c r="AC7" s="212">
        <f>VLOOKUP(AC3,タクシー!$A:$Z,AC2,0)</f>
        <v>0</v>
      </c>
      <c r="AD7" s="212">
        <f>VLOOKUP(AD3,タクシー!$A:$Z,AD2,0)</f>
        <v>0</v>
      </c>
      <c r="AE7" s="212">
        <f>VLOOKUP(AE3,タクシー!$A:$Z,AE2,0)</f>
        <v>0</v>
      </c>
      <c r="AF7" s="231">
        <f>VLOOKUP(AF3,タクシー!$A:$Z,AF2,0)</f>
        <v>0</v>
      </c>
      <c r="AG7" s="212">
        <f>VLOOKUP(AG3,タクシー!$A:$Z,AG2,0)</f>
        <v>0</v>
      </c>
      <c r="AH7" s="212">
        <f>VLOOKUP(AH3,タクシー!$A:$Z,AH2,0)</f>
        <v>0</v>
      </c>
      <c r="AI7" s="231">
        <f>VLOOKUP(AI3,タクシー!$A:$Z,AI2,0)</f>
        <v>0</v>
      </c>
      <c r="AJ7" s="212">
        <f>VLOOKUP(AJ3,タクシー!$A:$Z,AJ2,0)</f>
        <v>0</v>
      </c>
      <c r="AK7" s="212">
        <f>VLOOKUP(AK3,タクシー!$A:$Z,AK2,0)</f>
        <v>0</v>
      </c>
      <c r="AL7" s="231">
        <f>VLOOKUP(AL3,タクシー!$A:$Z,AL2,0)</f>
        <v>0</v>
      </c>
      <c r="AM7" s="212">
        <f>VLOOKUP(AM3,タクシー!$A:$Z,AM2,0)</f>
        <v>0</v>
      </c>
      <c r="AN7" s="212">
        <f>VLOOKUP(AN3,タクシー!$A:$Z,AN2,0)</f>
        <v>0</v>
      </c>
      <c r="AO7" s="231">
        <f>VLOOKUP(AO3,タクシー!$A:$Z,AO2,0)</f>
        <v>0</v>
      </c>
      <c r="AP7" s="212">
        <f>VLOOKUP(AP3,タクシー!$A:$Z,AP2,0)</f>
        <v>0</v>
      </c>
      <c r="AQ7" s="212">
        <f>VLOOKUP(AQ3,タクシー!$A:$Z,AQ2,0)</f>
        <v>0</v>
      </c>
      <c r="AR7" s="231">
        <f>VLOOKUP(AR3,タクシー!$A:$Z,AR2,0)</f>
        <v>0</v>
      </c>
      <c r="AS7" s="212">
        <f>VLOOKUP(AS3,タクシー!$A:$Z,AS2,0)</f>
        <v>0</v>
      </c>
      <c r="AT7" s="212">
        <f>VLOOKUP(AT3,タクシー!$A:$Z,AT2,0)</f>
        <v>0</v>
      </c>
      <c r="AU7" s="212">
        <f>VLOOKUP(AU3,タクシー!$A:$Z,AU2,0)</f>
        <v>0</v>
      </c>
      <c r="AV7" s="212">
        <f>VLOOKUP(AV3,タクシー!$A:$Z,AV2,0)</f>
        <v>0</v>
      </c>
      <c r="AW7" s="212" t="str">
        <f>VLOOKUP(AW3,タクシー!$A:$Z,AW2,0)</f>
        <v/>
      </c>
      <c r="AX7" s="212">
        <f>VLOOKUP(AX3,タクシー!$A:$Z,AX2,0)</f>
        <v>0</v>
      </c>
      <c r="AY7" s="212">
        <f>VLOOKUP(AY3,タクシー!$A:$Z,AY2,0)</f>
        <v>0</v>
      </c>
      <c r="AZ7" s="212">
        <f>VLOOKUP(AZ3,タクシー!$A:$Z,AZ2,0)</f>
        <v>0</v>
      </c>
      <c r="BA7" s="212" t="str">
        <f>VLOOKUP(BA3,タクシー!$A:$Z,BA2,0)</f>
        <v/>
      </c>
      <c r="BB7" s="212">
        <f>VLOOKUP(BB3,タクシー!$A:$Z,BB2,0)</f>
        <v>0</v>
      </c>
      <c r="BC7" s="212">
        <f>VLOOKUP(BC3,タクシー!$A:$Z,BC2,0)</f>
        <v>0</v>
      </c>
      <c r="BD7" s="212">
        <f>VLOOKUP(BD3,タクシー!$A:$Z,BD2,0)</f>
        <v>0</v>
      </c>
      <c r="BE7" s="212" t="str">
        <f>VLOOKUP(BE3,タクシー!$A:$Z,BE2,0)</f>
        <v/>
      </c>
      <c r="BF7" s="212">
        <f>IF(VLOOKUP(BF3,タクシー!$A:$Z,BF2,0)="☑",1,0)</f>
        <v>0</v>
      </c>
      <c r="BG7" s="212">
        <f>VLOOKUP(BG3,タクシー!$A:$Z,BG2,0)</f>
        <v>0</v>
      </c>
      <c r="BH7" s="212">
        <f>VLOOKUP(BH3,タクシー!$A:$Z,BH2,0)</f>
        <v>0</v>
      </c>
      <c r="BI7" s="212">
        <f>VLOOKUP(BI3,タクシー!$A:$Z,BI2,0)</f>
        <v>0</v>
      </c>
      <c r="BJ7" s="212" t="str">
        <f>VLOOKUP(BJ3,タクシー!$A:$Z,BJ2,0)</f>
        <v/>
      </c>
      <c r="BK7" s="212">
        <f>VLOOKUP(BK3,タクシー!$A:$Z,BK2,0)</f>
        <v>0</v>
      </c>
      <c r="BL7" s="212">
        <f>VLOOKUP(BL3,タクシー!$A:$Z,BL2,0)</f>
        <v>0</v>
      </c>
      <c r="BM7" s="212">
        <f>VLOOKUP(BM3,タクシー!$A:$Z,BM2,0)</f>
        <v>0</v>
      </c>
      <c r="BN7" s="212">
        <f>VLOOKUP(BN3,タクシー!$A:$Z,BN2,0)</f>
        <v>0</v>
      </c>
      <c r="BO7" s="212" t="str">
        <f>VLOOKUP(BO3,タクシー!$A:$Z,BO2,0)</f>
        <v/>
      </c>
      <c r="BP7" s="212">
        <f>VLOOKUP(BP3,タクシー!$A:$Z,BP2,0)</f>
        <v>0</v>
      </c>
      <c r="BQ7" s="212">
        <f>VLOOKUP(BQ3,タクシー!$A:$Z,BQ2,0)</f>
        <v>0</v>
      </c>
      <c r="BR7" s="212">
        <f>VLOOKUP(BR3,タクシー!$A:$Z,BR2,0)</f>
        <v>0</v>
      </c>
      <c r="BS7" s="212">
        <f>VLOOKUP(BS3,タクシー!$A:$Z,BS2,0)</f>
        <v>0</v>
      </c>
      <c r="BT7" s="212" t="str">
        <f>VLOOKUP(BT3,タクシー!$A:$Z,BT2,0)</f>
        <v/>
      </c>
      <c r="BU7" s="212">
        <f>VLOOKUP(BU3,タクシー!$A:$Z,BU2,0)</f>
        <v>0</v>
      </c>
      <c r="BV7" s="212">
        <f>VLOOKUP(BV3,タクシー!$A:$Z,BV2,0)</f>
        <v>0</v>
      </c>
      <c r="BW7" s="212">
        <f>VLOOKUP(BW3,タクシー!$A:$Z,BW2,0)</f>
        <v>0</v>
      </c>
      <c r="BX7" s="212">
        <f>VLOOKUP(BX3,タクシー!$A:$Z,BX2,0)</f>
        <v>0</v>
      </c>
      <c r="BY7" s="212" t="str">
        <f>VLOOKUP(BY3,タクシー!$A:$Z,BY2,0)</f>
        <v/>
      </c>
      <c r="BZ7" s="212">
        <f>VLOOKUP(BZ3,タクシー!$A:$Z,BZ2,0)</f>
        <v>0</v>
      </c>
      <c r="CA7" s="212">
        <f>VLOOKUP(CA3,タクシー!$A:$Z,CA2,0)</f>
        <v>0</v>
      </c>
      <c r="CB7" s="212">
        <f>VLOOKUP(CB3,タクシー!$A:$Z,CB2,0)</f>
        <v>0</v>
      </c>
      <c r="CC7" s="212" t="str">
        <f>VLOOKUP(CC3,タクシー!$A:$Z,CC2,0)</f>
        <v/>
      </c>
      <c r="CD7" s="212">
        <f>VLOOKUP(CD3,タクシー!$A:$Z,CD2,0)</f>
        <v>0</v>
      </c>
      <c r="CE7" s="212">
        <f>VLOOKUP(CE3,タクシー!$A:$Z,CE2,0)</f>
        <v>0</v>
      </c>
      <c r="CF7" s="212" t="str">
        <f>VLOOKUP(CF3,タクシー!$A:$Z,CF2,0)</f>
        <v/>
      </c>
      <c r="CG7" s="212">
        <f>VLOOKUP(CG3,タクシー!$A:$Z,CG2,0)</f>
        <v>0</v>
      </c>
      <c r="CH7" s="212">
        <f>VLOOKUP(CH3,タクシー!$A:$Z,CH2,0)</f>
        <v>0</v>
      </c>
      <c r="CI7" s="212" t="str">
        <f>VLOOKUP(CI3,タクシー!$A:$Z,CI2,0)</f>
        <v/>
      </c>
      <c r="CJ7" s="212">
        <f>VLOOKUP(CJ3,タクシー!$A:$Z,CJ2,0)</f>
        <v>0</v>
      </c>
      <c r="CK7" s="212">
        <f>VLOOKUP(CK3,タクシー!$A:$Z,CK2,0)</f>
        <v>0</v>
      </c>
      <c r="CL7" s="212" t="str">
        <f>VLOOKUP(CL3,タクシー!$A:$Z,CL2,0)</f>
        <v/>
      </c>
      <c r="CM7" s="212">
        <f>VLOOKUP(CM3,タクシー!$A:$Z,CM2,0)</f>
        <v>0</v>
      </c>
      <c r="CN7" s="212">
        <f>VLOOKUP(CN3,タクシー!$A:$Z,CN2,0)</f>
        <v>0</v>
      </c>
      <c r="CO7" s="212" t="str">
        <f>VLOOKUP(CO3,タクシー!$A:$Z,CO2,0)</f>
        <v/>
      </c>
      <c r="CP7" s="212" t="str">
        <f>VLOOKUP(CP3,タクシー!$A:$Z,CP2,0)</f>
        <v>事業概要：　　　　　　　　　　　　　　　</v>
      </c>
      <c r="CQ7" s="212">
        <f>VLOOKUP(CQ3,タクシー!$A:$Z,CQ2,0)</f>
        <v>0</v>
      </c>
      <c r="CR7" s="212">
        <f>VLOOKUP(CR3,タクシー!$A:$Z,CR2,0)</f>
        <v>0</v>
      </c>
      <c r="CS7" s="212" t="str">
        <f>VLOOKUP(CS3,タクシー!$A:$Z,CS2,0)</f>
        <v/>
      </c>
      <c r="CT7" s="212">
        <f>VLOOKUP(CT3,タクシー!$A:$Z,CT2,0)</f>
        <v>0</v>
      </c>
      <c r="CU7" s="212">
        <f>VLOOKUP(CU3,タクシー!$A:$Z,CU2,0)</f>
        <v>0</v>
      </c>
      <c r="CV7" s="212" t="str">
        <f>VLOOKUP(CV3,タクシー!$A:$Z,CV2,0)</f>
        <v/>
      </c>
      <c r="CW7" s="212" t="str">
        <f>VLOOKUP(CW3,タクシー!$A:$Z,CW2,0)</f>
        <v>-</v>
      </c>
      <c r="CX7" s="212">
        <f>VLOOKUP(CX3,タクシー!$A:$Z,CX2,0)</f>
        <v>0</v>
      </c>
      <c r="CY7" s="212" t="str">
        <f>VLOOKUP(CY3,タクシー!$A:$Z,CY2,0)</f>
        <v/>
      </c>
      <c r="CZ7" s="212">
        <f>VLOOKUP(CZ3,タクシー!$A:$Z,CZ2,0)</f>
        <v>0</v>
      </c>
      <c r="DA7" s="212">
        <f>VLOOKUP(DA3,タクシー!$A:$Z,DA2,0)</f>
        <v>0</v>
      </c>
      <c r="DB7" s="212" t="str">
        <f>VLOOKUP(DB3,タクシー!$A:$Z,DB2,0)</f>
        <v/>
      </c>
      <c r="DC7" s="212">
        <f>VLOOKUP(DC3,タクシー!$A:$Z,DC2,0)</f>
        <v>0</v>
      </c>
      <c r="DD7" s="212">
        <f>VLOOKUP(DD3,タクシー!$A:$Z,DD2,0)</f>
        <v>0</v>
      </c>
      <c r="DE7" s="212" t="str">
        <f>VLOOKUP(DE3,タクシー!$A:$Z,DE2,0)</f>
        <v/>
      </c>
      <c r="DF7" s="212" t="str">
        <f>VLOOKUP(DF3,タクシー!$A:$Z,DF2,0)</f>
        <v>事業概要：</v>
      </c>
      <c r="DG7" s="212">
        <f>VLOOKUP(DG3,タクシー!$A:$Z,DG2,0)</f>
        <v>0</v>
      </c>
      <c r="DH7" s="212">
        <f>VLOOKUP(DH3,タクシー!$A:$Z,DH2,0)</f>
        <v>0</v>
      </c>
      <c r="DI7" s="212" t="str">
        <f>VLOOKUP(DI3,タクシー!$A:$Z,DI2,0)</f>
        <v/>
      </c>
      <c r="DJ7" s="231">
        <f>VLOOKUP(DJ3,タクシー!$A:$Z,DJ2,0)</f>
        <v>0</v>
      </c>
      <c r="DK7" s="212">
        <f>VLOOKUP(DK3,タクシー!$A:$Z,DK2,0)</f>
        <v>0</v>
      </c>
      <c r="DL7" s="212">
        <f>VLOOKUP(DL3,タクシー!$A:$Z,DL2,0)</f>
        <v>0</v>
      </c>
      <c r="DM7" s="212" t="str">
        <f>VLOOKUP(DM3,タクシー!$A:$Z,DM2,0)</f>
        <v/>
      </c>
      <c r="DN7" s="231">
        <f>VLOOKUP(DN3,タクシー!$A:$Z,DN2,0)</f>
        <v>0</v>
      </c>
      <c r="DO7" s="212">
        <f>VLOOKUP(DO3,タクシー!$A:$Z,DO2,0)</f>
        <v>0</v>
      </c>
      <c r="DP7" s="212">
        <f>VLOOKUP(DP3,タクシー!$A:$Z,DP2,0)</f>
        <v>0</v>
      </c>
      <c r="DQ7" s="212" t="str">
        <f>VLOOKUP(DQ3,タクシー!$A:$Z,DQ2,0)</f>
        <v/>
      </c>
      <c r="DR7" s="231">
        <f>VLOOKUP(DR3,タクシー!$A:$Z,DR2,0)</f>
        <v>0</v>
      </c>
      <c r="DS7" s="212">
        <f>VLOOKUP(DS3,タクシー!$A:$Z,DS2,0)</f>
        <v>0</v>
      </c>
      <c r="DT7" s="212">
        <f>VLOOKUP(DT3,タクシー!$A:$Z,DT2,0)</f>
        <v>0</v>
      </c>
      <c r="DU7" s="212" t="str">
        <f>VLOOKUP(DU3,タクシー!$A:$Z,DU2,0)</f>
        <v/>
      </c>
      <c r="DV7" s="231">
        <f>VLOOKUP(DV3,タクシー!$A:$Z,DV2,0)</f>
        <v>0</v>
      </c>
      <c r="DW7" s="212">
        <f>VLOOKUP(DW3,タクシー!$A:$Z,DW2,0)</f>
        <v>0</v>
      </c>
      <c r="DX7" s="212">
        <f>VLOOKUP(DX3,タクシー!$A:$Z,DX2,0)</f>
        <v>0</v>
      </c>
      <c r="DY7" s="212" t="str">
        <f>VLOOKUP(DY3,タクシー!$A:$Z,DY2,0)</f>
        <v/>
      </c>
      <c r="DZ7" s="212" t="str">
        <f>VLOOKUP(DZ3,タクシー!$A:$Z,DZ2,0)</f>
        <v>事業概要：　　　　　　　　　　　　　　　</v>
      </c>
      <c r="EA7" s="212">
        <f>VLOOKUP(EA3,タクシー!$A:$Z,EA2,0)</f>
        <v>0</v>
      </c>
      <c r="EB7" s="212">
        <f>VLOOKUP(EB3,タクシー!$A:$Z,EB2,0)</f>
        <v>0</v>
      </c>
      <c r="EC7" s="212" t="str">
        <f>VLOOKUP(EC3,タクシー!$A:$Z,EC2,0)</f>
        <v/>
      </c>
      <c r="ED7" s="212">
        <f>VLOOKUP(ED3,タクシー!$A:$Z,ED2,0)</f>
        <v>0</v>
      </c>
      <c r="EE7" s="212">
        <f>VLOOKUP(EE3,タクシー!$A:$Z,EE2,0)</f>
        <v>0</v>
      </c>
      <c r="EF7" s="212" t="str">
        <f>VLOOKUP(EF3,タクシー!$A:$Z,EF2,0)</f>
        <v/>
      </c>
      <c r="EG7" s="212">
        <f>VLOOKUP(EG3,タクシー!$A:$Z,EG2,0)</f>
        <v>0</v>
      </c>
      <c r="EH7" s="212">
        <f>VLOOKUP(EH3,タクシー!$A:$Z,EH2,0)</f>
        <v>0</v>
      </c>
      <c r="EI7" s="212" t="str">
        <f>VLOOKUP(EI3,タクシー!$A:$Z,EI2,0)</f>
        <v/>
      </c>
      <c r="EJ7" s="212">
        <f>VLOOKUP(EJ3,タクシー!$A:$Z,EJ2,0)</f>
        <v>0</v>
      </c>
      <c r="EK7" s="212">
        <f>VLOOKUP(EK3,タクシー!$A:$Z,EK2,0)</f>
        <v>0</v>
      </c>
      <c r="EL7" s="212" t="str">
        <f>VLOOKUP(EL3,タクシー!$A:$Z,EL2,0)</f>
        <v/>
      </c>
      <c r="EM7" s="212">
        <f>VLOOKUP(EM3,タクシー!$A:$Z,EM2,0)</f>
        <v>0</v>
      </c>
      <c r="EN7" s="212">
        <f>VLOOKUP(EN3,タクシー!$A:$Z,EN2,0)</f>
        <v>0</v>
      </c>
      <c r="EO7" s="212" t="str">
        <f>VLOOKUP(EO3,タクシー!$A:$Z,EO2,0)</f>
        <v>ー</v>
      </c>
      <c r="EP7" s="212" t="str">
        <f>VLOOKUP(EP3,タクシー!$A:$Z,EP2,0)</f>
        <v/>
      </c>
      <c r="EQ7" s="212">
        <f>VLOOKUP(EQ3,タクシー!$A:$Z,EQ2,0)</f>
        <v>0</v>
      </c>
      <c r="ER7" s="212">
        <f>VLOOKUP(ER3,タクシー!$A:$Z,ER2,0)</f>
        <v>0</v>
      </c>
      <c r="ES7" s="212" t="str">
        <f>VLOOKUP(ES3,タクシー!$A:$Z,ES2,0)</f>
        <v>ー</v>
      </c>
      <c r="ET7" s="212" t="str">
        <f>VLOOKUP(ET3,タクシー!$A:$Z,ET2,0)</f>
        <v/>
      </c>
      <c r="EU7" s="212">
        <f>VLOOKUP(EU3,タクシー!$A:$Z,EU2,0)</f>
        <v>0</v>
      </c>
      <c r="EV7" s="212" t="str">
        <f>VLOOKUP(EV3,タクシー!$A:$Z,EV2,0)</f>
        <v/>
      </c>
      <c r="EW7" s="212">
        <f>VLOOKUP(EW3,タクシー!$A:$Z,EW2,0)</f>
        <v>0</v>
      </c>
      <c r="EX7" s="212">
        <f>VLOOKUP(EX3,タクシー!$A:$Z,EX2,0)</f>
        <v>0</v>
      </c>
      <c r="EY7" s="212" t="str">
        <f>VLOOKUP(EY3,タクシー!$A:$Z,EY2,0)</f>
        <v/>
      </c>
      <c r="EZ7" s="212">
        <f>VLOOKUP(EZ3,タクシー!$A:$Z,EZ2,0)</f>
        <v>0</v>
      </c>
      <c r="FA7" s="212">
        <f>VLOOKUP(FA3,タクシー!$A:$Z,FA2,0)</f>
        <v>0</v>
      </c>
      <c r="FB7" s="212">
        <f>VLOOKUP(FB3,タクシー!$A:$Z,FB2,0)</f>
        <v>0</v>
      </c>
      <c r="FC7" s="212" t="str">
        <f>VLOOKUP(FC3,タクシー!$A:$Z,FC2,0)</f>
        <v>ー</v>
      </c>
      <c r="FD7" s="212" t="str">
        <f>VLOOKUP(FD3,タクシー!$A:$Z,FD2,0)</f>
        <v/>
      </c>
      <c r="FE7" s="212">
        <f>VLOOKUP(FE3,タクシー!$A:$Z,FE2,0)</f>
        <v>0</v>
      </c>
      <c r="FF7" s="212">
        <f>VLOOKUP(FF3,タクシー!$A:$Z,FF2,0)</f>
        <v>0</v>
      </c>
      <c r="FG7" s="212" t="str">
        <f>VLOOKUP(FG3,タクシー!$A:$Z,FG2,0)</f>
        <v>ー</v>
      </c>
      <c r="FH7" s="212" t="str">
        <f>VLOOKUP(FH3,タクシー!$A:$Z,FH2,0)</f>
        <v/>
      </c>
      <c r="FI7" s="212">
        <f>VLOOKUP(FI3,タクシー!$A:$Z,FI2,0)</f>
        <v>0</v>
      </c>
      <c r="FJ7" s="212">
        <f>VLOOKUP(FJ3,タクシー!$A:$Z,FJ2,0)</f>
        <v>0</v>
      </c>
      <c r="FK7" s="212" t="str">
        <f>VLOOKUP(FK3,タクシー!$A:$Z,FK2,0)</f>
        <v>ー</v>
      </c>
      <c r="FL7" s="212" t="str">
        <f>VLOOKUP(FL3,タクシー!$A:$Z,FL2,0)</f>
        <v/>
      </c>
      <c r="FM7" s="212">
        <f>VLOOKUP(FM3,タクシー!$A:$Z,FM2,0)</f>
        <v>0</v>
      </c>
      <c r="FN7" s="212">
        <f>VLOOKUP(FN3,タクシー!$A:$Z,FN2,0)</f>
        <v>0</v>
      </c>
      <c r="FO7" s="212" t="str">
        <f>VLOOKUP(FO3,タクシー!$A:$Z,FO2,0)</f>
        <v>ー</v>
      </c>
      <c r="FP7" s="212" t="str">
        <f>VLOOKUP(FP3,タクシー!$A:$Z,FP2,0)</f>
        <v/>
      </c>
      <c r="FQ7" s="212">
        <f>VLOOKUP(FQ3,タクシー!$A:$Z,FQ2,0)</f>
        <v>0</v>
      </c>
      <c r="FR7" s="212">
        <f>VLOOKUP(FR3,タクシー!$A:$Z,FR2,0)</f>
        <v>0</v>
      </c>
      <c r="FS7" s="212" t="str">
        <f>VLOOKUP(FS3,タクシー!$A:$Z,FS2,0)</f>
        <v>ー</v>
      </c>
      <c r="FT7" s="212" t="str">
        <f>VLOOKUP(FT3,タクシー!$A:$Z,FT2,0)</f>
        <v/>
      </c>
      <c r="FU7" s="212">
        <f>VLOOKUP(FU3,タクシー!$A:$Z,FU2,0)</f>
        <v>0</v>
      </c>
      <c r="FV7" s="212">
        <f>VLOOKUP(FV3,タクシー!$A:$Z,FV2,0)</f>
        <v>0</v>
      </c>
      <c r="FW7" s="212" t="str">
        <f>VLOOKUP(FW3,タクシー!$A:$Z,FW2,0)</f>
        <v/>
      </c>
      <c r="FX7" s="212">
        <f>VLOOKUP(FX3,タクシー!$A:$Z,FX2,0)</f>
        <v>0</v>
      </c>
    </row>
    <row r="242" spans="181:756" ht="19.5" x14ac:dyDescent="0.2">
      <c r="FY242" s="94" ph="1"/>
      <c r="FZ242" s="94" ph="1"/>
      <c r="GA242" s="94" ph="1"/>
      <c r="GB242" s="94" ph="1"/>
      <c r="GC242" s="94" ph="1"/>
      <c r="GD242" s="94" ph="1"/>
      <c r="GE242" s="94" ph="1"/>
      <c r="GF242" s="94" ph="1"/>
      <c r="GG242" s="94" ph="1"/>
      <c r="GH242" s="94" ph="1"/>
      <c r="GI242" s="94" ph="1"/>
      <c r="GJ242" s="94" ph="1"/>
      <c r="GK242" s="94" ph="1"/>
      <c r="GL242" s="94" ph="1"/>
      <c r="GM242" s="94" ph="1"/>
      <c r="GN242" s="94" ph="1"/>
      <c r="GO242" s="94" ph="1"/>
      <c r="GP242" s="94" ph="1"/>
      <c r="GQ242" s="94" ph="1"/>
      <c r="GR242" s="94" ph="1"/>
      <c r="GS242" s="94" ph="1"/>
      <c r="GT242" s="94" ph="1"/>
      <c r="GU242" s="94" ph="1"/>
      <c r="GV242" s="94" ph="1"/>
      <c r="GW242" s="94" ph="1"/>
      <c r="GX242" s="94" ph="1"/>
      <c r="GY242" s="94" ph="1"/>
      <c r="GZ242" s="94" ph="1"/>
      <c r="HA242" s="94" ph="1"/>
      <c r="HB242" s="94" ph="1"/>
      <c r="HC242" s="94" ph="1"/>
      <c r="HD242" s="94" ph="1"/>
      <c r="HE242" s="94" ph="1"/>
      <c r="HF242" s="94" ph="1"/>
      <c r="HG242" s="94" ph="1"/>
      <c r="HH242" s="94" ph="1"/>
      <c r="HI242" s="94" ph="1"/>
      <c r="HJ242" s="94" ph="1"/>
      <c r="HK242" s="94" ph="1"/>
      <c r="HL242" s="94" ph="1"/>
      <c r="HM242" s="94" ph="1"/>
      <c r="HN242" s="94" ph="1"/>
      <c r="HO242" s="94" ph="1"/>
      <c r="HP242" s="94" ph="1"/>
      <c r="HQ242" s="94" ph="1"/>
      <c r="HR242" s="94" ph="1"/>
      <c r="HS242" s="94" ph="1"/>
      <c r="HT242" s="94" ph="1"/>
      <c r="HU242" s="94" ph="1"/>
      <c r="HV242" s="94" ph="1"/>
      <c r="QJ242" s="94" ph="1"/>
      <c r="QK242" s="94" ph="1"/>
      <c r="QL242" s="94" ph="1"/>
      <c r="QM242" s="94" ph="1"/>
      <c r="QN242" s="94" ph="1"/>
      <c r="QO242" s="94" ph="1"/>
      <c r="QP242" s="94" ph="1"/>
      <c r="QQ242" s="94" ph="1"/>
      <c r="QR242" s="94" ph="1"/>
      <c r="QS242" s="94" ph="1"/>
      <c r="QT242" s="94" ph="1"/>
      <c r="QU242" s="94" ph="1"/>
      <c r="QV242" s="94" ph="1"/>
      <c r="QW242" s="94" ph="1"/>
      <c r="QX242" s="94" ph="1"/>
      <c r="QY242" s="94" ph="1"/>
      <c r="QZ242" s="94" ph="1"/>
      <c r="RA242" s="94" ph="1"/>
      <c r="RB242" s="94" ph="1"/>
      <c r="RC242" s="94" ph="1"/>
      <c r="RD242" s="94" ph="1"/>
      <c r="RE242" s="94" ph="1"/>
      <c r="RF242" s="94" ph="1"/>
      <c r="RG242" s="94" ph="1"/>
      <c r="RH242" s="94" ph="1"/>
      <c r="RI242" s="94" ph="1"/>
      <c r="RJ242" s="94" ph="1"/>
      <c r="RK242" s="94" ph="1"/>
      <c r="RL242" s="94" ph="1"/>
      <c r="RM242" s="94" ph="1"/>
      <c r="RN242" s="94" ph="1"/>
      <c r="RO242" s="94" ph="1"/>
      <c r="RP242" s="94" ph="1"/>
      <c r="RQ242" s="94" ph="1"/>
      <c r="RR242" s="94" ph="1"/>
      <c r="RS242" s="94" ph="1"/>
      <c r="RT242" s="94" ph="1"/>
      <c r="RU242" s="94" ph="1"/>
      <c r="RV242" s="94" ph="1"/>
      <c r="RW242" s="94" ph="1"/>
      <c r="RX242" s="94" ph="1"/>
      <c r="RY242" s="94" ph="1"/>
      <c r="RZ242" s="94" ph="1"/>
      <c r="SA242" s="94" ph="1"/>
      <c r="SB242" s="94" ph="1"/>
      <c r="SC242" s="94" ph="1"/>
      <c r="SD242" s="94" ph="1"/>
      <c r="SE242" s="94" ph="1"/>
      <c r="SF242" s="94" ph="1"/>
      <c r="SG242" s="94" ph="1"/>
      <c r="SH242" s="94" ph="1"/>
      <c r="SI242" s="94" ph="1"/>
      <c r="SJ242" s="94" ph="1"/>
      <c r="SK242" s="94" ph="1"/>
      <c r="SL242" s="94" ph="1"/>
      <c r="SM242" s="94" ph="1"/>
      <c r="SN242" s="94" ph="1"/>
      <c r="SO242" s="94" ph="1"/>
      <c r="SP242" s="94" ph="1"/>
      <c r="SQ242" s="94" ph="1"/>
      <c r="SR242" s="94" ph="1"/>
      <c r="SS242" s="94" ph="1"/>
      <c r="ST242" s="94" ph="1"/>
      <c r="SU242" s="94" ph="1"/>
      <c r="SV242" s="94" ph="1"/>
      <c r="SW242" s="94" ph="1"/>
      <c r="SX242" s="94" ph="1"/>
      <c r="SY242" s="94" ph="1"/>
      <c r="SZ242" s="94" ph="1"/>
      <c r="TA242" s="94" ph="1"/>
      <c r="TB242" s="94" ph="1"/>
      <c r="TC242" s="94" ph="1"/>
      <c r="TD242" s="94" ph="1"/>
      <c r="TE242" s="94" ph="1"/>
      <c r="TF242" s="94" ph="1"/>
      <c r="TG242" s="94" ph="1"/>
      <c r="TH242" s="94" ph="1"/>
      <c r="TI242" s="94" ph="1"/>
      <c r="TJ242" s="94" ph="1"/>
      <c r="TK242" s="94" ph="1"/>
      <c r="TL242" s="94" ph="1"/>
      <c r="TM242" s="94" ph="1"/>
      <c r="TN242" s="94" ph="1"/>
      <c r="TO242" s="94" ph="1"/>
      <c r="TP242" s="94" ph="1"/>
      <c r="TQ242" s="94" ph="1"/>
      <c r="TR242" s="94" ph="1"/>
      <c r="TS242" s="94" ph="1"/>
      <c r="TT242" s="94" ph="1"/>
      <c r="TU242" s="94" ph="1"/>
      <c r="TV242" s="94" ph="1"/>
      <c r="TW242" s="94" ph="1"/>
      <c r="TX242" s="94" ph="1"/>
      <c r="TY242" s="94" ph="1"/>
      <c r="TZ242" s="94" ph="1"/>
      <c r="UA242" s="94" ph="1"/>
      <c r="UB242" s="94" ph="1"/>
      <c r="UC242" s="94" ph="1"/>
      <c r="UD242" s="94" ph="1"/>
      <c r="UE242" s="94" ph="1"/>
      <c r="UF242" s="94" ph="1"/>
      <c r="UG242" s="94" ph="1"/>
      <c r="UH242" s="94" ph="1"/>
      <c r="UI242" s="94" ph="1"/>
      <c r="UJ242" s="94" ph="1"/>
      <c r="UK242" s="94" ph="1"/>
      <c r="UL242" s="94" ph="1"/>
      <c r="UM242" s="94" ph="1"/>
      <c r="UN242" s="94" ph="1"/>
      <c r="UO242" s="94" ph="1"/>
      <c r="UP242" s="94" ph="1"/>
      <c r="UQ242" s="94" ph="1"/>
      <c r="UR242" s="94" ph="1"/>
      <c r="US242" s="94" ph="1"/>
      <c r="UT242" s="94" ph="1"/>
      <c r="UU242" s="94" ph="1"/>
      <c r="UV242" s="94" ph="1"/>
      <c r="UW242" s="94" ph="1"/>
      <c r="UX242" s="94" ph="1"/>
      <c r="UY242" s="94" ph="1"/>
      <c r="UZ242" s="94" ph="1"/>
      <c r="VA242" s="94" ph="1"/>
      <c r="VB242" s="94" ph="1"/>
      <c r="VC242" s="94" ph="1"/>
      <c r="VD242" s="94" ph="1"/>
      <c r="VE242" s="94" ph="1"/>
      <c r="VF242" s="94" ph="1"/>
      <c r="VG242" s="94" ph="1"/>
      <c r="VH242" s="94" ph="1"/>
      <c r="VI242" s="94" ph="1"/>
      <c r="VJ242" s="94" ph="1"/>
      <c r="VK242" s="94" ph="1"/>
      <c r="VL242" s="94" ph="1"/>
      <c r="VM242" s="94" ph="1"/>
      <c r="VN242" s="94" ph="1"/>
      <c r="VO242" s="94" ph="1"/>
      <c r="VP242" s="94" ph="1"/>
      <c r="VQ242" s="94" ph="1"/>
      <c r="VR242" s="94" ph="1"/>
      <c r="VS242" s="94" ph="1"/>
      <c r="VT242" s="94" ph="1"/>
      <c r="VU242" s="94" ph="1"/>
      <c r="VV242" s="94" ph="1"/>
      <c r="VW242" s="94" ph="1"/>
      <c r="VX242" s="94" ph="1"/>
      <c r="VY242" s="94" ph="1"/>
      <c r="VZ242" s="94" ph="1"/>
      <c r="WA242" s="94" ph="1"/>
      <c r="WB242" s="94" ph="1"/>
      <c r="WC242" s="94" ph="1"/>
      <c r="WD242" s="94" ph="1"/>
      <c r="WE242" s="94" ph="1"/>
      <c r="WF242" s="94" ph="1"/>
      <c r="WG242" s="94" ph="1"/>
      <c r="WH242" s="94" ph="1"/>
      <c r="WI242" s="94" ph="1"/>
      <c r="WJ242" s="94" ph="1"/>
      <c r="WK242" s="94" ph="1"/>
      <c r="WL242" s="94" ph="1"/>
      <c r="WM242" s="94" ph="1"/>
      <c r="WN242" s="94" ph="1"/>
      <c r="WO242" s="94" ph="1"/>
      <c r="WP242" s="94" ph="1"/>
      <c r="WQ242" s="94" ph="1"/>
      <c r="WR242" s="94" ph="1"/>
      <c r="WS242" s="94" ph="1"/>
      <c r="WT242" s="94" ph="1"/>
      <c r="WU242" s="94" ph="1"/>
      <c r="WV242" s="94" ph="1"/>
      <c r="WW242" s="94" ph="1"/>
      <c r="WX242" s="94" ph="1"/>
      <c r="WY242" s="94" ph="1"/>
      <c r="WZ242" s="94" ph="1"/>
      <c r="XA242" s="94" ph="1"/>
      <c r="XB242" s="94" ph="1"/>
      <c r="XC242" s="94" ph="1"/>
      <c r="XD242" s="94" ph="1"/>
      <c r="XE242" s="94" ph="1"/>
      <c r="XF242" s="94" ph="1"/>
      <c r="XG242" s="94" ph="1"/>
      <c r="XH242" s="94" ph="1"/>
      <c r="XI242" s="94" ph="1"/>
      <c r="XJ242" s="94" ph="1"/>
      <c r="XK242" s="94" ph="1"/>
      <c r="XL242" s="94" ph="1"/>
      <c r="XM242" s="94" ph="1"/>
      <c r="XN242" s="94" ph="1"/>
      <c r="XO242" s="94" ph="1"/>
      <c r="XP242" s="94" ph="1"/>
      <c r="XQ242" s="94" ph="1"/>
      <c r="XR242" s="94" ph="1"/>
      <c r="XS242" s="94" ph="1"/>
      <c r="XT242" s="94" ph="1"/>
      <c r="XU242" s="94" ph="1"/>
      <c r="XV242" s="94" ph="1"/>
      <c r="XW242" s="94" ph="1"/>
      <c r="XX242" s="94" ph="1"/>
      <c r="XY242" s="94" ph="1"/>
      <c r="XZ242" s="94" ph="1"/>
      <c r="YA242" s="94" ph="1"/>
      <c r="YB242" s="94" ph="1"/>
      <c r="YC242" s="94" ph="1"/>
      <c r="YD242" s="94" ph="1"/>
      <c r="YE242" s="94" ph="1"/>
      <c r="YF242" s="94" ph="1"/>
      <c r="YG242" s="94" ph="1"/>
      <c r="YH242" s="94" ph="1"/>
      <c r="YI242" s="94" ph="1"/>
      <c r="YJ242" s="94" ph="1"/>
      <c r="YK242" s="94" ph="1"/>
      <c r="YL242" s="94" ph="1"/>
      <c r="YM242" s="94" ph="1"/>
      <c r="YN242" s="94" ph="1"/>
      <c r="YO242" s="94" ph="1"/>
      <c r="YP242" s="94" ph="1"/>
      <c r="YQ242" s="94" ph="1"/>
      <c r="YR242" s="94" ph="1"/>
      <c r="YS242" s="94" ph="1"/>
      <c r="YT242" s="94" ph="1"/>
      <c r="YU242" s="94" ph="1"/>
      <c r="YV242" s="94" ph="1"/>
      <c r="YW242" s="94" ph="1"/>
      <c r="YX242" s="94" ph="1"/>
      <c r="YY242" s="94" ph="1"/>
      <c r="YZ242" s="94" ph="1"/>
      <c r="ZA242" s="94" ph="1"/>
      <c r="ZB242" s="94" ph="1"/>
      <c r="ZC242" s="94" ph="1"/>
      <c r="ZD242" s="94" ph="1"/>
      <c r="ZE242" s="94" ph="1"/>
      <c r="ZF242" s="94" ph="1"/>
      <c r="ZG242" s="94" ph="1"/>
      <c r="ZH242" s="94" ph="1"/>
      <c r="ZI242" s="94" ph="1"/>
      <c r="ZJ242" s="94" ph="1"/>
      <c r="ZK242" s="94" ph="1"/>
      <c r="ZL242" s="94" ph="1"/>
      <c r="ZM242" s="94" ph="1"/>
      <c r="ZN242" s="94" ph="1"/>
      <c r="ZO242" s="94" ph="1"/>
      <c r="ZP242" s="94" ph="1"/>
      <c r="ZQ242" s="94" ph="1"/>
      <c r="ZR242" s="94" ph="1"/>
      <c r="ZS242" s="94" ph="1"/>
      <c r="ZT242" s="94" ph="1"/>
      <c r="ZU242" s="94" ph="1"/>
      <c r="ZV242" s="94" ph="1"/>
      <c r="ZW242" s="94" ph="1"/>
      <c r="ZX242" s="94" ph="1"/>
      <c r="ZY242" s="94" ph="1"/>
      <c r="ZZ242" s="94" ph="1"/>
      <c r="AAA242" s="94" ph="1"/>
      <c r="AAB242" s="94" ph="1"/>
      <c r="AAC242" s="94" ph="1"/>
      <c r="AAD242" s="94" ph="1"/>
      <c r="AAE242" s="94" ph="1"/>
      <c r="AAF242" s="94" ph="1"/>
      <c r="AAG242" s="94" ph="1"/>
      <c r="AAH242" s="94" ph="1"/>
      <c r="AAI242" s="94" ph="1"/>
      <c r="AAJ242" s="94" ph="1"/>
      <c r="AAK242" s="94" ph="1"/>
      <c r="AAL242" s="94" ph="1"/>
      <c r="AAM242" s="94" ph="1"/>
      <c r="AAN242" s="94" ph="1"/>
      <c r="AAO242" s="94" ph="1"/>
      <c r="AAP242" s="94" ph="1"/>
      <c r="AAQ242" s="94" ph="1"/>
      <c r="AAR242" s="94" ph="1"/>
      <c r="AAS242" s="94" ph="1"/>
      <c r="AAT242" s="94" ph="1"/>
      <c r="AAU242" s="94" ph="1"/>
      <c r="AAV242" s="94" ph="1"/>
      <c r="AAW242" s="94" ph="1"/>
      <c r="AAX242" s="94" ph="1"/>
      <c r="AAY242" s="94" ph="1"/>
      <c r="AAZ242" s="94" ph="1"/>
      <c r="ABA242" s="94" ph="1"/>
      <c r="ABB242" s="94" ph="1"/>
      <c r="ABC242" s="94" ph="1"/>
      <c r="ABD242" s="94" ph="1"/>
      <c r="ABE242" s="94" ph="1"/>
      <c r="ABF242" s="94" ph="1"/>
      <c r="ABG242" s="94" ph="1"/>
      <c r="ABH242" s="94" ph="1"/>
      <c r="ABI242" s="94" ph="1"/>
      <c r="ABJ242" s="94" ph="1"/>
      <c r="ABK242" s="94" ph="1"/>
      <c r="ABL242" s="94" ph="1"/>
      <c r="ABM242" s="94" ph="1"/>
      <c r="ABN242" s="94" ph="1"/>
      <c r="ABO242" s="94" ph="1"/>
      <c r="ABP242" s="94" ph="1"/>
      <c r="ABQ242" s="94" ph="1"/>
      <c r="ABR242" s="94" ph="1"/>
      <c r="ABS242" s="94" ph="1"/>
      <c r="ABT242" s="94" ph="1"/>
      <c r="ABU242" s="94" ph="1"/>
      <c r="ABV242" s="94" ph="1"/>
      <c r="ABW242" s="94" ph="1"/>
      <c r="ABX242" s="94" ph="1"/>
      <c r="ABY242" s="94" ph="1"/>
      <c r="ABZ242" s="94" ph="1"/>
      <c r="ACA242" s="94" ph="1"/>
      <c r="ACB242" s="94" ph="1"/>
    </row>
    <row r="243" spans="181:756" ht="19.5" x14ac:dyDescent="0.2">
      <c r="FY243" s="94" ph="1"/>
      <c r="FZ243" s="94" ph="1"/>
      <c r="GA243" s="94" ph="1"/>
      <c r="GB243" s="94" ph="1"/>
      <c r="GC243" s="94" ph="1"/>
      <c r="GD243" s="94" ph="1"/>
      <c r="GE243" s="94" ph="1"/>
      <c r="GF243" s="94" ph="1"/>
      <c r="GG243" s="94" ph="1"/>
      <c r="GH243" s="94" ph="1"/>
      <c r="GI243" s="94" ph="1"/>
      <c r="GJ243" s="94" ph="1"/>
      <c r="GK243" s="94" ph="1"/>
      <c r="GL243" s="94" ph="1"/>
      <c r="GM243" s="94" ph="1"/>
      <c r="GN243" s="94" ph="1"/>
      <c r="GO243" s="94" ph="1"/>
      <c r="GP243" s="94" ph="1"/>
      <c r="GQ243" s="94" ph="1"/>
      <c r="GR243" s="94" ph="1"/>
      <c r="GS243" s="94" ph="1"/>
      <c r="GT243" s="94" ph="1"/>
      <c r="GU243" s="94" ph="1"/>
      <c r="GV243" s="94" ph="1"/>
      <c r="GW243" s="94" ph="1"/>
      <c r="GX243" s="94" ph="1"/>
      <c r="GY243" s="94" ph="1"/>
      <c r="GZ243" s="94" ph="1"/>
      <c r="HA243" s="94" ph="1"/>
      <c r="HB243" s="94" ph="1"/>
      <c r="HC243" s="94" ph="1"/>
      <c r="HD243" s="94" ph="1"/>
      <c r="HE243" s="94" ph="1"/>
      <c r="HF243" s="94" ph="1"/>
      <c r="HG243" s="94" ph="1"/>
      <c r="HH243" s="94" ph="1"/>
      <c r="HI243" s="94" ph="1"/>
      <c r="HJ243" s="94" ph="1"/>
      <c r="HK243" s="94" ph="1"/>
      <c r="HL243" s="94" ph="1"/>
      <c r="HM243" s="94" ph="1"/>
      <c r="HN243" s="94" ph="1"/>
      <c r="HO243" s="94" ph="1"/>
      <c r="HP243" s="94" ph="1"/>
      <c r="HQ243" s="94" ph="1"/>
      <c r="HR243" s="94" ph="1"/>
      <c r="HS243" s="94" ph="1"/>
      <c r="HT243" s="94" ph="1"/>
      <c r="HU243" s="94" ph="1"/>
      <c r="HV243" s="94" ph="1"/>
      <c r="QJ243" s="94" ph="1"/>
      <c r="QK243" s="94" ph="1"/>
      <c r="QL243" s="94" ph="1"/>
      <c r="QM243" s="94" ph="1"/>
      <c r="QN243" s="94" ph="1"/>
      <c r="QO243" s="94" ph="1"/>
      <c r="QP243" s="94" ph="1"/>
      <c r="QQ243" s="94" ph="1"/>
      <c r="QR243" s="94" ph="1"/>
      <c r="QS243" s="94" ph="1"/>
      <c r="QT243" s="94" ph="1"/>
      <c r="QU243" s="94" ph="1"/>
      <c r="QV243" s="94" ph="1"/>
      <c r="QW243" s="94" ph="1"/>
      <c r="QX243" s="94" ph="1"/>
      <c r="QY243" s="94" ph="1"/>
      <c r="QZ243" s="94" ph="1"/>
      <c r="RA243" s="94" ph="1"/>
      <c r="RB243" s="94" ph="1"/>
      <c r="RC243" s="94" ph="1"/>
      <c r="RD243" s="94" ph="1"/>
      <c r="RE243" s="94" ph="1"/>
      <c r="RF243" s="94" ph="1"/>
      <c r="RG243" s="94" ph="1"/>
      <c r="RH243" s="94" ph="1"/>
      <c r="RI243" s="94" ph="1"/>
      <c r="RJ243" s="94" ph="1"/>
      <c r="RK243" s="94" ph="1"/>
      <c r="RL243" s="94" ph="1"/>
      <c r="RM243" s="94" ph="1"/>
      <c r="RN243" s="94" ph="1"/>
      <c r="RO243" s="94" ph="1"/>
      <c r="RP243" s="94" ph="1"/>
      <c r="RQ243" s="94" ph="1"/>
      <c r="RR243" s="94" ph="1"/>
      <c r="RS243" s="94" ph="1"/>
      <c r="RT243" s="94" ph="1"/>
      <c r="RU243" s="94" ph="1"/>
      <c r="RV243" s="94" ph="1"/>
      <c r="RW243" s="94" ph="1"/>
      <c r="RX243" s="94" ph="1"/>
      <c r="RY243" s="94" ph="1"/>
      <c r="RZ243" s="94" ph="1"/>
      <c r="SA243" s="94" ph="1"/>
      <c r="SB243" s="94" ph="1"/>
      <c r="SC243" s="94" ph="1"/>
      <c r="SD243" s="94" ph="1"/>
      <c r="SE243" s="94" ph="1"/>
      <c r="SF243" s="94" ph="1"/>
      <c r="SG243" s="94" ph="1"/>
      <c r="SH243" s="94" ph="1"/>
      <c r="SI243" s="94" ph="1"/>
      <c r="SJ243" s="94" ph="1"/>
      <c r="SK243" s="94" ph="1"/>
      <c r="SL243" s="94" ph="1"/>
      <c r="SM243" s="94" ph="1"/>
      <c r="SN243" s="94" ph="1"/>
      <c r="SO243" s="94" ph="1"/>
      <c r="SP243" s="94" ph="1"/>
      <c r="SQ243" s="94" ph="1"/>
      <c r="SR243" s="94" ph="1"/>
      <c r="SS243" s="94" ph="1"/>
      <c r="ST243" s="94" ph="1"/>
      <c r="SU243" s="94" ph="1"/>
      <c r="SV243" s="94" ph="1"/>
      <c r="SW243" s="94" ph="1"/>
      <c r="SX243" s="94" ph="1"/>
      <c r="SY243" s="94" ph="1"/>
      <c r="SZ243" s="94" ph="1"/>
      <c r="TA243" s="94" ph="1"/>
      <c r="TB243" s="94" ph="1"/>
      <c r="TC243" s="94" ph="1"/>
      <c r="TD243" s="94" ph="1"/>
      <c r="TE243" s="94" ph="1"/>
      <c r="TF243" s="94" ph="1"/>
      <c r="TG243" s="94" ph="1"/>
      <c r="TH243" s="94" ph="1"/>
      <c r="TI243" s="94" ph="1"/>
      <c r="TJ243" s="94" ph="1"/>
      <c r="TK243" s="94" ph="1"/>
      <c r="TL243" s="94" ph="1"/>
      <c r="TM243" s="94" ph="1"/>
      <c r="TN243" s="94" ph="1"/>
      <c r="TO243" s="94" ph="1"/>
      <c r="TP243" s="94" ph="1"/>
      <c r="TQ243" s="94" ph="1"/>
      <c r="TR243" s="94" ph="1"/>
      <c r="TS243" s="94" ph="1"/>
      <c r="TT243" s="94" ph="1"/>
      <c r="TU243" s="94" ph="1"/>
      <c r="TV243" s="94" ph="1"/>
      <c r="TW243" s="94" ph="1"/>
      <c r="TX243" s="94" ph="1"/>
      <c r="TY243" s="94" ph="1"/>
      <c r="TZ243" s="94" ph="1"/>
      <c r="UA243" s="94" ph="1"/>
      <c r="UB243" s="94" ph="1"/>
      <c r="UC243" s="94" ph="1"/>
      <c r="UD243" s="94" ph="1"/>
      <c r="UE243" s="94" ph="1"/>
      <c r="UF243" s="94" ph="1"/>
      <c r="UG243" s="94" ph="1"/>
      <c r="UH243" s="94" ph="1"/>
      <c r="UI243" s="94" ph="1"/>
      <c r="UJ243" s="94" ph="1"/>
      <c r="UK243" s="94" ph="1"/>
      <c r="UL243" s="94" ph="1"/>
      <c r="UM243" s="94" ph="1"/>
      <c r="UN243" s="94" ph="1"/>
      <c r="UO243" s="94" ph="1"/>
      <c r="UP243" s="94" ph="1"/>
      <c r="UQ243" s="94" ph="1"/>
      <c r="UR243" s="94" ph="1"/>
      <c r="US243" s="94" ph="1"/>
      <c r="UT243" s="94" ph="1"/>
      <c r="UU243" s="94" ph="1"/>
      <c r="UV243" s="94" ph="1"/>
      <c r="UW243" s="94" ph="1"/>
      <c r="UX243" s="94" ph="1"/>
      <c r="UY243" s="94" ph="1"/>
      <c r="UZ243" s="94" ph="1"/>
      <c r="VA243" s="94" ph="1"/>
      <c r="VB243" s="94" ph="1"/>
      <c r="VC243" s="94" ph="1"/>
      <c r="VD243" s="94" ph="1"/>
      <c r="VE243" s="94" ph="1"/>
      <c r="VF243" s="94" ph="1"/>
      <c r="VG243" s="94" ph="1"/>
      <c r="VH243" s="94" ph="1"/>
      <c r="VI243" s="94" ph="1"/>
      <c r="VJ243" s="94" ph="1"/>
      <c r="VK243" s="94" ph="1"/>
      <c r="VL243" s="94" ph="1"/>
      <c r="VM243" s="94" ph="1"/>
      <c r="VN243" s="94" ph="1"/>
      <c r="VO243" s="94" ph="1"/>
      <c r="VP243" s="94" ph="1"/>
      <c r="VQ243" s="94" ph="1"/>
      <c r="VR243" s="94" ph="1"/>
      <c r="VS243" s="94" ph="1"/>
      <c r="VT243" s="94" ph="1"/>
      <c r="VU243" s="94" ph="1"/>
      <c r="VV243" s="94" ph="1"/>
      <c r="VW243" s="94" ph="1"/>
      <c r="VX243" s="94" ph="1"/>
      <c r="VY243" s="94" ph="1"/>
      <c r="VZ243" s="94" ph="1"/>
      <c r="WA243" s="94" ph="1"/>
      <c r="WB243" s="94" ph="1"/>
      <c r="WC243" s="94" ph="1"/>
      <c r="WD243" s="94" ph="1"/>
      <c r="WE243" s="94" ph="1"/>
      <c r="WF243" s="94" ph="1"/>
      <c r="WG243" s="94" ph="1"/>
      <c r="WH243" s="94" ph="1"/>
      <c r="WI243" s="94" ph="1"/>
      <c r="WJ243" s="94" ph="1"/>
      <c r="WK243" s="94" ph="1"/>
      <c r="WL243" s="94" ph="1"/>
      <c r="WM243" s="94" ph="1"/>
      <c r="WN243" s="94" ph="1"/>
      <c r="WO243" s="94" ph="1"/>
      <c r="WP243" s="94" ph="1"/>
      <c r="WQ243" s="94" ph="1"/>
      <c r="WR243" s="94" ph="1"/>
      <c r="WS243" s="94" ph="1"/>
      <c r="WT243" s="94" ph="1"/>
      <c r="WU243" s="94" ph="1"/>
      <c r="WV243" s="94" ph="1"/>
      <c r="WW243" s="94" ph="1"/>
      <c r="WX243" s="94" ph="1"/>
      <c r="WY243" s="94" ph="1"/>
      <c r="WZ243" s="94" ph="1"/>
      <c r="XA243" s="94" ph="1"/>
      <c r="XB243" s="94" ph="1"/>
      <c r="XC243" s="94" ph="1"/>
      <c r="XD243" s="94" ph="1"/>
      <c r="XE243" s="94" ph="1"/>
      <c r="XF243" s="94" ph="1"/>
      <c r="XG243" s="94" ph="1"/>
      <c r="XH243" s="94" ph="1"/>
      <c r="XI243" s="94" ph="1"/>
      <c r="XJ243" s="94" ph="1"/>
      <c r="XK243" s="94" ph="1"/>
      <c r="XL243" s="94" ph="1"/>
      <c r="XM243" s="94" ph="1"/>
      <c r="XN243" s="94" ph="1"/>
      <c r="XO243" s="94" ph="1"/>
      <c r="XP243" s="94" ph="1"/>
      <c r="XQ243" s="94" ph="1"/>
      <c r="XR243" s="94" ph="1"/>
      <c r="XS243" s="94" ph="1"/>
      <c r="XT243" s="94" ph="1"/>
      <c r="XU243" s="94" ph="1"/>
      <c r="XV243" s="94" ph="1"/>
      <c r="XW243" s="94" ph="1"/>
      <c r="XX243" s="94" ph="1"/>
      <c r="XY243" s="94" ph="1"/>
      <c r="XZ243" s="94" ph="1"/>
      <c r="YA243" s="94" ph="1"/>
      <c r="YB243" s="94" ph="1"/>
      <c r="YC243" s="94" ph="1"/>
      <c r="YD243" s="94" ph="1"/>
      <c r="YE243" s="94" ph="1"/>
      <c r="YF243" s="94" ph="1"/>
      <c r="YG243" s="94" ph="1"/>
      <c r="YH243" s="94" ph="1"/>
      <c r="YI243" s="94" ph="1"/>
      <c r="YJ243" s="94" ph="1"/>
      <c r="YK243" s="94" ph="1"/>
      <c r="YL243" s="94" ph="1"/>
      <c r="YM243" s="94" ph="1"/>
      <c r="YN243" s="94" ph="1"/>
      <c r="YO243" s="94" ph="1"/>
      <c r="YP243" s="94" ph="1"/>
      <c r="YQ243" s="94" ph="1"/>
      <c r="YR243" s="94" ph="1"/>
      <c r="YS243" s="94" ph="1"/>
      <c r="YT243" s="94" ph="1"/>
      <c r="YU243" s="94" ph="1"/>
      <c r="YV243" s="94" ph="1"/>
      <c r="YW243" s="94" ph="1"/>
      <c r="YX243" s="94" ph="1"/>
      <c r="YY243" s="94" ph="1"/>
      <c r="YZ243" s="94" ph="1"/>
      <c r="ZA243" s="94" ph="1"/>
      <c r="ZB243" s="94" ph="1"/>
      <c r="ZC243" s="94" ph="1"/>
      <c r="ZD243" s="94" ph="1"/>
      <c r="ZE243" s="94" ph="1"/>
      <c r="ZF243" s="94" ph="1"/>
      <c r="ZG243" s="94" ph="1"/>
      <c r="ZH243" s="94" ph="1"/>
      <c r="ZI243" s="94" ph="1"/>
      <c r="ZJ243" s="94" ph="1"/>
      <c r="ZK243" s="94" ph="1"/>
      <c r="ZL243" s="94" ph="1"/>
      <c r="ZM243" s="94" ph="1"/>
      <c r="ZN243" s="94" ph="1"/>
      <c r="ZO243" s="94" ph="1"/>
      <c r="ZP243" s="94" ph="1"/>
      <c r="ZQ243" s="94" ph="1"/>
      <c r="ZR243" s="94" ph="1"/>
      <c r="ZS243" s="94" ph="1"/>
      <c r="ZT243" s="94" ph="1"/>
      <c r="ZU243" s="94" ph="1"/>
      <c r="ZV243" s="94" ph="1"/>
      <c r="ZW243" s="94" ph="1"/>
      <c r="ZX243" s="94" ph="1"/>
      <c r="ZY243" s="94" ph="1"/>
      <c r="ZZ243" s="94" ph="1"/>
      <c r="AAA243" s="94" ph="1"/>
      <c r="AAB243" s="94" ph="1"/>
      <c r="AAC243" s="94" ph="1"/>
      <c r="AAD243" s="94" ph="1"/>
      <c r="AAE243" s="94" ph="1"/>
      <c r="AAF243" s="94" ph="1"/>
      <c r="AAG243" s="94" ph="1"/>
      <c r="AAH243" s="94" ph="1"/>
      <c r="AAI243" s="94" ph="1"/>
      <c r="AAJ243" s="94" ph="1"/>
      <c r="AAK243" s="94" ph="1"/>
      <c r="AAL243" s="94" ph="1"/>
      <c r="AAM243" s="94" ph="1"/>
      <c r="AAN243" s="94" ph="1"/>
      <c r="AAO243" s="94" ph="1"/>
      <c r="AAP243" s="94" ph="1"/>
      <c r="AAQ243" s="94" ph="1"/>
      <c r="AAR243" s="94" ph="1"/>
      <c r="AAS243" s="94" ph="1"/>
      <c r="AAT243" s="94" ph="1"/>
      <c r="AAU243" s="94" ph="1"/>
      <c r="AAV243" s="94" ph="1"/>
      <c r="AAW243" s="94" ph="1"/>
      <c r="AAX243" s="94" ph="1"/>
      <c r="AAY243" s="94" ph="1"/>
      <c r="AAZ243" s="94" ph="1"/>
      <c r="ABA243" s="94" ph="1"/>
      <c r="ABB243" s="94" ph="1"/>
      <c r="ABC243" s="94" ph="1"/>
      <c r="ABD243" s="94" ph="1"/>
      <c r="ABE243" s="94" ph="1"/>
      <c r="ABF243" s="94" ph="1"/>
      <c r="ABG243" s="94" ph="1"/>
      <c r="ABH243" s="94" ph="1"/>
      <c r="ABI243" s="94" ph="1"/>
      <c r="ABJ243" s="94" ph="1"/>
      <c r="ABK243" s="94" ph="1"/>
      <c r="ABL243" s="94" ph="1"/>
      <c r="ABM243" s="94" ph="1"/>
      <c r="ABN243" s="94" ph="1"/>
      <c r="ABO243" s="94" ph="1"/>
      <c r="ABP243" s="94" ph="1"/>
      <c r="ABQ243" s="94" ph="1"/>
      <c r="ABR243" s="94" ph="1"/>
      <c r="ABS243" s="94" ph="1"/>
      <c r="ABT243" s="94" ph="1"/>
      <c r="ABU243" s="94" ph="1"/>
      <c r="ABV243" s="94" ph="1"/>
      <c r="ABW243" s="94" ph="1"/>
      <c r="ABX243" s="94" ph="1"/>
      <c r="ABY243" s="94" ph="1"/>
      <c r="ABZ243" s="94" ph="1"/>
      <c r="ACA243" s="94" ph="1"/>
      <c r="ACB243" s="94" ph="1"/>
    </row>
  </sheetData>
  <sheetProtection sheet="1" objects="1" scenarios="1"/>
  <mergeCells count="226">
    <mergeCell ref="FU5:FU6"/>
    <mergeCell ref="FR5:FR6"/>
    <mergeCell ref="FS5:FS6"/>
    <mergeCell ref="DF5:DF6"/>
    <mergeCell ref="DG4:DI4"/>
    <mergeCell ref="DG5:DG6"/>
    <mergeCell ref="DH5:DH6"/>
    <mergeCell ref="DI5:DI6"/>
    <mergeCell ref="DN4:DQ4"/>
    <mergeCell ref="DR4:DU4"/>
    <mergeCell ref="EA4:EC4"/>
    <mergeCell ref="ED4:EF4"/>
    <mergeCell ref="EA5:EA6"/>
    <mergeCell ref="DQ5:DQ6"/>
    <mergeCell ref="DR5:DR6"/>
    <mergeCell ref="DS5:DS6"/>
    <mergeCell ref="DT5:DT6"/>
    <mergeCell ref="DU5:DU6"/>
    <mergeCell ref="DO5:DO6"/>
    <mergeCell ref="DP5:DP6"/>
    <mergeCell ref="EL5:EL6"/>
    <mergeCell ref="EB5:EB6"/>
    <mergeCell ref="EC5:EC6"/>
    <mergeCell ref="ED5:ED6"/>
    <mergeCell ref="CW5:CW6"/>
    <mergeCell ref="CX5:CX6"/>
    <mergeCell ref="CY5:CY6"/>
    <mergeCell ref="CZ4:DB4"/>
    <mergeCell ref="CZ5:CZ6"/>
    <mergeCell ref="DA5:DA6"/>
    <mergeCell ref="DB5:DB6"/>
    <mergeCell ref="DC4:DE4"/>
    <mergeCell ref="DC5:DC6"/>
    <mergeCell ref="DD5:DD6"/>
    <mergeCell ref="DE5:DE6"/>
    <mergeCell ref="BW4:BZ4"/>
    <mergeCell ref="CP5:CP6"/>
    <mergeCell ref="CQ4:CS4"/>
    <mergeCell ref="CQ5:CQ6"/>
    <mergeCell ref="CR5:CR6"/>
    <mergeCell ref="CS5:CS6"/>
    <mergeCell ref="CT4:CV4"/>
    <mergeCell ref="CT5:CT6"/>
    <mergeCell ref="CU5:CU6"/>
    <mergeCell ref="CV5:CV6"/>
    <mergeCell ref="CG5:CG6"/>
    <mergeCell ref="CH5:CH6"/>
    <mergeCell ref="CI5:CI6"/>
    <mergeCell ref="CJ5:CJ6"/>
    <mergeCell ref="CK5:CK6"/>
    <mergeCell ref="CL5:CL6"/>
    <mergeCell ref="CM5:CM6"/>
    <mergeCell ref="CN5:CN6"/>
    <mergeCell ref="CO5:CO6"/>
    <mergeCell ref="CA5:CA6"/>
    <mergeCell ref="CB5:CB6"/>
    <mergeCell ref="CC5:CC6"/>
    <mergeCell ref="CD5:CD6"/>
    <mergeCell ref="CE5:CE6"/>
    <mergeCell ref="BC4:BF4"/>
    <mergeCell ref="BG5:BG6"/>
    <mergeCell ref="BH4:BK4"/>
    <mergeCell ref="BH5:BH6"/>
    <mergeCell ref="BI5:BI6"/>
    <mergeCell ref="BJ5:BJ6"/>
    <mergeCell ref="BK5:BK6"/>
    <mergeCell ref="BM4:BP4"/>
    <mergeCell ref="BR4:BU4"/>
    <mergeCell ref="L4:L6"/>
    <mergeCell ref="R4:V4"/>
    <mergeCell ref="W4:AA4"/>
    <mergeCell ref="Y5:Y6"/>
    <mergeCell ref="Z5:Z6"/>
    <mergeCell ref="AA5:AA6"/>
    <mergeCell ref="AB4:AE4"/>
    <mergeCell ref="AB5:AB6"/>
    <mergeCell ref="AC5:AC6"/>
    <mergeCell ref="AD5:AD6"/>
    <mergeCell ref="AE5:AE6"/>
    <mergeCell ref="AI5:AI6"/>
    <mergeCell ref="AK5:AK6"/>
    <mergeCell ref="AI4:AK4"/>
    <mergeCell ref="AJ5:AJ6"/>
    <mergeCell ref="AL4:AN4"/>
    <mergeCell ref="AL5:AL6"/>
    <mergeCell ref="AM5:AM6"/>
    <mergeCell ref="AN5:AN6"/>
    <mergeCell ref="EK5:EK6"/>
    <mergeCell ref="CF5:CF6"/>
    <mergeCell ref="BY5:BY6"/>
    <mergeCell ref="BZ5:BZ6"/>
    <mergeCell ref="AU5:AU6"/>
    <mergeCell ref="AV5:AV6"/>
    <mergeCell ref="AW5:AW6"/>
    <mergeCell ref="AX5:AX6"/>
    <mergeCell ref="BC5:BC6"/>
    <mergeCell ref="BD5:BD6"/>
    <mergeCell ref="BE5:BE6"/>
    <mergeCell ref="BF5:BF6"/>
    <mergeCell ref="AY5:AY6"/>
    <mergeCell ref="AZ5:AZ6"/>
    <mergeCell ref="BA5:BA6"/>
    <mergeCell ref="BB5:BB6"/>
    <mergeCell ref="EE5:EE6"/>
    <mergeCell ref="EF5:EF6"/>
    <mergeCell ref="EG5:EG6"/>
    <mergeCell ref="EH5:EH6"/>
    <mergeCell ref="EI5:EI6"/>
    <mergeCell ref="FG5:FG6"/>
    <mergeCell ref="FH5:FH6"/>
    <mergeCell ref="FM5:FM6"/>
    <mergeCell ref="FN5:FN6"/>
    <mergeCell ref="FP5:FP6"/>
    <mergeCell ref="EM5:EM6"/>
    <mergeCell ref="EN5:EN6"/>
    <mergeCell ref="EO5:EO6"/>
    <mergeCell ref="EP5:EP6"/>
    <mergeCell ref="EQ5:EQ6"/>
    <mergeCell ref="ER5:ER6"/>
    <mergeCell ref="ES5:ES6"/>
    <mergeCell ref="ET5:ET6"/>
    <mergeCell ref="FA5:FA6"/>
    <mergeCell ref="EX5:EX6"/>
    <mergeCell ref="EY5:EY6"/>
    <mergeCell ref="EZ5:EZ6"/>
    <mergeCell ref="FB5:FB6"/>
    <mergeCell ref="FC5:FC6"/>
    <mergeCell ref="FD5:FD6"/>
    <mergeCell ref="FE5:FE6"/>
    <mergeCell ref="FF5:FF6"/>
    <mergeCell ref="FQ5:FQ6"/>
    <mergeCell ref="FT5:FT6"/>
    <mergeCell ref="FV5:FV6"/>
    <mergeCell ref="FW5:FW6"/>
    <mergeCell ref="FX5:FX6"/>
    <mergeCell ref="DZ5:DZ6"/>
    <mergeCell ref="EJ5:EJ6"/>
    <mergeCell ref="DJ5:DJ6"/>
    <mergeCell ref="DK5:DK6"/>
    <mergeCell ref="DL5:DL6"/>
    <mergeCell ref="DM5:DM6"/>
    <mergeCell ref="DN5:DN6"/>
    <mergeCell ref="DV5:DV6"/>
    <mergeCell ref="DW5:DW6"/>
    <mergeCell ref="DX5:DX6"/>
    <mergeCell ref="DY5:DY6"/>
    <mergeCell ref="FL5:FL6"/>
    <mergeCell ref="FI5:FI6"/>
    <mergeCell ref="FJ5:FJ6"/>
    <mergeCell ref="FK5:FK6"/>
    <mergeCell ref="EU5:EU6"/>
    <mergeCell ref="EV5:EV6"/>
    <mergeCell ref="EW5:EW6"/>
    <mergeCell ref="FO5:FO6"/>
    <mergeCell ref="FQ4:FT4"/>
    <mergeCell ref="FV4:FW4"/>
    <mergeCell ref="EM4:EP4"/>
    <mergeCell ref="EQ4:ET4"/>
    <mergeCell ref="FA4:FD4"/>
    <mergeCell ref="FE4:FH4"/>
    <mergeCell ref="G5:G6"/>
    <mergeCell ref="H5:H6"/>
    <mergeCell ref="I5:I6"/>
    <mergeCell ref="R5:R6"/>
    <mergeCell ref="S5:S6"/>
    <mergeCell ref="T5:T6"/>
    <mergeCell ref="U5:U6"/>
    <mergeCell ref="V5:V6"/>
    <mergeCell ref="W5:W6"/>
    <mergeCell ref="X5:X6"/>
    <mergeCell ref="M5:M6"/>
    <mergeCell ref="DJ4:DM4"/>
    <mergeCell ref="DV4:DY4"/>
    <mergeCell ref="EG4:EI4"/>
    <mergeCell ref="EJ4:EL4"/>
    <mergeCell ref="EU4:EV4"/>
    <mergeCell ref="EX4:EY4"/>
    <mergeCell ref="FI4:FL4"/>
    <mergeCell ref="FM4:FP4"/>
    <mergeCell ref="CD4:CF4"/>
    <mergeCell ref="CG4:CI4"/>
    <mergeCell ref="CJ4:CL4"/>
    <mergeCell ref="CM4:CO4"/>
    <mergeCell ref="CW4:CY4"/>
    <mergeCell ref="G4:I4"/>
    <mergeCell ref="J4:J6"/>
    <mergeCell ref="K4:K6"/>
    <mergeCell ref="M4:Q4"/>
    <mergeCell ref="N5:N6"/>
    <mergeCell ref="O5:O6"/>
    <mergeCell ref="P5:P6"/>
    <mergeCell ref="Q5:Q6"/>
    <mergeCell ref="BO5:BO6"/>
    <mergeCell ref="BP5:BP6"/>
    <mergeCell ref="BQ5:BQ6"/>
    <mergeCell ref="BR5:BR6"/>
    <mergeCell ref="BS5:BS6"/>
    <mergeCell ref="BT5:BT6"/>
    <mergeCell ref="BU5:BU6"/>
    <mergeCell ref="BV5:BV6"/>
    <mergeCell ref="BW5:BW6"/>
    <mergeCell ref="BX5:BX6"/>
    <mergeCell ref="CA4:CC4"/>
    <mergeCell ref="A4:A6"/>
    <mergeCell ref="B4:B6"/>
    <mergeCell ref="C4:C6"/>
    <mergeCell ref="D4:D6"/>
    <mergeCell ref="E4:E6"/>
    <mergeCell ref="F4:F6"/>
    <mergeCell ref="BL5:BL6"/>
    <mergeCell ref="BM5:BM6"/>
    <mergeCell ref="BN5:BN6"/>
    <mergeCell ref="AU4:AX4"/>
    <mergeCell ref="AF4:AH4"/>
    <mergeCell ref="AF5:AF6"/>
    <mergeCell ref="AG5:AG6"/>
    <mergeCell ref="AH5:AH6"/>
    <mergeCell ref="AO4:AQ4"/>
    <mergeCell ref="AO5:AO6"/>
    <mergeCell ref="AP5:AP6"/>
    <mergeCell ref="AQ5:AQ6"/>
    <mergeCell ref="AR4:AT4"/>
    <mergeCell ref="AR5:AR6"/>
    <mergeCell ref="AS5:AS6"/>
    <mergeCell ref="AT5:AT6"/>
    <mergeCell ref="AY4:BB4"/>
  </mergeCells>
  <phoneticPr fontId="1"/>
  <conditionalFormatting sqref="A7:L7">
    <cfRule type="cellIs" dxfId="1" priority="1" operator="equal">
      <formula>0</formula>
    </cfRule>
    <cfRule type="containsBlanks" dxfId="0" priority="2">
      <formula>LEN(TRIM(A7))=0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3"/>
  <sheetViews>
    <sheetView zoomScaleNormal="100" workbookViewId="0">
      <selection sqref="A1:AA1"/>
    </sheetView>
  </sheetViews>
  <sheetFormatPr defaultColWidth="3.6328125" defaultRowHeight="20.149999999999999" customHeight="1" x14ac:dyDescent="0.2"/>
  <cols>
    <col min="27" max="27" width="1.6328125" customWidth="1"/>
  </cols>
  <sheetData>
    <row r="1" spans="1:28" ht="32.25" customHeight="1" x14ac:dyDescent="0.2">
      <c r="A1" s="626" t="s">
        <v>187</v>
      </c>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47" t="s">
        <v>76</v>
      </c>
    </row>
    <row r="2" spans="1:28" ht="32.25" customHeight="1" x14ac:dyDescent="0.2">
      <c r="A2" s="57"/>
      <c r="B2" s="57"/>
      <c r="C2" s="57"/>
      <c r="D2" s="57"/>
      <c r="E2" s="57"/>
      <c r="F2" s="57"/>
      <c r="G2" s="57"/>
      <c r="H2" s="57"/>
      <c r="I2" s="57"/>
      <c r="J2" s="57"/>
      <c r="K2" s="57"/>
      <c r="L2" s="57"/>
      <c r="M2" s="57"/>
      <c r="N2" s="57"/>
      <c r="O2" s="57"/>
      <c r="P2" s="57"/>
      <c r="Q2" s="57"/>
      <c r="R2" s="57"/>
      <c r="S2" s="57"/>
      <c r="T2" s="57"/>
      <c r="U2" s="57"/>
      <c r="V2" s="57"/>
      <c r="W2" s="57"/>
      <c r="X2" s="57"/>
      <c r="AB2" s="47"/>
    </row>
    <row r="7" spans="1:28" ht="11.25" customHeight="1" x14ac:dyDescent="0.2"/>
    <row r="20" spans="1:27" ht="13" x14ac:dyDescent="0.2">
      <c r="A20" s="627" t="s">
        <v>88</v>
      </c>
      <c r="B20" s="627"/>
      <c r="C20" s="627"/>
      <c r="D20" s="627"/>
      <c r="E20" s="627"/>
      <c r="F20" s="627"/>
      <c r="G20" s="627"/>
      <c r="H20" s="627"/>
      <c r="I20" s="627"/>
      <c r="J20" s="627"/>
      <c r="K20" s="627"/>
      <c r="L20" s="627"/>
      <c r="M20" s="627"/>
      <c r="N20" s="627"/>
      <c r="O20" s="627"/>
      <c r="P20" s="627"/>
      <c r="Q20" s="627"/>
      <c r="R20" s="627"/>
      <c r="S20" s="627"/>
      <c r="T20" s="627"/>
      <c r="U20" s="627"/>
      <c r="V20" s="627"/>
      <c r="W20" s="627"/>
      <c r="X20" s="627"/>
      <c r="Y20" s="627"/>
      <c r="Z20" s="627"/>
      <c r="AA20" s="627"/>
    </row>
    <row r="21" spans="1:27" ht="5.15" customHeight="1" x14ac:dyDescent="0.2"/>
    <row r="22" spans="1:27" ht="20.149999999999999" customHeight="1" x14ac:dyDescent="0.2">
      <c r="A22" s="44" t="s">
        <v>81</v>
      </c>
      <c r="B22" s="581" t="s">
        <v>82</v>
      </c>
      <c r="C22" s="581"/>
      <c r="D22" s="581"/>
      <c r="E22" s="581"/>
      <c r="F22" s="581"/>
      <c r="G22" s="581"/>
      <c r="H22" s="581"/>
      <c r="I22" s="581"/>
      <c r="J22" s="581"/>
      <c r="K22" s="581"/>
      <c r="L22" s="581"/>
      <c r="M22" s="581"/>
      <c r="N22" s="581"/>
      <c r="O22" s="581"/>
      <c r="P22" s="581"/>
      <c r="Q22" s="581"/>
      <c r="R22" s="581"/>
      <c r="S22" s="581"/>
      <c r="T22" s="581"/>
      <c r="U22" s="581"/>
      <c r="V22" s="581"/>
      <c r="W22" s="581"/>
      <c r="X22" s="581"/>
    </row>
    <row r="23" spans="1:27" ht="5.15" customHeight="1" x14ac:dyDescent="0.2"/>
    <row r="24" spans="1:27" ht="20.149999999999999" customHeight="1" x14ac:dyDescent="0.2">
      <c r="B24" s="628" t="s">
        <v>83</v>
      </c>
      <c r="C24" s="628"/>
      <c r="D24" s="628"/>
      <c r="E24" s="629"/>
      <c r="F24" s="629"/>
      <c r="G24" s="629"/>
      <c r="H24" s="629"/>
      <c r="I24" s="629"/>
      <c r="J24" s="629"/>
      <c r="K24" s="629"/>
      <c r="L24" s="629"/>
      <c r="M24" s="629"/>
      <c r="N24" s="629"/>
      <c r="O24" s="628" t="s">
        <v>84</v>
      </c>
      <c r="P24" s="628"/>
      <c r="Q24" s="628"/>
      <c r="R24" s="629"/>
      <c r="S24" s="629"/>
      <c r="T24" s="629"/>
      <c r="U24" s="629"/>
      <c r="V24" s="629"/>
      <c r="W24" s="629"/>
      <c r="X24" s="629"/>
      <c r="Y24" s="629"/>
      <c r="Z24" s="629"/>
    </row>
    <row r="25" spans="1:27" ht="5.15" customHeight="1" x14ac:dyDescent="0.2"/>
    <row r="26" spans="1:27" ht="20.149999999999999" customHeight="1" x14ac:dyDescent="0.2">
      <c r="B26" s="628" t="s">
        <v>85</v>
      </c>
      <c r="C26" s="628"/>
      <c r="D26" s="628"/>
      <c r="E26" s="614" t="s">
        <v>86</v>
      </c>
      <c r="F26" s="614"/>
      <c r="G26" s="614"/>
      <c r="H26" s="601"/>
      <c r="I26" s="601"/>
      <c r="J26" s="601"/>
      <c r="K26" s="601"/>
      <c r="L26" s="601"/>
      <c r="M26" s="601"/>
      <c r="N26" s="601"/>
      <c r="O26" s="630" t="s">
        <v>87</v>
      </c>
      <c r="P26" s="630"/>
      <c r="Q26" s="630"/>
      <c r="R26" s="601"/>
      <c r="S26" s="601"/>
      <c r="T26" s="601"/>
      <c r="U26" s="601"/>
      <c r="V26" s="601"/>
      <c r="W26" s="601"/>
      <c r="X26" s="601"/>
      <c r="Y26" s="601"/>
      <c r="Z26" s="601"/>
    </row>
    <row r="27" spans="1:27" ht="10" customHeight="1" x14ac:dyDescent="0.2"/>
    <row r="28" spans="1:27" ht="20.149999999999999" customHeight="1" x14ac:dyDescent="0.2">
      <c r="A28" s="44" t="s">
        <v>79</v>
      </c>
      <c r="B28" s="581" t="s">
        <v>78</v>
      </c>
      <c r="C28" s="581"/>
      <c r="D28" s="581"/>
      <c r="E28" s="581"/>
      <c r="F28" s="581"/>
      <c r="G28" s="581"/>
      <c r="H28" s="581"/>
      <c r="I28" s="581"/>
      <c r="J28" s="581"/>
      <c r="K28" s="581"/>
      <c r="L28" s="581"/>
      <c r="M28" s="581"/>
      <c r="N28" s="581"/>
      <c r="O28" s="581"/>
      <c r="P28" s="581"/>
      <c r="Q28" s="581"/>
      <c r="R28" s="581"/>
      <c r="S28" s="581"/>
      <c r="T28" s="581"/>
      <c r="U28" s="581"/>
      <c r="V28" s="581"/>
      <c r="W28" s="581"/>
      <c r="X28" s="581"/>
    </row>
    <row r="29" spans="1:27" ht="35.15" customHeight="1" x14ac:dyDescent="0.2">
      <c r="A29" s="36"/>
      <c r="B29" s="618" t="s">
        <v>186</v>
      </c>
      <c r="C29" s="618"/>
      <c r="D29" s="618"/>
      <c r="E29" s="618"/>
      <c r="F29" s="618"/>
      <c r="G29" s="618"/>
      <c r="H29" s="618"/>
      <c r="I29" s="618"/>
      <c r="J29" s="618"/>
      <c r="K29" s="618"/>
      <c r="L29" s="618"/>
      <c r="M29" s="618"/>
      <c r="N29" s="618"/>
      <c r="O29" s="618"/>
      <c r="P29" s="618"/>
      <c r="Q29" s="618"/>
      <c r="R29" s="618"/>
      <c r="S29" s="618"/>
      <c r="T29" s="618"/>
      <c r="U29" s="618"/>
      <c r="V29" s="618"/>
      <c r="W29" s="618"/>
      <c r="X29" s="618"/>
      <c r="Y29" s="618"/>
      <c r="Z29" s="618"/>
    </row>
    <row r="30" spans="1:27" ht="20.149999999999999" customHeight="1" x14ac:dyDescent="0.2">
      <c r="B30" s="622" t="s">
        <v>66</v>
      </c>
      <c r="C30" s="622"/>
      <c r="D30" s="622"/>
      <c r="E30" s="614" t="s">
        <v>63</v>
      </c>
      <c r="F30" s="614"/>
      <c r="G30" s="614"/>
      <c r="H30" s="623"/>
      <c r="I30" s="624"/>
      <c r="J30" s="624"/>
      <c r="K30" s="625"/>
      <c r="L30" s="614" t="s">
        <v>64</v>
      </c>
      <c r="M30" s="614"/>
      <c r="N30" s="614"/>
      <c r="O30" s="623"/>
      <c r="P30" s="624"/>
      <c r="Q30" s="624"/>
      <c r="R30" s="625"/>
      <c r="S30" s="614" t="s">
        <v>164</v>
      </c>
      <c r="T30" s="614"/>
      <c r="U30" s="614"/>
      <c r="V30" s="244"/>
      <c r="W30" s="244"/>
      <c r="X30" s="244"/>
      <c r="Y30" s="244"/>
      <c r="Z30" s="244"/>
    </row>
    <row r="31" spans="1:27" ht="3" customHeight="1" x14ac:dyDescent="0.2"/>
    <row r="32" spans="1:27" ht="20.149999999999999" customHeight="1" x14ac:dyDescent="0.2">
      <c r="B32" s="622" t="s">
        <v>67</v>
      </c>
      <c r="C32" s="622"/>
      <c r="D32" s="622"/>
      <c r="E32" s="614" t="s">
        <v>63</v>
      </c>
      <c r="F32" s="614"/>
      <c r="G32" s="614"/>
      <c r="H32" s="623"/>
      <c r="I32" s="624"/>
      <c r="J32" s="624"/>
      <c r="K32" s="625"/>
      <c r="L32" s="614" t="s">
        <v>64</v>
      </c>
      <c r="M32" s="614"/>
      <c r="N32" s="614"/>
      <c r="O32" s="623"/>
      <c r="P32" s="624"/>
      <c r="Q32" s="624"/>
      <c r="R32" s="625"/>
      <c r="S32" s="614" t="s">
        <v>164</v>
      </c>
      <c r="T32" s="614"/>
      <c r="U32" s="614"/>
      <c r="V32" s="244"/>
      <c r="W32" s="244"/>
      <c r="X32" s="244"/>
      <c r="Y32" s="244"/>
      <c r="Z32" s="244"/>
    </row>
    <row r="33" spans="1:26" ht="3" customHeight="1" x14ac:dyDescent="0.2"/>
    <row r="34" spans="1:26" ht="20.149999999999999" customHeight="1" x14ac:dyDescent="0.2">
      <c r="B34" s="622" t="s">
        <v>68</v>
      </c>
      <c r="C34" s="622"/>
      <c r="D34" s="622"/>
      <c r="E34" s="614" t="s">
        <v>63</v>
      </c>
      <c r="F34" s="614"/>
      <c r="G34" s="614"/>
      <c r="H34" s="623"/>
      <c r="I34" s="624"/>
      <c r="J34" s="624"/>
      <c r="K34" s="625"/>
      <c r="L34" s="614" t="s">
        <v>64</v>
      </c>
      <c r="M34" s="614"/>
      <c r="N34" s="614"/>
      <c r="O34" s="623"/>
      <c r="P34" s="624"/>
      <c r="Q34" s="624"/>
      <c r="R34" s="625"/>
      <c r="S34" s="614" t="s">
        <v>164</v>
      </c>
      <c r="T34" s="614"/>
      <c r="U34" s="614"/>
      <c r="V34" s="244"/>
      <c r="W34" s="244"/>
      <c r="X34" s="244"/>
      <c r="Y34" s="244"/>
      <c r="Z34" s="244"/>
    </row>
    <row r="35" spans="1:26" ht="3" customHeight="1" x14ac:dyDescent="0.2"/>
    <row r="36" spans="1:26" ht="20.149999999999999" customHeight="1" x14ac:dyDescent="0.2">
      <c r="B36" s="622" t="s">
        <v>69</v>
      </c>
      <c r="C36" s="622"/>
      <c r="D36" s="622"/>
      <c r="E36" s="614" t="s">
        <v>63</v>
      </c>
      <c r="F36" s="614"/>
      <c r="G36" s="614"/>
      <c r="H36" s="623"/>
      <c r="I36" s="624"/>
      <c r="J36" s="624"/>
      <c r="K36" s="625"/>
      <c r="L36" s="614" t="s">
        <v>64</v>
      </c>
      <c r="M36" s="614"/>
      <c r="N36" s="614"/>
      <c r="O36" s="623"/>
      <c r="P36" s="624"/>
      <c r="Q36" s="624"/>
      <c r="R36" s="625"/>
      <c r="S36" s="614" t="s">
        <v>164</v>
      </c>
      <c r="T36" s="614"/>
      <c r="U36" s="614"/>
      <c r="V36" s="244"/>
      <c r="W36" s="244"/>
      <c r="X36" s="244"/>
      <c r="Y36" s="244"/>
      <c r="Z36" s="244"/>
    </row>
    <row r="37" spans="1:26" ht="3" customHeight="1" x14ac:dyDescent="0.2"/>
    <row r="38" spans="1:26" ht="20.149999999999999" customHeight="1" x14ac:dyDescent="0.2">
      <c r="B38" s="622" t="s">
        <v>70</v>
      </c>
      <c r="C38" s="622"/>
      <c r="D38" s="622"/>
      <c r="E38" s="614" t="s">
        <v>63</v>
      </c>
      <c r="F38" s="614"/>
      <c r="G38" s="614"/>
      <c r="H38" s="623"/>
      <c r="I38" s="624"/>
      <c r="J38" s="624"/>
      <c r="K38" s="625"/>
      <c r="L38" s="614" t="s">
        <v>64</v>
      </c>
      <c r="M38" s="614"/>
      <c r="N38" s="614"/>
      <c r="O38" s="623"/>
      <c r="P38" s="624"/>
      <c r="Q38" s="624"/>
      <c r="R38" s="625"/>
      <c r="S38" s="614" t="s">
        <v>164</v>
      </c>
      <c r="T38" s="614"/>
      <c r="U38" s="614"/>
      <c r="V38" s="244"/>
      <c r="W38" s="244"/>
      <c r="X38" s="244"/>
      <c r="Y38" s="244"/>
      <c r="Z38" s="244"/>
    </row>
    <row r="39" spans="1:26" ht="28.4" customHeight="1" x14ac:dyDescent="0.2">
      <c r="C39" s="573" t="s">
        <v>165</v>
      </c>
      <c r="D39" s="573"/>
      <c r="E39" s="573"/>
      <c r="F39" s="573"/>
      <c r="G39" s="573"/>
      <c r="H39" s="573"/>
      <c r="I39" s="573"/>
      <c r="J39" s="573"/>
      <c r="K39" s="573"/>
      <c r="L39" s="573"/>
      <c r="M39" s="573"/>
      <c r="N39" s="573"/>
      <c r="O39" s="573"/>
      <c r="P39" s="573"/>
      <c r="Q39" s="573"/>
      <c r="R39" s="573"/>
      <c r="S39" s="573"/>
      <c r="T39" s="573"/>
      <c r="U39" s="573"/>
      <c r="V39" s="573"/>
      <c r="W39" s="573"/>
      <c r="X39" s="573"/>
      <c r="Y39" s="573"/>
      <c r="Z39" s="573"/>
    </row>
    <row r="40" spans="1:26" ht="25" customHeight="1" x14ac:dyDescent="0.2">
      <c r="A40" s="36"/>
      <c r="B40" s="581" t="s">
        <v>137</v>
      </c>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6" ht="20.149999999999999" customHeight="1" x14ac:dyDescent="0.2">
      <c r="B41" s="614" t="s">
        <v>73</v>
      </c>
      <c r="C41" s="614"/>
      <c r="D41" s="614"/>
      <c r="E41" s="587"/>
      <c r="F41" s="587"/>
      <c r="G41" s="614" t="s">
        <v>74</v>
      </c>
      <c r="H41" s="614"/>
      <c r="I41" s="614"/>
      <c r="J41" s="587"/>
      <c r="K41" s="587"/>
      <c r="L41" s="614" t="s">
        <v>75</v>
      </c>
      <c r="M41" s="614"/>
      <c r="N41" s="614"/>
      <c r="O41" s="587"/>
      <c r="P41" s="587"/>
      <c r="Q41" s="46"/>
      <c r="R41" s="46"/>
      <c r="S41" s="46"/>
      <c r="T41" s="46"/>
      <c r="U41" s="46"/>
      <c r="V41" s="46"/>
      <c r="W41" s="46"/>
      <c r="X41" s="46"/>
      <c r="Y41" s="46"/>
      <c r="Z41" s="46"/>
    </row>
    <row r="42" spans="1:26" ht="20.149999999999999" customHeight="1" x14ac:dyDescent="0.2">
      <c r="C42" s="573" t="s">
        <v>166</v>
      </c>
      <c r="D42" s="573"/>
      <c r="E42" s="573"/>
      <c r="F42" s="573"/>
      <c r="G42" s="573"/>
      <c r="H42" s="573"/>
      <c r="I42" s="573"/>
      <c r="J42" s="573"/>
      <c r="K42" s="573"/>
      <c r="L42" s="573"/>
      <c r="M42" s="573"/>
      <c r="N42" s="573"/>
      <c r="O42" s="573"/>
      <c r="P42" s="573"/>
      <c r="Q42" s="573"/>
      <c r="R42" s="573"/>
      <c r="S42" s="573"/>
      <c r="T42" s="573"/>
      <c r="U42" s="573"/>
      <c r="V42" s="573"/>
      <c r="W42" s="573"/>
      <c r="X42" s="573"/>
      <c r="Y42" s="573"/>
      <c r="Z42" s="573"/>
    </row>
    <row r="43" spans="1:26" ht="3" customHeight="1" x14ac:dyDescent="0.2"/>
    <row r="44" spans="1:26" ht="5.15" customHeight="1" x14ac:dyDescent="0.2"/>
    <row r="45" spans="1:26" ht="20.149999999999999" customHeight="1" x14ac:dyDescent="0.2">
      <c r="A45" s="44" t="s">
        <v>80</v>
      </c>
      <c r="B45" s="581" t="s">
        <v>77</v>
      </c>
      <c r="C45" s="581"/>
      <c r="D45" s="581"/>
      <c r="E45" s="581"/>
      <c r="F45" s="581"/>
      <c r="G45" s="581"/>
      <c r="H45" s="581"/>
      <c r="I45" s="581"/>
      <c r="J45" s="581"/>
      <c r="K45" s="581"/>
      <c r="L45" s="581"/>
      <c r="M45" s="581"/>
      <c r="N45" s="581"/>
      <c r="O45" s="581"/>
      <c r="P45" s="581"/>
      <c r="Q45" s="581"/>
      <c r="R45" s="581"/>
      <c r="S45" s="581"/>
      <c r="T45" s="581"/>
      <c r="U45" s="581"/>
      <c r="V45" s="581"/>
      <c r="W45" s="581"/>
      <c r="X45" s="581"/>
    </row>
    <row r="46" spans="1:26" ht="35.15" customHeight="1" x14ac:dyDescent="0.2">
      <c r="B46" s="621" t="s">
        <v>114</v>
      </c>
      <c r="C46" s="581"/>
      <c r="D46" s="581"/>
      <c r="E46" s="581"/>
      <c r="F46" s="581"/>
      <c r="G46" s="581"/>
      <c r="H46" s="581"/>
      <c r="I46" s="581"/>
      <c r="J46" s="581"/>
      <c r="K46" s="581"/>
      <c r="L46" s="581"/>
      <c r="M46" s="581"/>
      <c r="N46" s="581"/>
      <c r="O46" s="581"/>
      <c r="P46" s="581"/>
      <c r="Q46" s="581"/>
      <c r="R46" s="581"/>
      <c r="S46" s="581"/>
      <c r="T46" s="581"/>
      <c r="U46" s="581"/>
      <c r="V46" s="581"/>
      <c r="W46" s="581"/>
      <c r="X46" s="581"/>
      <c r="Y46" s="581"/>
      <c r="Z46" s="581"/>
    </row>
    <row r="47" spans="1:26" ht="20.149999999999999" customHeight="1" x14ac:dyDescent="0.2">
      <c r="B47" t="s">
        <v>96</v>
      </c>
      <c r="C47" s="56"/>
      <c r="D47" s="56"/>
      <c r="E47" s="56"/>
      <c r="F47" s="56"/>
      <c r="G47" s="56"/>
      <c r="H47" s="56"/>
      <c r="I47" s="56"/>
      <c r="J47" s="56"/>
      <c r="K47" s="56"/>
      <c r="L47" s="56"/>
      <c r="M47" s="56"/>
      <c r="N47" s="56"/>
      <c r="O47" s="56"/>
      <c r="P47" s="56"/>
    </row>
    <row r="48" spans="1:26" ht="20.149999999999999" customHeight="1" x14ac:dyDescent="0.2">
      <c r="B48" s="51" t="s">
        <v>108</v>
      </c>
      <c r="C48" s="581" t="s">
        <v>124</v>
      </c>
      <c r="D48" s="581"/>
      <c r="E48" s="581"/>
      <c r="F48" s="581"/>
      <c r="G48" s="581"/>
      <c r="H48" s="581"/>
      <c r="I48" s="581"/>
      <c r="J48" s="581"/>
      <c r="K48" s="581"/>
      <c r="L48" s="581"/>
      <c r="M48" s="581"/>
      <c r="N48" s="581"/>
      <c r="O48" s="581"/>
      <c r="P48" s="581"/>
      <c r="Q48" s="581"/>
      <c r="R48" s="581"/>
      <c r="S48" s="581"/>
      <c r="T48" s="581"/>
      <c r="U48" s="581"/>
      <c r="V48" s="581"/>
      <c r="W48" s="581"/>
      <c r="X48" s="581"/>
      <c r="Y48" s="581"/>
      <c r="Z48" s="581"/>
    </row>
    <row r="49" spans="2:27" ht="18" customHeight="1" x14ac:dyDescent="0.2">
      <c r="B49" s="51" t="s">
        <v>143</v>
      </c>
      <c r="C49" s="48" t="s">
        <v>154</v>
      </c>
      <c r="D49" s="56"/>
      <c r="E49" s="56"/>
      <c r="F49" s="56"/>
      <c r="G49" s="56"/>
      <c r="H49" s="56"/>
      <c r="I49" s="56"/>
      <c r="J49" s="56"/>
      <c r="K49" s="56"/>
      <c r="L49" s="56"/>
      <c r="M49" s="56"/>
      <c r="N49" s="56"/>
      <c r="O49" s="56"/>
      <c r="P49" s="56"/>
      <c r="Q49" s="56"/>
      <c r="R49" s="56"/>
      <c r="S49" s="56"/>
      <c r="T49" s="56"/>
      <c r="U49" s="56"/>
      <c r="V49" s="56"/>
      <c r="W49" s="56"/>
      <c r="X49" s="56"/>
      <c r="Y49" s="56"/>
      <c r="Z49" s="56"/>
    </row>
    <row r="50" spans="2:27" ht="20.149999999999999" customHeight="1" x14ac:dyDescent="0.2">
      <c r="B50" s="588" t="s">
        <v>93</v>
      </c>
      <c r="C50" s="588"/>
      <c r="D50" s="588"/>
      <c r="E50" s="588"/>
      <c r="F50" s="587"/>
      <c r="G50" s="587"/>
      <c r="H50" s="588" t="s">
        <v>94</v>
      </c>
      <c r="I50" s="588"/>
      <c r="J50" s="588"/>
      <c r="K50" s="588"/>
      <c r="L50" s="587"/>
      <c r="M50" s="587"/>
      <c r="N50" s="619" t="s">
        <v>142</v>
      </c>
      <c r="O50" s="619"/>
      <c r="P50" s="619"/>
      <c r="Q50" s="619"/>
      <c r="R50" s="587"/>
      <c r="S50" s="587"/>
      <c r="T50" s="589" t="s">
        <v>97</v>
      </c>
      <c r="U50" s="589"/>
      <c r="V50" s="589"/>
      <c r="W50" s="589"/>
      <c r="X50" s="587"/>
      <c r="Y50" s="587"/>
      <c r="Z50" s="56"/>
    </row>
    <row r="51" spans="2:27" ht="5.15" customHeight="1" x14ac:dyDescent="0.2">
      <c r="B51" s="58"/>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2:27" ht="20.149999999999999" customHeight="1" x14ac:dyDescent="0.2">
      <c r="B52" s="589" t="s">
        <v>151</v>
      </c>
      <c r="C52" s="589"/>
      <c r="D52" s="589"/>
      <c r="E52" s="589"/>
      <c r="F52" s="587"/>
      <c r="G52" s="587"/>
      <c r="H52" s="589" t="s">
        <v>131</v>
      </c>
      <c r="I52" s="590"/>
      <c r="J52" s="590"/>
      <c r="K52" s="590"/>
      <c r="L52" s="587"/>
      <c r="M52" s="587"/>
      <c r="N52" s="588" t="s">
        <v>92</v>
      </c>
      <c r="O52" s="588"/>
      <c r="P52" s="588"/>
      <c r="Q52" s="588"/>
      <c r="R52" s="587"/>
      <c r="S52" s="587"/>
      <c r="T52" s="588" t="s">
        <v>95</v>
      </c>
      <c r="U52" s="588"/>
      <c r="V52" s="588"/>
      <c r="W52" s="588"/>
      <c r="X52" s="587"/>
      <c r="Y52" s="587"/>
      <c r="Z52" s="56"/>
    </row>
    <row r="53" spans="2:27" ht="5.15" customHeight="1" x14ac:dyDescent="0.2">
      <c r="B53" s="58"/>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2:27" ht="20.149999999999999" customHeight="1" x14ac:dyDescent="0.2">
      <c r="B54" s="588" t="s">
        <v>89</v>
      </c>
      <c r="C54" s="588"/>
      <c r="D54" s="588"/>
      <c r="E54" s="588"/>
      <c r="F54" s="587"/>
      <c r="G54" s="587"/>
      <c r="H54" s="615" t="s">
        <v>112</v>
      </c>
      <c r="I54" s="616"/>
      <c r="J54" s="616"/>
      <c r="K54" s="616"/>
      <c r="L54" s="616"/>
      <c r="M54" s="616"/>
      <c r="N54" s="616"/>
      <c r="O54" s="616"/>
      <c r="P54" s="616"/>
      <c r="Q54" s="616"/>
      <c r="R54" s="616"/>
      <c r="S54" s="616"/>
      <c r="T54" s="616"/>
      <c r="U54" s="616"/>
      <c r="V54" s="616"/>
      <c r="W54" s="616"/>
      <c r="X54" s="616"/>
      <c r="Y54" s="617"/>
      <c r="Z54" s="56"/>
    </row>
    <row r="55" spans="2:27" ht="20.149999999999999" customHeight="1" x14ac:dyDescent="0.2">
      <c r="C55" s="573" t="s">
        <v>145</v>
      </c>
      <c r="D55" s="573"/>
      <c r="E55" s="573"/>
      <c r="F55" s="573"/>
      <c r="G55" s="573"/>
      <c r="H55" s="573"/>
      <c r="I55" s="573"/>
      <c r="J55" s="573"/>
      <c r="K55" s="573"/>
      <c r="L55" s="573"/>
      <c r="M55" s="573"/>
      <c r="N55" s="573"/>
      <c r="O55" s="573"/>
      <c r="P55" s="573"/>
      <c r="Q55" s="573"/>
      <c r="R55" s="573"/>
      <c r="S55" s="573"/>
      <c r="T55" s="573"/>
      <c r="U55" s="573"/>
      <c r="V55" s="573"/>
      <c r="W55" s="573"/>
      <c r="X55" s="573"/>
      <c r="Y55" s="573"/>
      <c r="Z55" s="37"/>
      <c r="AA55" s="49"/>
    </row>
    <row r="56" spans="2:27" ht="20.149999999999999" customHeight="1" x14ac:dyDescent="0.2">
      <c r="C56" s="573" t="s">
        <v>98</v>
      </c>
      <c r="D56" s="573"/>
      <c r="E56" s="573"/>
      <c r="F56" s="573"/>
      <c r="G56" s="573"/>
      <c r="H56" s="573"/>
      <c r="I56" s="573"/>
      <c r="J56" s="573"/>
      <c r="K56" s="573"/>
      <c r="L56" s="573"/>
      <c r="M56" s="573"/>
      <c r="N56" s="573"/>
      <c r="O56" s="573"/>
      <c r="P56" s="573"/>
      <c r="Q56" s="573"/>
      <c r="R56" s="573"/>
      <c r="S56" s="573"/>
      <c r="T56" s="573"/>
      <c r="U56" s="573"/>
      <c r="V56" s="573"/>
      <c r="W56" s="573"/>
      <c r="X56" s="573"/>
      <c r="Y56" s="573"/>
      <c r="Z56" s="37"/>
      <c r="AA56" s="37"/>
    </row>
    <row r="57" spans="2:27" ht="20.149999999999999" customHeight="1" x14ac:dyDescent="0.2">
      <c r="C57" s="620" t="s">
        <v>146</v>
      </c>
      <c r="D57" s="620"/>
      <c r="E57" s="620"/>
      <c r="F57" s="620"/>
      <c r="G57" s="620"/>
      <c r="H57" s="620"/>
      <c r="I57" s="620"/>
      <c r="J57" s="620"/>
      <c r="K57" s="620"/>
      <c r="L57" s="620"/>
      <c r="M57" s="620"/>
      <c r="N57" s="620"/>
      <c r="O57" s="620"/>
      <c r="P57" s="620"/>
      <c r="Q57" s="620"/>
      <c r="R57" s="620"/>
      <c r="S57" s="620"/>
      <c r="T57" s="620"/>
      <c r="U57" s="620"/>
      <c r="V57" s="620"/>
      <c r="W57" s="620"/>
      <c r="X57" s="620"/>
      <c r="Y57" s="620"/>
      <c r="Z57" s="37"/>
      <c r="AA57" s="37"/>
    </row>
    <row r="58" spans="2:27" ht="18" customHeight="1" x14ac:dyDescent="0.2">
      <c r="B58" s="58"/>
      <c r="C58" s="618" t="s">
        <v>178</v>
      </c>
      <c r="D58" s="618"/>
      <c r="E58" s="618"/>
      <c r="F58" s="618"/>
      <c r="G58" s="618"/>
      <c r="H58" s="618"/>
      <c r="I58" s="618"/>
      <c r="J58" s="618"/>
      <c r="K58" s="618"/>
      <c r="L58" s="618"/>
      <c r="M58" s="618"/>
      <c r="N58" s="618"/>
      <c r="O58" s="618"/>
      <c r="P58" s="618"/>
      <c r="Q58" s="618"/>
      <c r="R58" s="618"/>
      <c r="S58" s="618"/>
      <c r="T58" s="618"/>
      <c r="U58" s="618"/>
      <c r="V58" s="618"/>
      <c r="W58" s="618"/>
      <c r="X58" s="618"/>
      <c r="Y58" s="618"/>
      <c r="Z58" s="56"/>
    </row>
    <row r="59" spans="2:27" ht="20.149999999999999" customHeight="1" x14ac:dyDescent="0.2">
      <c r="B59" s="588" t="s">
        <v>174</v>
      </c>
      <c r="C59" s="588"/>
      <c r="D59" s="588"/>
      <c r="E59" s="588"/>
      <c r="F59" s="587"/>
      <c r="G59" s="587"/>
      <c r="H59" s="589" t="s">
        <v>175</v>
      </c>
      <c r="I59" s="590"/>
      <c r="J59" s="590"/>
      <c r="K59" s="590"/>
      <c r="L59" s="587"/>
      <c r="M59" s="587"/>
      <c r="N59" s="588" t="s">
        <v>176</v>
      </c>
      <c r="O59" s="588"/>
      <c r="P59" s="588"/>
      <c r="Q59" s="588"/>
      <c r="R59" s="587"/>
      <c r="S59" s="587"/>
      <c r="T59" s="588" t="s">
        <v>177</v>
      </c>
      <c r="U59" s="588"/>
      <c r="V59" s="588"/>
      <c r="W59" s="588"/>
      <c r="X59" s="587"/>
      <c r="Y59" s="587"/>
      <c r="Z59" s="56"/>
    </row>
    <row r="60" spans="2:27" ht="5.15" customHeight="1" x14ac:dyDescent="0.2">
      <c r="B60" s="58"/>
      <c r="C60" s="56"/>
      <c r="D60" s="56"/>
      <c r="E60" s="56"/>
      <c r="F60" s="56"/>
      <c r="G60" s="56"/>
      <c r="H60" s="56"/>
      <c r="I60" s="56"/>
      <c r="J60" s="56"/>
      <c r="K60" s="56"/>
      <c r="L60" s="56"/>
      <c r="M60" s="56"/>
      <c r="N60" s="56"/>
      <c r="O60" s="56"/>
      <c r="P60" s="56"/>
      <c r="Q60" s="56"/>
      <c r="R60" s="56"/>
      <c r="S60" s="56"/>
      <c r="T60" s="56"/>
      <c r="U60" s="56"/>
      <c r="V60" s="56"/>
      <c r="W60" s="56"/>
      <c r="X60" s="56"/>
      <c r="Y60" s="56"/>
      <c r="Z60" s="56"/>
    </row>
    <row r="61" spans="2:27" ht="20.149999999999999" customHeight="1" x14ac:dyDescent="0.2">
      <c r="B61" s="588" t="s">
        <v>89</v>
      </c>
      <c r="C61" s="588"/>
      <c r="D61" s="588"/>
      <c r="E61" s="588"/>
      <c r="F61" s="587"/>
      <c r="G61" s="587"/>
      <c r="H61" s="615" t="s">
        <v>112</v>
      </c>
      <c r="I61" s="616"/>
      <c r="J61" s="616"/>
      <c r="K61" s="616"/>
      <c r="L61" s="616"/>
      <c r="M61" s="616"/>
      <c r="N61" s="616"/>
      <c r="O61" s="616"/>
      <c r="P61" s="616"/>
      <c r="Q61" s="616"/>
      <c r="R61" s="616"/>
      <c r="S61" s="616"/>
      <c r="T61" s="616"/>
      <c r="U61" s="616"/>
      <c r="V61" s="616"/>
      <c r="W61" s="616"/>
      <c r="X61" s="616"/>
      <c r="Y61" s="617"/>
      <c r="Z61" s="56"/>
    </row>
    <row r="62" spans="2:27" ht="5.15" customHeight="1" x14ac:dyDescent="0.2">
      <c r="B62" s="58"/>
      <c r="D62" s="37"/>
      <c r="E62" s="37"/>
      <c r="F62" s="37"/>
      <c r="G62" s="37"/>
      <c r="H62" s="37"/>
      <c r="I62" s="37"/>
      <c r="J62" s="37"/>
      <c r="K62" s="37"/>
      <c r="L62" s="37"/>
      <c r="M62" s="37"/>
      <c r="N62" s="37"/>
      <c r="O62" s="37"/>
      <c r="P62" s="37"/>
      <c r="Q62" s="37"/>
      <c r="R62" s="37"/>
      <c r="S62" s="37"/>
      <c r="T62" s="37"/>
      <c r="U62" s="37"/>
      <c r="V62" s="37"/>
      <c r="W62" s="37"/>
      <c r="X62" s="37"/>
      <c r="Y62" s="37"/>
      <c r="Z62" s="37"/>
    </row>
    <row r="63" spans="2:27" ht="18" customHeight="1" x14ac:dyDescent="0.2">
      <c r="B63" s="51" t="s">
        <v>143</v>
      </c>
      <c r="C63" s="48" t="s">
        <v>179</v>
      </c>
      <c r="D63" s="56"/>
      <c r="E63" s="56"/>
      <c r="F63" s="56"/>
      <c r="G63" s="56"/>
      <c r="H63" s="56"/>
      <c r="I63" s="56"/>
      <c r="J63" s="56"/>
      <c r="K63" s="56"/>
      <c r="L63" s="56"/>
      <c r="M63" s="56"/>
      <c r="N63" s="56"/>
      <c r="O63" s="56"/>
      <c r="P63" s="56"/>
      <c r="Q63" s="56"/>
      <c r="R63" s="56"/>
      <c r="S63" s="56"/>
      <c r="T63" s="56"/>
      <c r="U63" s="56"/>
      <c r="V63" s="56"/>
      <c r="W63" s="56"/>
      <c r="X63" s="56"/>
      <c r="Y63" s="56"/>
      <c r="Z63" s="56"/>
    </row>
    <row r="64" spans="2:27" ht="20.149999999999999" customHeight="1" x14ac:dyDescent="0.2">
      <c r="B64" s="588" t="s">
        <v>144</v>
      </c>
      <c r="C64" s="588"/>
      <c r="D64" s="588"/>
      <c r="E64" s="588"/>
      <c r="F64" s="587"/>
      <c r="G64" s="587"/>
      <c r="H64" s="619" t="s">
        <v>113</v>
      </c>
      <c r="I64" s="619"/>
      <c r="J64" s="619"/>
      <c r="K64" s="619"/>
      <c r="L64" s="587"/>
      <c r="M64" s="587"/>
      <c r="N64" s="56"/>
    </row>
    <row r="65" spans="2:27" ht="5.15" customHeight="1" x14ac:dyDescent="0.2">
      <c r="B65" s="58"/>
      <c r="C65" s="56"/>
      <c r="D65" s="56"/>
      <c r="E65" s="56"/>
      <c r="F65" s="56"/>
      <c r="G65" s="56"/>
      <c r="H65" s="56"/>
      <c r="I65" s="56"/>
      <c r="J65" s="56"/>
      <c r="K65" s="56"/>
      <c r="L65" s="56"/>
      <c r="M65" s="56"/>
      <c r="N65" s="56"/>
      <c r="O65" s="56"/>
      <c r="P65" s="56"/>
      <c r="Q65" s="56"/>
      <c r="R65" s="56"/>
      <c r="S65" s="56"/>
      <c r="T65" s="56"/>
      <c r="U65" s="56"/>
      <c r="V65" s="56"/>
      <c r="W65" s="56"/>
      <c r="X65" s="56"/>
      <c r="Y65" s="56"/>
      <c r="Z65" s="56"/>
    </row>
    <row r="66" spans="2:27" ht="20.149999999999999" customHeight="1" x14ac:dyDescent="0.2">
      <c r="B66" s="588" t="s">
        <v>89</v>
      </c>
      <c r="C66" s="588"/>
      <c r="D66" s="588"/>
      <c r="E66" s="588"/>
      <c r="F66" s="587"/>
      <c r="G66" s="587"/>
      <c r="H66" s="615" t="s">
        <v>112</v>
      </c>
      <c r="I66" s="616"/>
      <c r="J66" s="616"/>
      <c r="K66" s="616"/>
      <c r="L66" s="616"/>
      <c r="M66" s="616"/>
      <c r="N66" s="616"/>
      <c r="O66" s="616"/>
      <c r="P66" s="616"/>
      <c r="Q66" s="616"/>
      <c r="R66" s="616"/>
      <c r="S66" s="616"/>
      <c r="T66" s="616"/>
      <c r="U66" s="616"/>
      <c r="V66" s="616"/>
      <c r="W66" s="616"/>
      <c r="X66" s="616"/>
      <c r="Y66" s="617"/>
      <c r="Z66" s="56"/>
    </row>
    <row r="67" spans="2:27" ht="18" customHeight="1" x14ac:dyDescent="0.2">
      <c r="B67" s="58"/>
      <c r="C67" s="618" t="s">
        <v>178</v>
      </c>
      <c r="D67" s="618"/>
      <c r="E67" s="618"/>
      <c r="F67" s="618"/>
      <c r="G67" s="618"/>
      <c r="H67" s="618"/>
      <c r="I67" s="618"/>
      <c r="J67" s="618"/>
      <c r="K67" s="618"/>
      <c r="L67" s="618"/>
      <c r="M67" s="618"/>
      <c r="N67" s="618"/>
      <c r="O67" s="618"/>
      <c r="P67" s="618"/>
      <c r="Q67" s="618"/>
      <c r="R67" s="618"/>
      <c r="S67" s="618"/>
      <c r="T67" s="618"/>
      <c r="U67" s="618"/>
      <c r="V67" s="618"/>
      <c r="W67" s="618"/>
      <c r="X67" s="618"/>
      <c r="Y67" s="618"/>
      <c r="Z67" s="56"/>
    </row>
    <row r="68" spans="2:27" ht="20.149999999999999" customHeight="1" x14ac:dyDescent="0.2">
      <c r="B68" s="588" t="s">
        <v>174</v>
      </c>
      <c r="C68" s="588"/>
      <c r="D68" s="588"/>
      <c r="E68" s="588"/>
      <c r="F68" s="587"/>
      <c r="G68" s="587"/>
      <c r="H68" s="589" t="s">
        <v>175</v>
      </c>
      <c r="I68" s="590"/>
      <c r="J68" s="590"/>
      <c r="K68" s="590"/>
      <c r="L68" s="587"/>
      <c r="M68" s="587"/>
      <c r="N68" s="588" t="s">
        <v>180</v>
      </c>
      <c r="O68" s="588"/>
      <c r="P68" s="588"/>
      <c r="Q68" s="588"/>
      <c r="R68" s="587"/>
      <c r="S68" s="587"/>
      <c r="T68" s="588" t="s">
        <v>181</v>
      </c>
      <c r="U68" s="588"/>
      <c r="V68" s="588"/>
      <c r="W68" s="588"/>
      <c r="X68" s="587"/>
      <c r="Y68" s="587"/>
      <c r="Z68" s="56"/>
    </row>
    <row r="69" spans="2:27" ht="5.15" customHeight="1" x14ac:dyDescent="0.2">
      <c r="B69" s="58"/>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2:27" ht="20.149999999999999" customHeight="1" x14ac:dyDescent="0.2">
      <c r="B70" s="588" t="s">
        <v>89</v>
      </c>
      <c r="C70" s="588"/>
      <c r="D70" s="588"/>
      <c r="E70" s="588"/>
      <c r="F70" s="587"/>
      <c r="G70" s="587"/>
      <c r="H70" s="615" t="s">
        <v>112</v>
      </c>
      <c r="I70" s="616"/>
      <c r="J70" s="616"/>
      <c r="K70" s="616"/>
      <c r="L70" s="616"/>
      <c r="M70" s="616"/>
      <c r="N70" s="616"/>
      <c r="O70" s="616"/>
      <c r="P70" s="616"/>
      <c r="Q70" s="616"/>
      <c r="R70" s="616"/>
      <c r="S70" s="616"/>
      <c r="T70" s="616"/>
      <c r="U70" s="616"/>
      <c r="V70" s="616"/>
      <c r="W70" s="616"/>
      <c r="X70" s="616"/>
      <c r="Y70" s="617"/>
      <c r="Z70" s="56"/>
    </row>
    <row r="71" spans="2:27" ht="5.15" customHeight="1" x14ac:dyDescent="0.2">
      <c r="B71" s="58"/>
      <c r="D71" s="37"/>
      <c r="E71" s="37"/>
      <c r="F71" s="37"/>
      <c r="G71" s="37"/>
      <c r="H71" s="37"/>
      <c r="I71" s="37"/>
      <c r="J71" s="37"/>
      <c r="K71" s="37"/>
      <c r="L71" s="37"/>
      <c r="M71" s="37"/>
      <c r="N71" s="37"/>
      <c r="O71" s="37"/>
      <c r="P71" s="37"/>
      <c r="Q71" s="37"/>
      <c r="R71" s="37"/>
      <c r="S71" s="37"/>
      <c r="T71" s="37"/>
      <c r="U71" s="37"/>
      <c r="V71" s="37"/>
      <c r="W71" s="37"/>
      <c r="X71" s="37"/>
      <c r="Y71" s="37"/>
      <c r="Z71" s="37"/>
    </row>
    <row r="72" spans="2:27" ht="20.149999999999999" customHeight="1" x14ac:dyDescent="0.2">
      <c r="C72" s="573" t="s">
        <v>145</v>
      </c>
      <c r="D72" s="573"/>
      <c r="E72" s="573"/>
      <c r="F72" s="573"/>
      <c r="G72" s="573"/>
      <c r="H72" s="573"/>
      <c r="I72" s="573"/>
      <c r="J72" s="573"/>
      <c r="K72" s="573"/>
      <c r="L72" s="573"/>
      <c r="M72" s="573"/>
      <c r="N72" s="573"/>
      <c r="O72" s="573"/>
      <c r="P72" s="573"/>
      <c r="Q72" s="573"/>
      <c r="R72" s="573"/>
      <c r="S72" s="573"/>
      <c r="T72" s="573"/>
      <c r="U72" s="573"/>
      <c r="V72" s="573"/>
      <c r="W72" s="573"/>
      <c r="X72" s="573"/>
      <c r="Y72" s="573"/>
      <c r="Z72" s="37"/>
      <c r="AA72" s="49"/>
    </row>
    <row r="73" spans="2:27" ht="18" customHeight="1" x14ac:dyDescent="0.2">
      <c r="B73" s="51" t="s">
        <v>109</v>
      </c>
      <c r="C73" s="581" t="s">
        <v>136</v>
      </c>
      <c r="D73" s="581"/>
      <c r="E73" s="581"/>
      <c r="F73" s="581"/>
      <c r="G73" s="581"/>
      <c r="H73" s="581"/>
      <c r="I73" s="581"/>
      <c r="J73" s="581"/>
      <c r="K73" s="581"/>
      <c r="L73" s="581"/>
      <c r="M73" s="581"/>
      <c r="N73" s="581"/>
      <c r="O73" s="581"/>
      <c r="P73" s="581"/>
      <c r="Q73" s="581"/>
      <c r="R73" s="581"/>
      <c r="S73" s="581"/>
      <c r="T73" s="581"/>
      <c r="U73" s="581"/>
      <c r="V73" s="581"/>
      <c r="W73" s="581"/>
      <c r="X73" s="581"/>
      <c r="Y73" s="581"/>
      <c r="Z73" s="581"/>
    </row>
    <row r="74" spans="2:27" ht="5.15" customHeight="1" x14ac:dyDescent="0.2">
      <c r="B74" s="58"/>
      <c r="C74" s="56"/>
      <c r="D74" s="56"/>
      <c r="E74" s="56"/>
      <c r="F74" s="56"/>
      <c r="G74" s="56"/>
      <c r="H74" s="56"/>
      <c r="I74" s="56"/>
      <c r="J74" s="56"/>
      <c r="K74" s="56"/>
      <c r="L74" s="56"/>
      <c r="Q74" s="56"/>
      <c r="R74" s="56"/>
      <c r="S74" s="56"/>
      <c r="T74" s="56"/>
      <c r="U74" s="56"/>
      <c r="V74" s="56"/>
      <c r="W74" s="56"/>
      <c r="X74" s="56"/>
      <c r="Y74" s="56"/>
      <c r="Z74" s="56"/>
    </row>
    <row r="75" spans="2:27" ht="20.149999999999999" customHeight="1" x14ac:dyDescent="0.2">
      <c r="B75" s="613" t="s">
        <v>100</v>
      </c>
      <c r="C75" s="613"/>
      <c r="D75" s="613"/>
      <c r="E75" s="613"/>
      <c r="F75" s="613"/>
      <c r="G75" s="613"/>
      <c r="H75" s="614" t="s">
        <v>99</v>
      </c>
      <c r="I75" s="614"/>
      <c r="J75" s="614"/>
      <c r="K75" s="587"/>
      <c r="L75" s="587"/>
      <c r="M75" s="614" t="s">
        <v>101</v>
      </c>
      <c r="N75" s="614"/>
      <c r="O75" s="614"/>
      <c r="P75" s="587"/>
      <c r="Q75" s="587"/>
      <c r="R75" s="614" t="s">
        <v>102</v>
      </c>
      <c r="S75" s="614"/>
      <c r="T75" s="614"/>
      <c r="U75" s="587"/>
      <c r="V75" s="587"/>
      <c r="Z75" s="56"/>
    </row>
    <row r="76" spans="2:27" ht="5.15" customHeight="1" x14ac:dyDescent="0.2">
      <c r="B76" s="58"/>
      <c r="C76" s="56"/>
      <c r="D76" s="56"/>
      <c r="E76" s="56"/>
      <c r="F76" s="56"/>
      <c r="G76" s="56"/>
      <c r="H76" s="56"/>
      <c r="I76" s="56"/>
      <c r="J76" s="56"/>
      <c r="K76" s="56"/>
      <c r="L76" s="56"/>
      <c r="Q76" s="56"/>
      <c r="R76" s="56"/>
      <c r="S76" s="56"/>
      <c r="T76" s="56"/>
      <c r="U76" s="56"/>
      <c r="V76" s="56"/>
      <c r="W76" s="56"/>
      <c r="X76" s="56"/>
      <c r="Y76" s="56"/>
      <c r="Z76" s="56"/>
    </row>
    <row r="77" spans="2:27" ht="13" x14ac:dyDescent="0.2">
      <c r="C77" s="50" t="s">
        <v>147</v>
      </c>
      <c r="D77" s="56"/>
      <c r="E77" s="56"/>
      <c r="F77" s="56"/>
      <c r="G77" s="56"/>
      <c r="H77" s="56"/>
      <c r="I77" s="56"/>
      <c r="J77" s="56"/>
      <c r="K77" s="56"/>
      <c r="L77" s="56"/>
      <c r="Q77" s="56"/>
      <c r="R77" s="56"/>
      <c r="S77" s="56"/>
      <c r="T77" s="56"/>
      <c r="U77" s="56"/>
      <c r="V77" s="56"/>
      <c r="W77" s="56"/>
      <c r="X77" s="56"/>
      <c r="Y77" s="56"/>
      <c r="Z77" s="56"/>
    </row>
    <row r="78" spans="2:27" ht="5.15" customHeight="1" x14ac:dyDescent="0.2">
      <c r="B78" s="58"/>
      <c r="C78" s="56"/>
      <c r="D78" s="56"/>
      <c r="E78" s="56"/>
      <c r="F78" s="56"/>
      <c r="G78" s="56"/>
      <c r="H78" s="56"/>
      <c r="I78" s="56"/>
      <c r="J78" s="56"/>
      <c r="K78" s="56"/>
      <c r="L78" s="56"/>
      <c r="Q78" s="56"/>
      <c r="R78" s="56"/>
      <c r="S78" s="56"/>
      <c r="T78" s="56"/>
      <c r="U78" s="56"/>
      <c r="V78" s="56"/>
      <c r="W78" s="56"/>
      <c r="X78" s="56"/>
      <c r="Y78" s="56"/>
      <c r="Z78" s="56"/>
    </row>
    <row r="79" spans="2:27" ht="20.149999999999999" customHeight="1" x14ac:dyDescent="0.2">
      <c r="B79" s="613" t="s">
        <v>103</v>
      </c>
      <c r="C79" s="613"/>
      <c r="D79" s="613"/>
      <c r="E79" s="613"/>
      <c r="F79" s="613"/>
      <c r="G79" s="613"/>
      <c r="H79" s="610" t="s">
        <v>104</v>
      </c>
      <c r="I79" s="610"/>
      <c r="J79" s="587"/>
      <c r="K79" s="587"/>
      <c r="L79" s="610" t="s">
        <v>105</v>
      </c>
      <c r="M79" s="610"/>
      <c r="N79" s="587"/>
      <c r="O79" s="587"/>
      <c r="P79" s="610" t="s">
        <v>106</v>
      </c>
      <c r="Q79" s="610"/>
      <c r="R79" s="587"/>
      <c r="S79" s="587"/>
      <c r="T79" s="610" t="s">
        <v>107</v>
      </c>
      <c r="U79" s="610"/>
      <c r="V79" s="587"/>
      <c r="W79" s="587"/>
      <c r="X79" s="56"/>
      <c r="Y79" s="56"/>
      <c r="Z79" s="56"/>
    </row>
    <row r="80" spans="2:27" ht="39.75" customHeight="1" x14ac:dyDescent="0.2">
      <c r="B80" s="58"/>
      <c r="C80" s="56"/>
      <c r="D80" s="56"/>
      <c r="F80" s="611" t="s">
        <v>206</v>
      </c>
      <c r="G80" s="612"/>
      <c r="H80" s="612"/>
      <c r="I80" s="612"/>
      <c r="J80" s="612"/>
      <c r="K80" s="612"/>
      <c r="L80" s="612"/>
      <c r="M80" s="612"/>
      <c r="N80" s="612"/>
      <c r="O80" s="612"/>
      <c r="P80" s="612"/>
      <c r="Q80" s="612"/>
      <c r="R80" s="612"/>
      <c r="S80" s="612"/>
      <c r="T80" s="612"/>
      <c r="U80" s="612"/>
      <c r="V80" s="612"/>
      <c r="W80" s="612"/>
      <c r="X80" s="612"/>
      <c r="Y80" s="612"/>
      <c r="Z80" s="612"/>
      <c r="AA80" s="612"/>
    </row>
    <row r="81" spans="2:26" ht="20.149999999999999" customHeight="1" x14ac:dyDescent="0.2">
      <c r="B81" s="51" t="s">
        <v>110</v>
      </c>
      <c r="C81" s="48" t="s">
        <v>111</v>
      </c>
      <c r="E81" s="56"/>
      <c r="F81" s="56"/>
      <c r="G81" s="56"/>
    </row>
    <row r="82" spans="2:26" ht="18" customHeight="1" x14ac:dyDescent="0.2">
      <c r="C82" s="48" t="s">
        <v>148</v>
      </c>
      <c r="E82" s="56"/>
      <c r="F82" s="56"/>
      <c r="G82" s="56"/>
      <c r="H82" s="56"/>
      <c r="I82" s="56"/>
      <c r="J82" s="56"/>
      <c r="K82" s="56"/>
      <c r="L82" s="56"/>
      <c r="M82" s="56"/>
      <c r="N82" s="56"/>
      <c r="O82" s="56"/>
      <c r="P82" s="56"/>
      <c r="Q82" s="56"/>
      <c r="R82" s="56"/>
      <c r="S82" s="56"/>
      <c r="T82" s="56"/>
      <c r="U82" s="56"/>
      <c r="V82" s="56"/>
      <c r="W82" s="56"/>
      <c r="X82" s="56"/>
      <c r="Y82" s="56"/>
      <c r="Z82" s="56"/>
    </row>
    <row r="83" spans="2:26" ht="5.15" customHeight="1" x14ac:dyDescent="0.2">
      <c r="C83" s="48"/>
      <c r="E83" s="56"/>
      <c r="F83" s="56"/>
      <c r="G83" s="56"/>
      <c r="H83" s="56"/>
      <c r="I83" s="56"/>
      <c r="J83" s="56"/>
      <c r="K83" s="56"/>
      <c r="L83" s="56"/>
      <c r="M83" s="56"/>
      <c r="N83" s="56"/>
      <c r="O83" s="56"/>
      <c r="P83" s="56"/>
      <c r="Q83" s="56"/>
      <c r="R83" s="56"/>
      <c r="S83" s="56"/>
      <c r="T83" s="56"/>
      <c r="U83" s="56"/>
      <c r="V83" s="56"/>
      <c r="W83" s="56"/>
      <c r="X83" s="56"/>
      <c r="Y83" s="56"/>
      <c r="Z83" s="56"/>
    </row>
    <row r="84" spans="2:26" ht="20.149999999999999" customHeight="1" x14ac:dyDescent="0.2">
      <c r="B84" s="588" t="s">
        <v>115</v>
      </c>
      <c r="C84" s="588"/>
      <c r="D84" s="588"/>
      <c r="E84" s="588"/>
      <c r="F84" s="587"/>
      <c r="G84" s="587"/>
      <c r="H84" s="589" t="s">
        <v>157</v>
      </c>
      <c r="I84" s="589"/>
      <c r="J84" s="589"/>
      <c r="K84" s="589"/>
      <c r="L84" s="587"/>
      <c r="M84" s="587"/>
      <c r="N84" s="589" t="s">
        <v>156</v>
      </c>
      <c r="O84" s="589"/>
      <c r="P84" s="589"/>
      <c r="Q84" s="589"/>
      <c r="R84" s="587"/>
      <c r="S84" s="587"/>
      <c r="T84" s="589" t="s">
        <v>158</v>
      </c>
      <c r="U84" s="590"/>
      <c r="V84" s="590"/>
      <c r="W84" s="590"/>
      <c r="X84" s="587"/>
      <c r="Y84" s="587"/>
      <c r="Z84" s="56"/>
    </row>
    <row r="85" spans="2:26" ht="5.15" customHeight="1" x14ac:dyDescent="0.2">
      <c r="C85" s="48"/>
      <c r="E85" s="56"/>
      <c r="F85" s="56"/>
      <c r="G85" s="56"/>
      <c r="H85" s="56"/>
      <c r="I85" s="56"/>
      <c r="J85" s="56"/>
      <c r="K85" s="56"/>
      <c r="L85" s="56"/>
      <c r="M85" s="56"/>
      <c r="N85" s="56"/>
      <c r="O85" s="56"/>
      <c r="P85" s="56"/>
      <c r="Q85" s="56"/>
      <c r="R85" s="56"/>
      <c r="S85" s="56"/>
      <c r="T85" s="56"/>
      <c r="U85" s="56"/>
      <c r="V85" s="56"/>
      <c r="W85" s="56"/>
      <c r="X85" s="56"/>
      <c r="Y85" s="56"/>
      <c r="Z85" s="56"/>
    </row>
    <row r="86" spans="2:26" ht="20.149999999999999" customHeight="1" x14ac:dyDescent="0.2">
      <c r="B86" s="608" t="s">
        <v>155</v>
      </c>
      <c r="C86" s="609"/>
      <c r="D86" s="609"/>
      <c r="E86" s="609"/>
      <c r="F86" s="609"/>
      <c r="G86" s="609"/>
      <c r="H86" s="609"/>
      <c r="I86" s="587"/>
      <c r="J86" s="587"/>
      <c r="K86" s="608" t="s">
        <v>159</v>
      </c>
      <c r="L86" s="609"/>
      <c r="M86" s="609"/>
      <c r="N86" s="609"/>
      <c r="O86" s="609"/>
      <c r="P86" s="609"/>
      <c r="Q86" s="609"/>
      <c r="R86" s="587"/>
      <c r="S86" s="587"/>
      <c r="T86" s="588" t="s">
        <v>116</v>
      </c>
      <c r="U86" s="588"/>
      <c r="V86" s="588"/>
      <c r="W86" s="588"/>
      <c r="X86" s="587"/>
      <c r="Y86" s="587"/>
    </row>
    <row r="87" spans="2:26" ht="13" x14ac:dyDescent="0.2">
      <c r="C87" s="573" t="s">
        <v>160</v>
      </c>
      <c r="D87" s="573"/>
      <c r="E87" s="573"/>
      <c r="F87" s="573"/>
      <c r="G87" s="573"/>
      <c r="H87" s="573"/>
      <c r="I87" s="573"/>
      <c r="J87" s="573"/>
      <c r="K87" s="573"/>
      <c r="L87" s="573"/>
      <c r="M87" s="573"/>
      <c r="N87" s="573"/>
      <c r="O87" s="573"/>
      <c r="P87" s="573"/>
      <c r="Q87" s="573"/>
      <c r="R87" s="573"/>
      <c r="S87" s="573"/>
      <c r="T87" s="573"/>
      <c r="U87" s="573"/>
      <c r="V87" s="573"/>
      <c r="W87" s="573"/>
      <c r="X87" s="573"/>
      <c r="Y87" s="573"/>
      <c r="Z87" s="573"/>
    </row>
    <row r="88" spans="2:26" ht="5.15" customHeight="1" x14ac:dyDescent="0.2">
      <c r="L88" s="56"/>
      <c r="M88" s="56"/>
      <c r="N88" s="56"/>
      <c r="O88" s="56"/>
      <c r="P88" s="56"/>
      <c r="Q88" s="56"/>
      <c r="R88" s="56"/>
      <c r="S88" s="56"/>
      <c r="T88" s="56"/>
      <c r="U88" s="56"/>
      <c r="V88" s="56"/>
      <c r="W88" s="56"/>
      <c r="X88" s="56"/>
      <c r="Y88" s="56"/>
      <c r="Z88" s="56"/>
    </row>
    <row r="89" spans="2:26" ht="18" customHeight="1" x14ac:dyDescent="0.2">
      <c r="C89" s="48" t="s">
        <v>173</v>
      </c>
      <c r="E89" s="56"/>
      <c r="F89" s="56"/>
      <c r="G89" s="56"/>
      <c r="H89" s="56"/>
      <c r="I89" s="56"/>
      <c r="J89" s="56"/>
      <c r="K89" s="56"/>
      <c r="L89" s="56"/>
      <c r="M89" s="56"/>
      <c r="N89" s="56"/>
      <c r="O89" s="56"/>
      <c r="P89" s="56"/>
      <c r="Q89" s="56"/>
      <c r="R89" s="56"/>
      <c r="S89" s="56"/>
      <c r="T89" s="56"/>
      <c r="U89" s="56"/>
      <c r="V89" s="56"/>
      <c r="W89" s="56"/>
      <c r="X89" s="56"/>
      <c r="Y89" s="56"/>
      <c r="Z89" s="56"/>
    </row>
    <row r="90" spans="2:26" ht="5.15" customHeight="1" x14ac:dyDescent="0.2">
      <c r="C90" s="48"/>
      <c r="E90" s="56"/>
      <c r="F90" s="56"/>
      <c r="G90" s="56"/>
      <c r="H90" s="56"/>
      <c r="I90" s="56"/>
      <c r="J90" s="56"/>
      <c r="K90" s="56"/>
      <c r="L90" s="56"/>
      <c r="M90" s="56"/>
      <c r="N90" s="56"/>
      <c r="O90" s="56"/>
      <c r="P90" s="56"/>
      <c r="Q90" s="56"/>
      <c r="R90" s="56"/>
      <c r="S90" s="56"/>
      <c r="T90" s="56"/>
      <c r="U90" s="56"/>
      <c r="V90" s="56"/>
      <c r="W90" s="56"/>
      <c r="X90" s="56"/>
      <c r="Y90" s="56"/>
      <c r="Z90" s="56"/>
    </row>
    <row r="91" spans="2:26" ht="20.149999999999999" customHeight="1" x14ac:dyDescent="0.2">
      <c r="B91" s="588" t="s">
        <v>117</v>
      </c>
      <c r="C91" s="588"/>
      <c r="D91" s="588"/>
      <c r="E91" s="588"/>
      <c r="F91" s="587"/>
      <c r="G91" s="587"/>
      <c r="H91" s="588" t="s">
        <v>118</v>
      </c>
      <c r="I91" s="588"/>
      <c r="J91" s="588"/>
      <c r="K91" s="588"/>
      <c r="L91" s="587"/>
      <c r="M91" s="587"/>
      <c r="N91" s="588" t="s">
        <v>140</v>
      </c>
      <c r="O91" s="588"/>
      <c r="P91" s="588"/>
      <c r="Q91" s="588"/>
      <c r="R91" s="587"/>
      <c r="S91" s="587"/>
      <c r="T91" s="589" t="s">
        <v>141</v>
      </c>
      <c r="U91" s="590"/>
      <c r="V91" s="590"/>
      <c r="W91" s="590"/>
      <c r="X91" s="587"/>
      <c r="Y91" s="587"/>
    </row>
    <row r="92" spans="2:26" ht="5.15" customHeight="1" x14ac:dyDescent="0.2">
      <c r="C92" s="48"/>
      <c r="E92" s="56"/>
      <c r="F92" s="56"/>
      <c r="G92" s="56"/>
      <c r="H92" s="56"/>
      <c r="I92" s="56"/>
      <c r="J92" s="56"/>
      <c r="K92" s="56"/>
      <c r="L92" s="56"/>
      <c r="M92" s="56"/>
      <c r="N92" s="56"/>
      <c r="O92" s="56"/>
      <c r="P92" s="56"/>
      <c r="Q92" s="56"/>
      <c r="R92" s="56"/>
      <c r="S92" s="56"/>
      <c r="T92" s="56"/>
      <c r="U92" s="56"/>
      <c r="V92" s="56"/>
      <c r="W92" s="56"/>
      <c r="X92" s="56"/>
      <c r="Y92" s="56"/>
      <c r="Z92" s="56"/>
    </row>
    <row r="93" spans="2:26" ht="20.149999999999999" customHeight="1" x14ac:dyDescent="0.2">
      <c r="B93" s="588" t="s">
        <v>115</v>
      </c>
      <c r="C93" s="588"/>
      <c r="D93" s="588"/>
      <c r="E93" s="588"/>
      <c r="F93" s="587"/>
      <c r="G93" s="587"/>
      <c r="H93" s="589" t="s">
        <v>157</v>
      </c>
      <c r="I93" s="589"/>
      <c r="J93" s="589"/>
      <c r="K93" s="589"/>
      <c r="L93" s="587"/>
      <c r="M93" s="587"/>
      <c r="N93" s="589" t="s">
        <v>156</v>
      </c>
      <c r="O93" s="589"/>
      <c r="P93" s="589"/>
      <c r="Q93" s="589"/>
      <c r="R93" s="587"/>
      <c r="S93" s="587"/>
      <c r="T93" s="589" t="s">
        <v>158</v>
      </c>
      <c r="U93" s="590"/>
      <c r="V93" s="590"/>
      <c r="W93" s="590"/>
      <c r="X93" s="587"/>
      <c r="Y93" s="587"/>
      <c r="Z93" s="56"/>
    </row>
    <row r="94" spans="2:26" ht="5.15" customHeight="1" x14ac:dyDescent="0.2">
      <c r="C94" s="48"/>
      <c r="E94" s="56"/>
      <c r="F94" s="56"/>
      <c r="G94" s="56"/>
      <c r="H94" s="56"/>
      <c r="I94" s="56"/>
      <c r="J94" s="56"/>
      <c r="K94" s="56"/>
      <c r="L94" s="56"/>
      <c r="M94" s="56"/>
      <c r="N94" s="56"/>
      <c r="O94" s="56"/>
      <c r="P94" s="56"/>
      <c r="Q94" s="56"/>
      <c r="R94" s="56"/>
      <c r="S94" s="56"/>
      <c r="T94" s="56"/>
      <c r="U94" s="56"/>
      <c r="V94" s="56"/>
      <c r="W94" s="56"/>
      <c r="X94" s="56"/>
      <c r="Y94" s="56"/>
      <c r="Z94" s="56"/>
    </row>
    <row r="95" spans="2:26" ht="18" customHeight="1" x14ac:dyDescent="0.2">
      <c r="C95" s="48" t="s">
        <v>172</v>
      </c>
      <c r="E95" s="56"/>
      <c r="F95" s="56"/>
      <c r="G95" s="56"/>
      <c r="H95" s="56"/>
      <c r="I95" s="56"/>
      <c r="J95" s="56"/>
      <c r="K95" s="56"/>
      <c r="L95" s="56"/>
      <c r="M95" s="56"/>
      <c r="N95" s="56"/>
      <c r="O95" s="56"/>
      <c r="P95" s="56"/>
      <c r="Q95" s="56"/>
      <c r="R95" s="56"/>
      <c r="S95" s="56"/>
      <c r="T95" s="56"/>
      <c r="U95" s="56"/>
      <c r="V95" s="56"/>
      <c r="W95" s="56"/>
      <c r="X95" s="56"/>
      <c r="Y95" s="56"/>
      <c r="Z95" s="56"/>
    </row>
    <row r="96" spans="2:26" ht="5.15" customHeight="1" x14ac:dyDescent="0.2">
      <c r="C96" s="48"/>
      <c r="E96" s="56"/>
      <c r="F96" s="56"/>
      <c r="G96" s="56"/>
      <c r="H96" s="56"/>
      <c r="I96" s="56"/>
      <c r="J96" s="56"/>
      <c r="K96" s="56"/>
      <c r="L96" s="56"/>
      <c r="M96" s="56"/>
      <c r="N96" s="56"/>
      <c r="O96" s="56"/>
      <c r="P96" s="56"/>
      <c r="Q96" s="56"/>
      <c r="R96" s="56"/>
      <c r="S96" s="56"/>
      <c r="T96" s="56"/>
      <c r="U96" s="56"/>
      <c r="V96" s="56"/>
      <c r="W96" s="56"/>
      <c r="X96" s="56"/>
      <c r="Y96" s="56"/>
      <c r="Z96" s="56"/>
    </row>
    <row r="97" spans="2:26" ht="20.149999999999999" customHeight="1" x14ac:dyDescent="0.2">
      <c r="B97" s="588" t="s">
        <v>119</v>
      </c>
      <c r="C97" s="588"/>
      <c r="D97" s="588"/>
      <c r="E97" s="588"/>
      <c r="F97" s="587"/>
      <c r="G97" s="587"/>
      <c r="H97" s="588" t="s">
        <v>120</v>
      </c>
      <c r="I97" s="588"/>
      <c r="J97" s="588"/>
      <c r="K97" s="588"/>
      <c r="L97" s="587"/>
      <c r="M97" s="587"/>
      <c r="N97" s="588" t="s">
        <v>121</v>
      </c>
      <c r="O97" s="588"/>
      <c r="P97" s="588"/>
      <c r="Q97" s="588"/>
      <c r="R97" s="587"/>
      <c r="S97" s="587"/>
      <c r="T97" s="588" t="s">
        <v>122</v>
      </c>
      <c r="U97" s="588"/>
      <c r="V97" s="588"/>
      <c r="W97" s="588"/>
      <c r="X97" s="587"/>
      <c r="Y97" s="587"/>
    </row>
    <row r="98" spans="2:26" ht="5.15" customHeight="1" x14ac:dyDescent="0.2">
      <c r="B98" s="53"/>
      <c r="C98" s="53"/>
      <c r="D98" s="53"/>
      <c r="E98" s="53"/>
      <c r="F98" s="42"/>
      <c r="G98" s="42"/>
      <c r="I98" s="55"/>
      <c r="J98" s="55"/>
      <c r="K98" s="55"/>
      <c r="L98" s="55"/>
      <c r="M98" s="55"/>
      <c r="N98" s="55"/>
      <c r="O98" s="55"/>
      <c r="P98" s="55"/>
      <c r="Q98" s="55"/>
      <c r="R98" s="55"/>
      <c r="S98" s="55"/>
      <c r="T98" s="55"/>
      <c r="U98" s="55"/>
      <c r="V98" s="55"/>
      <c r="W98" s="55"/>
      <c r="X98" s="55"/>
      <c r="Y98" s="55"/>
    </row>
    <row r="99" spans="2:26" ht="20.149999999999999" customHeight="1" x14ac:dyDescent="0.2">
      <c r="B99" t="s">
        <v>91</v>
      </c>
    </row>
    <row r="100" spans="2:26" ht="20.149999999999999" customHeight="1" x14ac:dyDescent="0.2">
      <c r="B100" s="605" t="s">
        <v>138</v>
      </c>
      <c r="C100" s="606"/>
      <c r="D100" s="606"/>
      <c r="E100" s="607"/>
      <c r="F100" s="601"/>
      <c r="G100" s="601"/>
      <c r="H100" s="3" t="s">
        <v>90</v>
      </c>
      <c r="I100" s="599" t="s">
        <v>161</v>
      </c>
      <c r="J100" s="600"/>
      <c r="K100" s="600"/>
      <c r="L100" s="601"/>
      <c r="M100" s="601"/>
      <c r="N100" s="3" t="s">
        <v>90</v>
      </c>
      <c r="O100" s="599" t="s">
        <v>162</v>
      </c>
      <c r="P100" s="600"/>
      <c r="Q100" s="600"/>
      <c r="R100" s="601"/>
      <c r="S100" s="601"/>
      <c r="T100" s="3" t="s">
        <v>90</v>
      </c>
      <c r="U100" s="599" t="s">
        <v>163</v>
      </c>
      <c r="V100" s="600"/>
      <c r="W100" s="600"/>
      <c r="X100" s="601"/>
      <c r="Y100" s="601"/>
      <c r="Z100" s="3" t="s">
        <v>90</v>
      </c>
    </row>
    <row r="101" spans="2:26" s="61" customFormat="1" ht="5.15" customHeight="1" x14ac:dyDescent="0.2">
      <c r="B101" s="63"/>
      <c r="C101" s="63"/>
      <c r="D101" s="63"/>
      <c r="E101" s="63"/>
      <c r="F101" s="62"/>
      <c r="G101" s="62"/>
      <c r="H101" s="54"/>
      <c r="I101" s="59"/>
      <c r="J101" s="59"/>
      <c r="K101" s="59"/>
      <c r="L101" s="62"/>
      <c r="M101" s="62"/>
      <c r="N101" s="54"/>
      <c r="O101" s="59"/>
      <c r="P101" s="59"/>
      <c r="Q101" s="59"/>
      <c r="R101" s="62"/>
      <c r="S101" s="62"/>
      <c r="T101" s="54"/>
      <c r="U101" s="59"/>
      <c r="V101" s="59"/>
      <c r="W101" s="59"/>
      <c r="X101" s="62"/>
      <c r="Y101" s="62"/>
      <c r="Z101" s="54"/>
    </row>
    <row r="102" spans="2:26" ht="20.149999999999999" customHeight="1" x14ac:dyDescent="0.2">
      <c r="B102" s="605" t="s">
        <v>139</v>
      </c>
      <c r="C102" s="606"/>
      <c r="D102" s="606"/>
      <c r="E102" s="607"/>
      <c r="F102" s="601"/>
      <c r="G102" s="601"/>
      <c r="H102" s="3" t="s">
        <v>90</v>
      </c>
      <c r="I102" s="599" t="s">
        <v>161</v>
      </c>
      <c r="J102" s="600"/>
      <c r="K102" s="600"/>
      <c r="L102" s="601"/>
      <c r="M102" s="601"/>
      <c r="N102" s="3" t="s">
        <v>90</v>
      </c>
      <c r="O102" s="599" t="s">
        <v>162</v>
      </c>
      <c r="P102" s="600"/>
      <c r="Q102" s="600"/>
      <c r="R102" s="601"/>
      <c r="S102" s="601"/>
      <c r="T102" s="3" t="s">
        <v>90</v>
      </c>
      <c r="U102" s="599" t="s">
        <v>163</v>
      </c>
      <c r="V102" s="600"/>
      <c r="W102" s="600"/>
      <c r="X102" s="601"/>
      <c r="Y102" s="601"/>
      <c r="Z102" s="3" t="s">
        <v>90</v>
      </c>
    </row>
    <row r="103" spans="2:26" s="61" customFormat="1" ht="5.15" customHeight="1" x14ac:dyDescent="0.2">
      <c r="B103" s="60"/>
      <c r="C103" s="60"/>
      <c r="D103" s="60"/>
      <c r="E103" s="60"/>
      <c r="F103" s="62"/>
      <c r="G103" s="62"/>
      <c r="H103" s="54"/>
      <c r="I103" s="59"/>
      <c r="J103" s="59"/>
      <c r="K103" s="59"/>
      <c r="L103" s="62"/>
      <c r="M103" s="62"/>
      <c r="N103" s="54"/>
      <c r="O103" s="59"/>
      <c r="P103" s="59"/>
      <c r="Q103" s="59"/>
      <c r="R103" s="62"/>
      <c r="S103" s="62"/>
      <c r="T103" s="54"/>
      <c r="U103" s="59"/>
      <c r="V103" s="59"/>
      <c r="W103" s="59"/>
      <c r="X103" s="62"/>
      <c r="Y103" s="62"/>
      <c r="Z103" s="54"/>
    </row>
    <row r="104" spans="2:26" ht="20.149999999999999" customHeight="1" x14ac:dyDescent="0.2">
      <c r="B104" s="602" t="s">
        <v>89</v>
      </c>
      <c r="C104" s="603"/>
      <c r="D104" s="603"/>
      <c r="E104" s="604"/>
      <c r="F104" s="601"/>
      <c r="G104" s="601"/>
      <c r="H104" s="3" t="s">
        <v>90</v>
      </c>
      <c r="I104" s="599" t="s">
        <v>161</v>
      </c>
      <c r="J104" s="600"/>
      <c r="K104" s="600"/>
      <c r="L104" s="601"/>
      <c r="M104" s="601"/>
      <c r="N104" s="3" t="s">
        <v>90</v>
      </c>
      <c r="O104" s="599" t="s">
        <v>162</v>
      </c>
      <c r="P104" s="600"/>
      <c r="Q104" s="600"/>
      <c r="R104" s="601"/>
      <c r="S104" s="601"/>
      <c r="T104" s="3" t="s">
        <v>90</v>
      </c>
      <c r="U104" s="599" t="s">
        <v>163</v>
      </c>
      <c r="V104" s="600"/>
      <c r="W104" s="600"/>
      <c r="X104" s="601"/>
      <c r="Y104" s="601"/>
      <c r="Z104" s="3" t="s">
        <v>90</v>
      </c>
    </row>
    <row r="105" spans="2:26" s="61" customFormat="1" ht="5.15" customHeight="1" x14ac:dyDescent="0.2">
      <c r="B105" s="60"/>
      <c r="C105" s="60"/>
      <c r="D105" s="60"/>
      <c r="E105" s="60"/>
      <c r="F105" s="63"/>
      <c r="G105" s="63"/>
      <c r="H105" s="54"/>
      <c r="I105" s="64"/>
      <c r="J105" s="64"/>
      <c r="K105" s="64"/>
      <c r="L105" s="63"/>
      <c r="M105" s="63"/>
      <c r="N105" s="54"/>
      <c r="O105" s="64"/>
      <c r="P105" s="64"/>
      <c r="Q105" s="64"/>
      <c r="R105" s="63"/>
      <c r="S105" s="63"/>
      <c r="T105" s="54"/>
      <c r="U105" s="64"/>
      <c r="V105" s="64"/>
      <c r="W105" s="64"/>
      <c r="X105" s="63"/>
      <c r="Y105" s="63"/>
      <c r="Z105" s="54"/>
    </row>
    <row r="106" spans="2:26" ht="20.149999999999999" customHeight="1" x14ac:dyDescent="0.2">
      <c r="B106" s="591" t="s">
        <v>152</v>
      </c>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3"/>
      <c r="Z106" s="3"/>
    </row>
    <row r="107" spans="2:26" s="61" customFormat="1" ht="5.15" customHeight="1" x14ac:dyDescent="0.2">
      <c r="B107" s="60"/>
      <c r="C107" s="60"/>
      <c r="D107" s="60"/>
      <c r="E107" s="60"/>
      <c r="F107" s="63"/>
      <c r="G107" s="63"/>
      <c r="H107" s="54"/>
      <c r="I107" s="64"/>
      <c r="J107" s="64"/>
      <c r="K107" s="64"/>
      <c r="L107" s="63"/>
      <c r="M107" s="63"/>
      <c r="N107" s="54"/>
      <c r="O107" s="64"/>
      <c r="P107" s="64"/>
      <c r="Q107" s="64"/>
      <c r="R107" s="63"/>
      <c r="S107" s="63"/>
      <c r="T107" s="54"/>
      <c r="U107" s="64"/>
      <c r="V107" s="64"/>
      <c r="W107" s="64"/>
      <c r="X107" s="63"/>
      <c r="Y107" s="63"/>
      <c r="Z107" s="54"/>
    </row>
    <row r="108" spans="2:26" ht="33" customHeight="1" x14ac:dyDescent="0.2">
      <c r="B108" s="594" t="s">
        <v>153</v>
      </c>
      <c r="C108" s="595"/>
      <c r="D108" s="595"/>
      <c r="E108" s="595"/>
      <c r="F108" s="595"/>
      <c r="G108" s="595"/>
      <c r="H108" s="595"/>
      <c r="I108" s="595"/>
      <c r="J108" s="595"/>
      <c r="K108" s="595"/>
      <c r="L108" s="595"/>
      <c r="M108" s="595"/>
      <c r="N108" s="595"/>
      <c r="O108" s="595"/>
      <c r="P108" s="595"/>
      <c r="Q108" s="595"/>
      <c r="R108" s="595"/>
      <c r="S108" s="595"/>
      <c r="T108" s="595"/>
      <c r="U108" s="595"/>
      <c r="V108" s="595"/>
      <c r="W108" s="595"/>
      <c r="X108" s="595"/>
      <c r="Y108" s="595"/>
    </row>
    <row r="109" spans="2:26" ht="5.15" customHeight="1" x14ac:dyDescent="0.2">
      <c r="B109" s="45"/>
      <c r="C109" s="45"/>
    </row>
    <row r="110" spans="2:26" ht="20.149999999999999" customHeight="1" x14ac:dyDescent="0.2">
      <c r="B110" t="s">
        <v>123</v>
      </c>
    </row>
    <row r="111" spans="2:26" ht="5.15" customHeight="1" x14ac:dyDescent="0.2">
      <c r="C111" s="48"/>
      <c r="E111" s="56"/>
      <c r="F111" s="56"/>
      <c r="G111" s="56"/>
      <c r="H111" s="56"/>
      <c r="I111" s="56"/>
      <c r="J111" s="56"/>
      <c r="K111" s="56"/>
      <c r="N111" s="56"/>
      <c r="O111" s="56"/>
      <c r="P111" s="56"/>
      <c r="Q111" s="56"/>
    </row>
    <row r="112" spans="2:26" ht="20.149999999999999" customHeight="1" x14ac:dyDescent="0.2">
      <c r="B112" s="51" t="s">
        <v>184</v>
      </c>
      <c r="C112" s="48" t="s">
        <v>125</v>
      </c>
    </row>
    <row r="113" spans="2:26" ht="13" x14ac:dyDescent="0.2">
      <c r="B113" s="51"/>
      <c r="C113" s="52" t="s">
        <v>150</v>
      </c>
      <c r="E113" s="56"/>
      <c r="F113" s="56"/>
      <c r="G113" s="56"/>
    </row>
    <row r="114" spans="2:26" ht="20.149999999999999" customHeight="1" x14ac:dyDescent="0.2">
      <c r="B114" s="584" t="s">
        <v>126</v>
      </c>
      <c r="C114" s="585"/>
      <c r="D114" s="585"/>
      <c r="E114" s="586"/>
      <c r="F114" s="587"/>
      <c r="G114" s="587"/>
      <c r="H114" s="584" t="s">
        <v>127</v>
      </c>
      <c r="I114" s="585"/>
      <c r="J114" s="585"/>
      <c r="K114" s="586"/>
      <c r="L114" s="596" t="s">
        <v>128</v>
      </c>
      <c r="M114" s="597"/>
      <c r="N114" s="598"/>
      <c r="O114" s="587"/>
      <c r="P114" s="587"/>
      <c r="Q114" s="596" t="s">
        <v>129</v>
      </c>
      <c r="R114" s="597"/>
      <c r="S114" s="598"/>
      <c r="T114" s="587"/>
      <c r="U114" s="587"/>
      <c r="V114" s="56"/>
      <c r="W114" s="56"/>
      <c r="X114" s="56"/>
      <c r="Y114" s="56"/>
    </row>
    <row r="115" spans="2:26" ht="5.15" customHeight="1" x14ac:dyDescent="0.2">
      <c r="C115" s="48"/>
      <c r="E115" s="56"/>
      <c r="F115" s="56"/>
      <c r="G115" s="56"/>
      <c r="H115" s="56"/>
      <c r="I115" s="56"/>
      <c r="J115" s="56"/>
      <c r="K115" s="56"/>
      <c r="N115" s="56"/>
      <c r="O115" s="56"/>
      <c r="P115" s="56"/>
      <c r="Q115" s="56"/>
    </row>
    <row r="116" spans="2:26" ht="20.149999999999999" customHeight="1" x14ac:dyDescent="0.2">
      <c r="B116" s="51" t="s">
        <v>185</v>
      </c>
      <c r="C116" s="48" t="s">
        <v>130</v>
      </c>
    </row>
    <row r="117" spans="2:26" ht="13" x14ac:dyDescent="0.2">
      <c r="B117" s="51"/>
      <c r="C117" s="52" t="s">
        <v>149</v>
      </c>
      <c r="E117" s="56"/>
      <c r="F117" s="56"/>
      <c r="G117" s="56"/>
    </row>
    <row r="118" spans="2:26" ht="20.149999999999999" customHeight="1" x14ac:dyDescent="0.2">
      <c r="B118" s="584" t="s">
        <v>132</v>
      </c>
      <c r="C118" s="585"/>
      <c r="D118" s="585"/>
      <c r="E118" s="586"/>
      <c r="F118" s="587"/>
      <c r="G118" s="587"/>
      <c r="H118" s="584" t="s">
        <v>133</v>
      </c>
      <c r="I118" s="585"/>
      <c r="J118" s="585"/>
      <c r="K118" s="586"/>
      <c r="L118" s="587"/>
      <c r="M118" s="587"/>
      <c r="N118" s="584" t="s">
        <v>134</v>
      </c>
      <c r="O118" s="585"/>
      <c r="P118" s="585"/>
      <c r="Q118" s="586"/>
      <c r="R118" s="587"/>
      <c r="S118" s="587"/>
      <c r="T118" s="584" t="s">
        <v>135</v>
      </c>
      <c r="U118" s="585"/>
      <c r="V118" s="585"/>
      <c r="W118" s="586"/>
      <c r="X118" s="587"/>
      <c r="Y118" s="587"/>
    </row>
    <row r="119" spans="2:26" ht="20.149999999999999" customHeight="1" x14ac:dyDescent="0.2">
      <c r="B119" s="581" t="s">
        <v>189</v>
      </c>
      <c r="C119" s="581"/>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row>
    <row r="120" spans="2:26" ht="5.15" customHeight="1" x14ac:dyDescent="0.2"/>
    <row r="121" spans="2:26" ht="20.149999999999999" customHeight="1" x14ac:dyDescent="0.2">
      <c r="B121" s="51" t="s">
        <v>143</v>
      </c>
      <c r="C121" s="65" t="s">
        <v>168</v>
      </c>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2:26" ht="20.149999999999999" customHeight="1" x14ac:dyDescent="0.2">
      <c r="B122" s="574" t="s">
        <v>167</v>
      </c>
      <c r="C122" s="575"/>
      <c r="D122" s="575"/>
      <c r="E122" s="575"/>
      <c r="F122" s="575"/>
      <c r="G122" s="582"/>
      <c r="H122" s="582"/>
      <c r="I122" s="582"/>
      <c r="J122" s="582"/>
      <c r="K122" s="574" t="s">
        <v>169</v>
      </c>
      <c r="L122" s="575"/>
      <c r="M122" s="575"/>
      <c r="N122" s="575"/>
      <c r="O122" s="577"/>
      <c r="P122" s="583"/>
      <c r="Q122" s="583"/>
      <c r="R122" s="583"/>
      <c r="S122" s="583"/>
      <c r="T122" s="583"/>
      <c r="U122" s="583"/>
      <c r="V122" s="583"/>
      <c r="W122" s="583"/>
      <c r="X122" s="583"/>
      <c r="Y122" s="583"/>
      <c r="Z122" s="583"/>
    </row>
    <row r="123" spans="2:26" ht="20.149999999999999" customHeight="1" x14ac:dyDescent="0.2">
      <c r="B123" s="56"/>
      <c r="C123" s="573" t="s">
        <v>182</v>
      </c>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row>
    <row r="124" spans="2:26" ht="5.15" customHeight="1" x14ac:dyDescent="0.2"/>
    <row r="125" spans="2:26" ht="20.149999999999999" customHeight="1" x14ac:dyDescent="0.2">
      <c r="B125" s="51" t="s">
        <v>143</v>
      </c>
      <c r="C125" s="65" t="s">
        <v>170</v>
      </c>
      <c r="D125" s="56"/>
      <c r="E125" s="56"/>
      <c r="F125" s="56"/>
      <c r="G125" s="56"/>
      <c r="H125" s="56"/>
      <c r="I125" s="56"/>
      <c r="J125" s="56"/>
      <c r="K125" s="56"/>
      <c r="L125" s="56"/>
      <c r="M125" s="56"/>
    </row>
    <row r="126" spans="2:26" ht="20.149999999999999" customHeight="1" x14ac:dyDescent="0.2">
      <c r="B126" s="574" t="s">
        <v>171</v>
      </c>
      <c r="C126" s="575"/>
      <c r="D126" s="575"/>
      <c r="E126" s="575"/>
      <c r="F126" s="575"/>
      <c r="G126" s="575"/>
      <c r="H126" s="577"/>
      <c r="I126" s="576"/>
      <c r="J126" s="576"/>
      <c r="K126" s="576"/>
      <c r="L126" s="576"/>
      <c r="M126" s="574" t="s">
        <v>64</v>
      </c>
      <c r="N126" s="575"/>
      <c r="O126" s="575"/>
      <c r="P126" s="576"/>
      <c r="Q126" s="576"/>
      <c r="R126" s="576"/>
      <c r="S126" s="576"/>
    </row>
    <row r="127" spans="2:26" ht="5.15" customHeight="1" x14ac:dyDescent="0.2"/>
    <row r="128" spans="2:26" ht="20.149999999999999" customHeight="1" x14ac:dyDescent="0.2">
      <c r="B128" s="574" t="s">
        <v>188</v>
      </c>
      <c r="C128" s="575"/>
      <c r="D128" s="575"/>
      <c r="E128" s="575"/>
      <c r="F128" s="575"/>
      <c r="G128" s="575"/>
      <c r="H128" s="577"/>
      <c r="I128" s="578"/>
      <c r="J128" s="579"/>
      <c r="K128" s="579"/>
      <c r="L128" s="579"/>
      <c r="M128" s="579"/>
      <c r="N128" s="579"/>
      <c r="O128" s="579"/>
      <c r="P128" s="579"/>
      <c r="Q128" s="579"/>
      <c r="R128" s="579"/>
      <c r="S128" s="579"/>
      <c r="T128" s="579"/>
      <c r="U128" s="579"/>
      <c r="V128" s="579"/>
      <c r="W128" s="579"/>
      <c r="X128" s="579"/>
      <c r="Y128" s="579"/>
      <c r="Z128" s="580"/>
    </row>
    <row r="129" spans="2:26" ht="5.15" customHeight="1" x14ac:dyDescent="0.2"/>
    <row r="130" spans="2:26" ht="20.149999999999999" customHeight="1" x14ac:dyDescent="0.2">
      <c r="B130" s="66"/>
      <c r="C130" s="573" t="s">
        <v>183</v>
      </c>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row>
    <row r="131" spans="2:26" ht="5.15" customHeight="1" x14ac:dyDescent="0.2"/>
    <row r="132" spans="2:26" ht="20.149999999999999" customHeight="1" x14ac:dyDescent="0.2">
      <c r="B132" s="51" t="s">
        <v>143</v>
      </c>
      <c r="C132" s="65" t="s">
        <v>194</v>
      </c>
      <c r="D132" s="56"/>
      <c r="E132" s="56"/>
      <c r="F132" s="56"/>
      <c r="G132" s="56"/>
      <c r="H132" s="56"/>
      <c r="I132" s="56"/>
      <c r="J132" s="56"/>
      <c r="K132" s="56"/>
      <c r="L132" s="56"/>
      <c r="M132" s="56"/>
    </row>
    <row r="133" spans="2:26" ht="20.149999999999999" customHeight="1" x14ac:dyDescent="0.2">
      <c r="B133" s="574" t="s">
        <v>64</v>
      </c>
      <c r="C133" s="575"/>
      <c r="D133" s="575"/>
      <c r="E133" s="576"/>
      <c r="F133" s="576"/>
      <c r="G133" s="576"/>
      <c r="H133" s="576"/>
    </row>
    <row r="134" spans="2:26" ht="20.149999999999999" customHeight="1" x14ac:dyDescent="0.2">
      <c r="B134" s="66"/>
      <c r="C134" s="573" t="s">
        <v>195</v>
      </c>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row>
    <row r="135" spans="2:26" ht="5.15" customHeight="1" x14ac:dyDescent="0.2"/>
    <row r="136" spans="2:26" ht="20.149999999999999" customHeight="1" x14ac:dyDescent="0.2">
      <c r="B136" s="51" t="s">
        <v>143</v>
      </c>
      <c r="C136" s="65" t="s">
        <v>196</v>
      </c>
      <c r="D136" s="56"/>
      <c r="E136" s="56"/>
      <c r="F136" s="56"/>
      <c r="G136" s="56"/>
      <c r="H136" s="56"/>
      <c r="I136" s="56"/>
      <c r="J136" s="56"/>
      <c r="K136" s="56"/>
      <c r="L136" s="56"/>
      <c r="M136" s="56"/>
    </row>
    <row r="137" spans="2:26" ht="20.149999999999999" customHeight="1" x14ac:dyDescent="0.2">
      <c r="B137" s="574" t="s">
        <v>64</v>
      </c>
      <c r="C137" s="575"/>
      <c r="D137" s="575"/>
      <c r="E137" s="576"/>
      <c r="F137" s="576"/>
      <c r="G137" s="576"/>
      <c r="H137" s="576"/>
    </row>
    <row r="138" spans="2:26" ht="37.5" customHeight="1" x14ac:dyDescent="0.2">
      <c r="B138" s="66"/>
      <c r="C138" s="573" t="s">
        <v>197</v>
      </c>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row>
    <row r="139" spans="2:26" ht="5.15" customHeight="1" x14ac:dyDescent="0.2"/>
    <row r="140" spans="2:26" ht="20.149999999999999" customHeight="1" x14ac:dyDescent="0.2">
      <c r="B140" s="51" t="s">
        <v>143</v>
      </c>
      <c r="C140" s="65" t="s">
        <v>198</v>
      </c>
      <c r="D140" s="56"/>
      <c r="E140" s="56"/>
      <c r="F140" s="56"/>
      <c r="G140" s="56"/>
      <c r="H140" s="56"/>
      <c r="I140" s="56"/>
      <c r="J140" s="56"/>
      <c r="K140" s="56"/>
      <c r="L140" s="56"/>
      <c r="M140" s="56"/>
    </row>
    <row r="141" spans="2:26" ht="20.149999999999999" customHeight="1" x14ac:dyDescent="0.2">
      <c r="B141" s="574" t="s">
        <v>64</v>
      </c>
      <c r="C141" s="575"/>
      <c r="D141" s="575"/>
      <c r="E141" s="576"/>
      <c r="F141" s="576"/>
      <c r="G141" s="576"/>
      <c r="H141" s="576"/>
    </row>
    <row r="142" spans="2:26" ht="20.149999999999999" customHeight="1" x14ac:dyDescent="0.2">
      <c r="B142" s="66"/>
      <c r="C142" s="573" t="s">
        <v>199</v>
      </c>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row>
    <row r="143" spans="2:26" ht="5.15" customHeight="1" x14ac:dyDescent="0.2"/>
    <row r="144" spans="2:26" ht="20.149999999999999" customHeight="1" x14ac:dyDescent="0.2">
      <c r="B144" s="51" t="s">
        <v>143</v>
      </c>
      <c r="C144" s="50" t="s">
        <v>190</v>
      </c>
      <c r="D144" s="56"/>
      <c r="E144" s="56"/>
      <c r="F144" s="56"/>
      <c r="G144" s="56"/>
      <c r="H144" s="56"/>
      <c r="I144" s="56"/>
      <c r="J144" s="56"/>
      <c r="K144" s="56"/>
      <c r="L144" s="56"/>
      <c r="M144" s="56"/>
    </row>
    <row r="145" spans="2:26" ht="20.149999999999999" customHeight="1" x14ac:dyDescent="0.2">
      <c r="B145" s="574" t="s">
        <v>64</v>
      </c>
      <c r="C145" s="575"/>
      <c r="D145" s="575"/>
      <c r="E145" s="576"/>
      <c r="F145" s="576"/>
      <c r="G145" s="576"/>
      <c r="H145" s="576"/>
    </row>
    <row r="146" spans="2:26" ht="32.25" customHeight="1" x14ac:dyDescent="0.2">
      <c r="B146" s="66"/>
      <c r="C146" s="573" t="s">
        <v>200</v>
      </c>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row>
    <row r="147" spans="2:26" ht="5.15" customHeight="1" x14ac:dyDescent="0.2"/>
    <row r="148" spans="2:26" ht="20.149999999999999" customHeight="1" x14ac:dyDescent="0.2">
      <c r="B148" s="51" t="s">
        <v>143</v>
      </c>
      <c r="C148" s="50" t="s">
        <v>201</v>
      </c>
      <c r="D148" s="56"/>
      <c r="E148" s="56"/>
      <c r="F148" s="56"/>
      <c r="G148" s="56"/>
      <c r="H148" s="56"/>
      <c r="I148" s="56"/>
      <c r="J148" s="56"/>
      <c r="K148" s="56"/>
      <c r="L148" s="56"/>
      <c r="M148" s="56"/>
    </row>
    <row r="149" spans="2:26" ht="20.149999999999999" customHeight="1" x14ac:dyDescent="0.2">
      <c r="B149" s="574" t="s">
        <v>64</v>
      </c>
      <c r="C149" s="575"/>
      <c r="D149" s="575"/>
      <c r="E149" s="576"/>
      <c r="F149" s="576"/>
      <c r="G149" s="576"/>
      <c r="H149" s="576"/>
    </row>
    <row r="150" spans="2:26" ht="20.149999999999999" customHeight="1" x14ac:dyDescent="0.2">
      <c r="B150" s="66"/>
      <c r="C150" s="573" t="s">
        <v>202</v>
      </c>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row>
    <row r="151" spans="2:26" ht="5.15" customHeight="1" x14ac:dyDescent="0.2"/>
    <row r="152" spans="2:26" ht="20.149999999999999" customHeight="1" x14ac:dyDescent="0.2">
      <c r="B152" s="51" t="s">
        <v>143</v>
      </c>
      <c r="C152" s="50" t="s">
        <v>191</v>
      </c>
      <c r="D152" s="56"/>
      <c r="E152" s="56"/>
      <c r="F152" s="56"/>
      <c r="G152" s="56"/>
      <c r="H152" s="56"/>
      <c r="I152" s="56"/>
      <c r="J152" s="56"/>
      <c r="K152" s="56"/>
      <c r="L152" s="56"/>
      <c r="M152" s="56"/>
    </row>
    <row r="153" spans="2:26" ht="20.149999999999999" customHeight="1" x14ac:dyDescent="0.2">
      <c r="B153" s="574" t="s">
        <v>64</v>
      </c>
      <c r="C153" s="575"/>
      <c r="D153" s="575"/>
      <c r="E153" s="576"/>
      <c r="F153" s="576"/>
      <c r="G153" s="576"/>
      <c r="H153" s="576"/>
    </row>
    <row r="154" spans="2:26" ht="20.149999999999999" customHeight="1" x14ac:dyDescent="0.2">
      <c r="B154" s="66"/>
      <c r="C154" s="573" t="s">
        <v>203</v>
      </c>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row>
    <row r="155" spans="2:26" ht="5.15" customHeight="1" x14ac:dyDescent="0.2"/>
    <row r="156" spans="2:26" ht="20.149999999999999" customHeight="1" x14ac:dyDescent="0.2">
      <c r="B156" s="51" t="s">
        <v>143</v>
      </c>
      <c r="C156" s="50" t="s">
        <v>192</v>
      </c>
      <c r="D156" s="56"/>
      <c r="E156" s="56"/>
      <c r="F156" s="56"/>
      <c r="G156" s="56"/>
      <c r="H156" s="56"/>
      <c r="I156" s="56"/>
      <c r="J156" s="56"/>
      <c r="K156" s="56"/>
      <c r="L156" s="56"/>
      <c r="M156" s="56"/>
    </row>
    <row r="157" spans="2:26" ht="20.149999999999999" customHeight="1" x14ac:dyDescent="0.2">
      <c r="B157" s="574" t="s">
        <v>64</v>
      </c>
      <c r="C157" s="575"/>
      <c r="D157" s="575"/>
      <c r="E157" s="576"/>
      <c r="F157" s="576"/>
      <c r="G157" s="576"/>
      <c r="H157" s="576"/>
    </row>
    <row r="158" spans="2:26" ht="20.149999999999999" customHeight="1" x14ac:dyDescent="0.2">
      <c r="B158" s="66"/>
      <c r="C158" s="573" t="s">
        <v>204</v>
      </c>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row>
    <row r="159" spans="2:26" ht="5.15" customHeight="1" x14ac:dyDescent="0.2"/>
    <row r="160" spans="2:26" ht="20.149999999999999" customHeight="1" x14ac:dyDescent="0.2">
      <c r="B160" s="51" t="s">
        <v>143</v>
      </c>
      <c r="C160" s="50" t="s">
        <v>193</v>
      </c>
      <c r="D160" s="56"/>
      <c r="E160" s="56"/>
      <c r="F160" s="56"/>
      <c r="G160" s="56"/>
      <c r="H160" s="56"/>
      <c r="I160" s="56"/>
      <c r="J160" s="56"/>
      <c r="K160" s="56"/>
      <c r="L160" s="56"/>
      <c r="M160" s="56"/>
    </row>
    <row r="161" spans="2:26" ht="20.149999999999999" customHeight="1" x14ac:dyDescent="0.2">
      <c r="B161" s="574" t="s">
        <v>64</v>
      </c>
      <c r="C161" s="575"/>
      <c r="D161" s="575"/>
      <c r="E161" s="576"/>
      <c r="F161" s="576"/>
      <c r="G161" s="576"/>
      <c r="H161" s="576"/>
    </row>
    <row r="162" spans="2:26" ht="33" customHeight="1" x14ac:dyDescent="0.2">
      <c r="B162" s="66"/>
      <c r="C162" s="573" t="s">
        <v>205</v>
      </c>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row>
    <row r="163" spans="2:26" ht="5.15" customHeight="1" x14ac:dyDescent="0.2"/>
  </sheetData>
  <mergeCells count="250">
    <mergeCell ref="A1:AA1"/>
    <mergeCell ref="A20:AA20"/>
    <mergeCell ref="B22:X22"/>
    <mergeCell ref="B24:D24"/>
    <mergeCell ref="E24:N24"/>
    <mergeCell ref="O24:Q24"/>
    <mergeCell ref="R24:Z24"/>
    <mergeCell ref="B29:Z29"/>
    <mergeCell ref="B30:D30"/>
    <mergeCell ref="E30:G30"/>
    <mergeCell ref="H30:K30"/>
    <mergeCell ref="L30:N30"/>
    <mergeCell ref="O30:R30"/>
    <mergeCell ref="S30:U30"/>
    <mergeCell ref="V30:Z30"/>
    <mergeCell ref="B26:D26"/>
    <mergeCell ref="E26:G26"/>
    <mergeCell ref="H26:N26"/>
    <mergeCell ref="O26:Q26"/>
    <mergeCell ref="R26:Z26"/>
    <mergeCell ref="B28:X28"/>
    <mergeCell ref="V32:Z32"/>
    <mergeCell ref="B34:D34"/>
    <mergeCell ref="E34:G34"/>
    <mergeCell ref="H34:K34"/>
    <mergeCell ref="L34:N34"/>
    <mergeCell ref="O34:R34"/>
    <mergeCell ref="S34:U34"/>
    <mergeCell ref="V34:Z34"/>
    <mergeCell ref="B32:D32"/>
    <mergeCell ref="E32:G32"/>
    <mergeCell ref="H32:K32"/>
    <mergeCell ref="L32:N32"/>
    <mergeCell ref="O32:R32"/>
    <mergeCell ref="S32:U32"/>
    <mergeCell ref="V36:Z36"/>
    <mergeCell ref="B38:D38"/>
    <mergeCell ref="E38:G38"/>
    <mergeCell ref="H38:K38"/>
    <mergeCell ref="L38:N38"/>
    <mergeCell ref="O38:R38"/>
    <mergeCell ref="S38:U38"/>
    <mergeCell ref="V38:Z38"/>
    <mergeCell ref="B36:D36"/>
    <mergeCell ref="E36:G36"/>
    <mergeCell ref="H36:K36"/>
    <mergeCell ref="L36:N36"/>
    <mergeCell ref="O36:R36"/>
    <mergeCell ref="S36:U36"/>
    <mergeCell ref="C42:Z42"/>
    <mergeCell ref="C39:Z39"/>
    <mergeCell ref="B40:Z40"/>
    <mergeCell ref="B41:D41"/>
    <mergeCell ref="E41:F41"/>
    <mergeCell ref="G41:I41"/>
    <mergeCell ref="J41:K41"/>
    <mergeCell ref="L41:N41"/>
    <mergeCell ref="O41:P41"/>
    <mergeCell ref="B45:X45"/>
    <mergeCell ref="B46:Z46"/>
    <mergeCell ref="C48:Z48"/>
    <mergeCell ref="B50:E50"/>
    <mergeCell ref="F50:G50"/>
    <mergeCell ref="H50:K50"/>
    <mergeCell ref="L50:M50"/>
    <mergeCell ref="N50:Q50"/>
    <mergeCell ref="R50:S50"/>
    <mergeCell ref="T50:W50"/>
    <mergeCell ref="B54:E54"/>
    <mergeCell ref="F54:G54"/>
    <mergeCell ref="H54:Y54"/>
    <mergeCell ref="C55:Y55"/>
    <mergeCell ref="C56:Y56"/>
    <mergeCell ref="C57:Y57"/>
    <mergeCell ref="X50:Y50"/>
    <mergeCell ref="B52:E52"/>
    <mergeCell ref="F52:G52"/>
    <mergeCell ref="H52:K52"/>
    <mergeCell ref="L52:M52"/>
    <mergeCell ref="N52:Q52"/>
    <mergeCell ref="R52:S52"/>
    <mergeCell ref="T52:W52"/>
    <mergeCell ref="X52:Y52"/>
    <mergeCell ref="B61:E61"/>
    <mergeCell ref="F61:G61"/>
    <mergeCell ref="H61:Y61"/>
    <mergeCell ref="B64:E64"/>
    <mergeCell ref="F64:G64"/>
    <mergeCell ref="H64:K64"/>
    <mergeCell ref="L64:M64"/>
    <mergeCell ref="C58:Y58"/>
    <mergeCell ref="B59:E59"/>
    <mergeCell ref="F59:G59"/>
    <mergeCell ref="H59:K59"/>
    <mergeCell ref="L59:M59"/>
    <mergeCell ref="N59:Q59"/>
    <mergeCell ref="R59:S59"/>
    <mergeCell ref="T59:W59"/>
    <mergeCell ref="X59:Y59"/>
    <mergeCell ref="B66:E66"/>
    <mergeCell ref="F66:G66"/>
    <mergeCell ref="H66:Y66"/>
    <mergeCell ref="C67:Y67"/>
    <mergeCell ref="B68:E68"/>
    <mergeCell ref="F68:G68"/>
    <mergeCell ref="H68:K68"/>
    <mergeCell ref="L68:M68"/>
    <mergeCell ref="N68:Q68"/>
    <mergeCell ref="R68:S68"/>
    <mergeCell ref="C73:Z73"/>
    <mergeCell ref="B75:G75"/>
    <mergeCell ref="H75:J75"/>
    <mergeCell ref="K75:L75"/>
    <mergeCell ref="M75:O75"/>
    <mergeCell ref="P75:Q75"/>
    <mergeCell ref="R75:T75"/>
    <mergeCell ref="U75:V75"/>
    <mergeCell ref="T68:W68"/>
    <mergeCell ref="X68:Y68"/>
    <mergeCell ref="B70:E70"/>
    <mergeCell ref="F70:G70"/>
    <mergeCell ref="H70:Y70"/>
    <mergeCell ref="C72:Y72"/>
    <mergeCell ref="T84:W84"/>
    <mergeCell ref="X84:Y84"/>
    <mergeCell ref="B86:H86"/>
    <mergeCell ref="I86:J86"/>
    <mergeCell ref="K86:Q86"/>
    <mergeCell ref="R86:S86"/>
    <mergeCell ref="T86:W86"/>
    <mergeCell ref="X86:Y86"/>
    <mergeCell ref="R79:S79"/>
    <mergeCell ref="T79:U79"/>
    <mergeCell ref="V79:W79"/>
    <mergeCell ref="F80:AA80"/>
    <mergeCell ref="B84:E84"/>
    <mergeCell ref="F84:G84"/>
    <mergeCell ref="H84:K84"/>
    <mergeCell ref="L84:M84"/>
    <mergeCell ref="N84:Q84"/>
    <mergeCell ref="R84:S84"/>
    <mergeCell ref="B79:G79"/>
    <mergeCell ref="H79:I79"/>
    <mergeCell ref="J79:K79"/>
    <mergeCell ref="L79:M79"/>
    <mergeCell ref="N79:O79"/>
    <mergeCell ref="P79:Q79"/>
    <mergeCell ref="C87:Z87"/>
    <mergeCell ref="B91:E91"/>
    <mergeCell ref="F91:G91"/>
    <mergeCell ref="H91:K91"/>
    <mergeCell ref="L91:M91"/>
    <mergeCell ref="B93:E93"/>
    <mergeCell ref="F93:G93"/>
    <mergeCell ref="H93:K93"/>
    <mergeCell ref="L93:M93"/>
    <mergeCell ref="N93:Q93"/>
    <mergeCell ref="R93:S93"/>
    <mergeCell ref="T93:W93"/>
    <mergeCell ref="X93:Y93"/>
    <mergeCell ref="B97:E97"/>
    <mergeCell ref="F97:G97"/>
    <mergeCell ref="H97:K97"/>
    <mergeCell ref="L97:M97"/>
    <mergeCell ref="N97:Q97"/>
    <mergeCell ref="R97:S97"/>
    <mergeCell ref="T97:W97"/>
    <mergeCell ref="X97:Y97"/>
    <mergeCell ref="B100:E100"/>
    <mergeCell ref="F100:G100"/>
    <mergeCell ref="I100:K100"/>
    <mergeCell ref="L100:M100"/>
    <mergeCell ref="O100:Q100"/>
    <mergeCell ref="R100:S100"/>
    <mergeCell ref="U100:W100"/>
    <mergeCell ref="X100:Y100"/>
    <mergeCell ref="F104:G104"/>
    <mergeCell ref="I104:K104"/>
    <mergeCell ref="L104:M104"/>
    <mergeCell ref="O104:Q104"/>
    <mergeCell ref="R104:S104"/>
    <mergeCell ref="U104:W104"/>
    <mergeCell ref="X104:Y104"/>
    <mergeCell ref="B102:E102"/>
    <mergeCell ref="F102:G102"/>
    <mergeCell ref="I102:K102"/>
    <mergeCell ref="L102:M102"/>
    <mergeCell ref="O102:Q102"/>
    <mergeCell ref="R102:S102"/>
    <mergeCell ref="T118:W118"/>
    <mergeCell ref="X118:Y118"/>
    <mergeCell ref="N91:Q91"/>
    <mergeCell ref="R91:S91"/>
    <mergeCell ref="T91:W91"/>
    <mergeCell ref="X91:Y91"/>
    <mergeCell ref="B118:E118"/>
    <mergeCell ref="F118:G118"/>
    <mergeCell ref="H118:K118"/>
    <mergeCell ref="L118:M118"/>
    <mergeCell ref="N118:Q118"/>
    <mergeCell ref="R118:S118"/>
    <mergeCell ref="B106:Y106"/>
    <mergeCell ref="B108:Y108"/>
    <mergeCell ref="B114:E114"/>
    <mergeCell ref="F114:G114"/>
    <mergeCell ref="H114:K114"/>
    <mergeCell ref="L114:N114"/>
    <mergeCell ref="O114:P114"/>
    <mergeCell ref="Q114:S114"/>
    <mergeCell ref="T114:U114"/>
    <mergeCell ref="U102:W102"/>
    <mergeCell ref="X102:Y102"/>
    <mergeCell ref="B104:E104"/>
    <mergeCell ref="B126:H126"/>
    <mergeCell ref="I126:L126"/>
    <mergeCell ref="M126:O126"/>
    <mergeCell ref="P126:S126"/>
    <mergeCell ref="B128:H128"/>
    <mergeCell ref="I128:Z128"/>
    <mergeCell ref="B119:Z119"/>
    <mergeCell ref="B122:F122"/>
    <mergeCell ref="G122:J122"/>
    <mergeCell ref="K122:O122"/>
    <mergeCell ref="P122:Z122"/>
    <mergeCell ref="C123:Z123"/>
    <mergeCell ref="C138:Z138"/>
    <mergeCell ref="B141:D141"/>
    <mergeCell ref="E141:H141"/>
    <mergeCell ref="C142:Z142"/>
    <mergeCell ref="B145:D145"/>
    <mergeCell ref="E145:H145"/>
    <mergeCell ref="C130:Z130"/>
    <mergeCell ref="B133:D133"/>
    <mergeCell ref="E133:H133"/>
    <mergeCell ref="C134:Z134"/>
    <mergeCell ref="B137:D137"/>
    <mergeCell ref="E137:H137"/>
    <mergeCell ref="C162:Z162"/>
    <mergeCell ref="C154:Z154"/>
    <mergeCell ref="B157:D157"/>
    <mergeCell ref="E157:H157"/>
    <mergeCell ref="C158:Z158"/>
    <mergeCell ref="B161:D161"/>
    <mergeCell ref="E161:H161"/>
    <mergeCell ref="C146:Z146"/>
    <mergeCell ref="B149:D149"/>
    <mergeCell ref="E149:H149"/>
    <mergeCell ref="C150:Z150"/>
    <mergeCell ref="B153:D153"/>
    <mergeCell ref="E153:H153"/>
  </mergeCells>
  <phoneticPr fontId="1"/>
  <dataValidations count="1">
    <dataValidation type="list" allowBlank="1" showInputMessage="1" showErrorMessage="1" sqref="J41:K41 E41:F41 P75:Q75 K75:L75 U75:V75 J79:K79 N79:O79 R79:S79 O41:P41 F50:G50 R50:S50 R52:S52 L50:M50 X50:Y50 X52:Y52 L64:M64 F52:G52 L52:M52 V79:W79 F84:G84 X86:Y86 L84:M84 R84:S84 I86:J86 X84:Y84 L68:M68 F68:G68 L97:M97 F97:G97 R97:S97 X97:Y97 T114:U114 O114:P114 F114:G114 L118:M118 R118:S118 X118:Y118 R91:S91 F64:G64 F54:G54 R86:S86 F93:G93 L93:M93 R93:S93 X93:Y93 F61:G61 R59:S59 X59:Y59 L59:M59 F59:G59 F66:G66 F70:G70 R68:S68 X68:Y68 F91:G91 L91:M91 X91:Y91 F118:G118" xr:uid="{00000000-0002-0000-0300-000000000000}">
      <formula1>$AB$1:$AB$6</formula1>
    </dataValidation>
  </dataValidations>
  <pageMargins left="0.51181102362204722" right="0.31496062992125984" top="0.35433070866141736"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タクシー</vt:lpstr>
      <vt:lpstr>集計用</vt:lpstr>
      <vt:lpstr>レンタ</vt:lpstr>
      <vt:lpstr>Sheet1!Print_Area</vt:lpstr>
      <vt:lpstr>タクシー!Print_Area</vt:lpstr>
      <vt:lpstr>レンタ!Print_Area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　</cp:lastModifiedBy>
  <cp:lastPrinted>2024-02-01T11:03:07Z</cp:lastPrinted>
  <dcterms:created xsi:type="dcterms:W3CDTF">2017-05-08T03:29:03Z</dcterms:created>
  <dcterms:modified xsi:type="dcterms:W3CDTF">2024-02-02T04:36:08Z</dcterms:modified>
</cp:coreProperties>
</file>