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fs01\共有\北海道運輸局\! 1.(共有)総務部（札幌）\10-5 会計課\01_重要文書フォルダ（保存期間1年以上）\17.契約\5.入札\令和7年度入札\01　入札（R7.4.1契約）\10　事務用消耗品\★購入決議等\単価契約外\第３四半期\04入札\"/>
    </mc:Choice>
  </mc:AlternateContent>
  <xr:revisionPtr revIDLastSave="0" documentId="13_ncr:1_{2D5D5F80-2C0F-48A0-BE0E-E14BB9EC8A62}" xr6:coauthVersionLast="47" xr6:coauthVersionMax="47" xr10:uidLastSave="{00000000-0000-0000-0000-000000000000}"/>
  <bookViews>
    <workbookView xWindow="-108" yWindow="-108" windowWidth="23256" windowHeight="12456" activeTab="6" xr2:uid="{574C62BE-EEB8-4C9E-BC1C-27DD4B70B655}"/>
  </bookViews>
  <sheets>
    <sheet name="様式1" sheetId="1" r:id="rId1"/>
    <sheet name="様式2" sheetId="2" r:id="rId2"/>
    <sheet name="様式3" sheetId="3" r:id="rId3"/>
    <sheet name="様式4" sheetId="4" r:id="rId4"/>
    <sheet name="様式5" sheetId="5" r:id="rId5"/>
    <sheet name="様式6" sheetId="6" r:id="rId6"/>
    <sheet name="様式6-2" sheetId="7" r:id="rId7"/>
    <sheet name="様式７" sheetId="8" r:id="rId8"/>
  </sheets>
  <externalReferences>
    <externalReference r:id="rId9"/>
    <externalReference r:id="rId10"/>
  </externalReferences>
  <definedNames>
    <definedName name="_xlnm._FilterDatabase" localSheetId="6" hidden="1">'様式6-2'!$A$5:$AR$162</definedName>
    <definedName name="_xlnm.Print_Area" localSheetId="0">様式1!$A$1:$Y$39</definedName>
    <definedName name="_xlnm.Print_Area" localSheetId="1">様式2!$A$1:$Y$41</definedName>
    <definedName name="_xlnm.Print_Area" localSheetId="2">様式3!$A$1:$Y$38</definedName>
    <definedName name="_xlnm.Print_Area" localSheetId="3">様式4!$A$1:$Y$39</definedName>
    <definedName name="_xlnm.Print_Area" localSheetId="4">様式5!$A$1:$Y$40</definedName>
    <definedName name="_xlnm.Print_Area" localSheetId="5">様式6!$B$1:$O$28</definedName>
    <definedName name="_xlnm.Print_Area" localSheetId="6">'様式6-2'!$A$1:$AM$163</definedName>
    <definedName name="_xlnm.Print_Area" localSheetId="7">様式７!$A$1:$Y$33</definedName>
    <definedName name="_xlnm.Print_Titles" localSheetId="6">'様式6-2'!$1:$5</definedName>
    <definedName name="根拠１">[1]リスト!$H$2:$H$3</definedName>
    <definedName name="根拠２">[1]リスト!$I$2:$I$14</definedName>
    <definedName name="根拠３">[1]リスト!$J$2</definedName>
    <definedName name="単位">[1]リスト!$A$1:$A$65536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8" l="1"/>
  <c r="P159" i="7"/>
  <c r="H159" i="7"/>
  <c r="P158" i="7"/>
  <c r="K158" i="7"/>
  <c r="K159" i="7" s="1"/>
  <c r="H158" i="7"/>
  <c r="AL157" i="7"/>
  <c r="Q157" i="7"/>
  <c r="P157" i="7"/>
  <c r="K157" i="7"/>
  <c r="H157" i="7"/>
  <c r="AM156" i="7"/>
  <c r="AL156" i="7"/>
  <c r="AK156" i="7"/>
  <c r="AJ156" i="7"/>
  <c r="AI156" i="7"/>
  <c r="AH156" i="7"/>
  <c r="AG156" i="7"/>
  <c r="AF156" i="7"/>
  <c r="AE156" i="7"/>
  <c r="AD156" i="7"/>
  <c r="AC156" i="7"/>
  <c r="AB156" i="7"/>
  <c r="AA156" i="7"/>
  <c r="Z156" i="7"/>
  <c r="Y156" i="7"/>
  <c r="X156" i="7"/>
  <c r="W156" i="7"/>
  <c r="V156" i="7"/>
  <c r="U156" i="7"/>
  <c r="H156" i="7"/>
  <c r="AM155" i="7"/>
  <c r="AK155" i="7"/>
  <c r="AJ155" i="7"/>
  <c r="AI155" i="7"/>
  <c r="AH155" i="7"/>
  <c r="AG155" i="7"/>
  <c r="AF155" i="7"/>
  <c r="AE155" i="7"/>
  <c r="AD155" i="7"/>
  <c r="AC155" i="7"/>
  <c r="AB155" i="7"/>
  <c r="AA155" i="7"/>
  <c r="Z155" i="7"/>
  <c r="Y155" i="7"/>
  <c r="X155" i="7"/>
  <c r="W155" i="7"/>
  <c r="V155" i="7"/>
  <c r="H155" i="7"/>
  <c r="I154" i="7"/>
  <c r="I153" i="7"/>
  <c r="I152" i="7"/>
  <c r="I151" i="7"/>
  <c r="I150" i="7"/>
  <c r="I149" i="7"/>
  <c r="I148" i="7"/>
  <c r="I147" i="7"/>
  <c r="I146" i="7"/>
  <c r="I145" i="7"/>
  <c r="I144" i="7"/>
  <c r="I143" i="7"/>
  <c r="I142" i="7"/>
  <c r="I141" i="7"/>
  <c r="I140" i="7"/>
  <c r="I139" i="7"/>
  <c r="I138" i="7"/>
  <c r="I137" i="7"/>
  <c r="I136" i="7"/>
  <c r="I135" i="7"/>
  <c r="I134" i="7"/>
  <c r="I133" i="7"/>
  <c r="I132" i="7"/>
  <c r="I131" i="7"/>
  <c r="I130" i="7"/>
  <c r="I129" i="7"/>
  <c r="I128" i="7"/>
  <c r="I127" i="7"/>
  <c r="I126" i="7"/>
  <c r="I125" i="7"/>
  <c r="I124" i="7"/>
  <c r="I123" i="7"/>
  <c r="I122" i="7"/>
  <c r="I121" i="7"/>
  <c r="I120" i="7"/>
  <c r="J119" i="7"/>
  <c r="I119" i="7"/>
  <c r="J118" i="7"/>
  <c r="I118" i="7"/>
  <c r="J117" i="7"/>
  <c r="I117" i="7"/>
  <c r="J116" i="7"/>
  <c r="I116" i="7"/>
  <c r="J115" i="7"/>
  <c r="I115" i="7"/>
  <c r="O114" i="7"/>
  <c r="I114" i="7"/>
  <c r="O113" i="7"/>
  <c r="I113" i="7"/>
  <c r="O112" i="7"/>
  <c r="I112" i="7"/>
  <c r="O111" i="7"/>
  <c r="I111" i="7"/>
  <c r="O110" i="7"/>
  <c r="I110" i="7"/>
  <c r="J109" i="7"/>
  <c r="I109" i="7"/>
  <c r="J108" i="7"/>
  <c r="I108" i="7"/>
  <c r="O107" i="7"/>
  <c r="I107" i="7"/>
  <c r="O106" i="7"/>
  <c r="I106" i="7"/>
  <c r="O105" i="7"/>
  <c r="I105" i="7"/>
  <c r="J104" i="7"/>
  <c r="I104" i="7"/>
  <c r="J103" i="7"/>
  <c r="I103" i="7"/>
  <c r="J102" i="7"/>
  <c r="I102" i="7"/>
  <c r="J101" i="7"/>
  <c r="I101" i="7"/>
  <c r="J100" i="7"/>
  <c r="I100" i="7"/>
  <c r="J99" i="7"/>
  <c r="I99" i="7"/>
  <c r="O98" i="7"/>
  <c r="I98" i="7"/>
  <c r="O97" i="7"/>
  <c r="I97" i="7"/>
  <c r="O96" i="7"/>
  <c r="I96" i="7"/>
  <c r="O95" i="7"/>
  <c r="I95" i="7"/>
  <c r="O94" i="7"/>
  <c r="I94" i="7"/>
  <c r="O93" i="7"/>
  <c r="I93" i="7"/>
  <c r="O92" i="7"/>
  <c r="I92" i="7"/>
  <c r="J91" i="7"/>
  <c r="I91" i="7"/>
  <c r="O90" i="7"/>
  <c r="I90" i="7"/>
  <c r="O89" i="7"/>
  <c r="I89" i="7"/>
  <c r="O88" i="7"/>
  <c r="I88" i="7"/>
  <c r="J87" i="7"/>
  <c r="I87" i="7"/>
  <c r="O86" i="7"/>
  <c r="I86" i="7"/>
  <c r="O85" i="7"/>
  <c r="I85" i="7"/>
  <c r="O84" i="7"/>
  <c r="I84" i="7"/>
  <c r="O83" i="7"/>
  <c r="I83" i="7"/>
  <c r="J82" i="7"/>
  <c r="I82" i="7"/>
  <c r="O81" i="7"/>
  <c r="I81" i="7"/>
  <c r="O80" i="7"/>
  <c r="I80" i="7"/>
  <c r="O79" i="7"/>
  <c r="I79" i="7"/>
  <c r="O78" i="7"/>
  <c r="I78" i="7"/>
  <c r="O77" i="7"/>
  <c r="I77" i="7"/>
  <c r="O76" i="7"/>
  <c r="I76" i="7"/>
  <c r="O75" i="7"/>
  <c r="I75" i="7"/>
  <c r="J74" i="7"/>
  <c r="I74" i="7"/>
  <c r="J73" i="7"/>
  <c r="I73" i="7"/>
  <c r="J72" i="7"/>
  <c r="I72" i="7"/>
  <c r="J71" i="7"/>
  <c r="I71" i="7"/>
  <c r="J70" i="7"/>
  <c r="I70" i="7"/>
  <c r="J69" i="7"/>
  <c r="I69" i="7"/>
  <c r="J68" i="7"/>
  <c r="I68" i="7"/>
  <c r="J67" i="7"/>
  <c r="I67" i="7"/>
  <c r="J66" i="7"/>
  <c r="I66" i="7"/>
  <c r="J65" i="7"/>
  <c r="I65" i="7"/>
  <c r="J64" i="7"/>
  <c r="I64" i="7"/>
  <c r="J63" i="7"/>
  <c r="I63" i="7"/>
  <c r="U62" i="7"/>
  <c r="F62" i="7" s="1"/>
  <c r="O61" i="7"/>
  <c r="I61" i="7"/>
  <c r="O60" i="7"/>
  <c r="I60" i="7"/>
  <c r="O59" i="7"/>
  <c r="I59" i="7"/>
  <c r="O58" i="7"/>
  <c r="O155" i="7" s="1"/>
  <c r="I58" i="7"/>
  <c r="I155" i="7" s="1"/>
  <c r="O57" i="7"/>
  <c r="I57" i="7"/>
  <c r="O56" i="7"/>
  <c r="I56" i="7"/>
  <c r="O55" i="7"/>
  <c r="I55" i="7"/>
  <c r="I54" i="7"/>
  <c r="F54" i="7"/>
  <c r="U54" i="7" s="1"/>
  <c r="U155" i="7" s="1"/>
  <c r="O53" i="7"/>
  <c r="I53" i="7"/>
  <c r="O52" i="7"/>
  <c r="I52" i="7"/>
  <c r="O51" i="7"/>
  <c r="I51" i="7"/>
  <c r="O50" i="7"/>
  <c r="I50" i="7"/>
  <c r="O49" i="7"/>
  <c r="I49" i="7"/>
  <c r="M48" i="7"/>
  <c r="I48" i="7"/>
  <c r="M47" i="7"/>
  <c r="I47" i="7"/>
  <c r="M46" i="7"/>
  <c r="I46" i="7"/>
  <c r="M45" i="7"/>
  <c r="I45" i="7"/>
  <c r="M44" i="7"/>
  <c r="I44" i="7"/>
  <c r="M43" i="7"/>
  <c r="I43" i="7"/>
  <c r="M42" i="7"/>
  <c r="I42" i="7"/>
  <c r="Q41" i="7"/>
  <c r="I41" i="7"/>
  <c r="O40" i="7"/>
  <c r="I40" i="7"/>
  <c r="O39" i="7"/>
  <c r="I39" i="7"/>
  <c r="O38" i="7"/>
  <c r="I38" i="7"/>
  <c r="O37" i="7"/>
  <c r="I37" i="7"/>
  <c r="O36" i="7"/>
  <c r="I36" i="7"/>
  <c r="O35" i="7"/>
  <c r="I35" i="7"/>
  <c r="O34" i="7"/>
  <c r="I34" i="7"/>
  <c r="O33" i="7"/>
  <c r="I33" i="7"/>
  <c r="O32" i="7"/>
  <c r="I32" i="7"/>
  <c r="L31" i="7"/>
  <c r="I31" i="7"/>
  <c r="L30" i="7"/>
  <c r="I30" i="7"/>
  <c r="L29" i="7"/>
  <c r="I29" i="7"/>
  <c r="L28" i="7"/>
  <c r="I28" i="7"/>
  <c r="L27" i="7"/>
  <c r="I27" i="7"/>
  <c r="L26" i="7"/>
  <c r="I26" i="7"/>
  <c r="L25" i="7"/>
  <c r="I25" i="7"/>
  <c r="L24" i="7"/>
  <c r="I24" i="7"/>
  <c r="L23" i="7"/>
  <c r="L157" i="7" s="1"/>
  <c r="I23" i="7"/>
  <c r="M22" i="7"/>
  <c r="I22" i="7"/>
  <c r="M21" i="7"/>
  <c r="I21" i="7"/>
  <c r="M20" i="7"/>
  <c r="I20" i="7"/>
  <c r="M19" i="7"/>
  <c r="I19" i="7"/>
  <c r="M18" i="7"/>
  <c r="M157" i="7" s="1"/>
  <c r="I18" i="7"/>
  <c r="N17" i="7"/>
  <c r="N157" i="7" s="1"/>
  <c r="I17" i="7"/>
  <c r="O16" i="7"/>
  <c r="I16" i="7"/>
  <c r="O15" i="7"/>
  <c r="I15" i="7"/>
  <c r="O14" i="7"/>
  <c r="I14" i="7"/>
  <c r="O13" i="7"/>
  <c r="I13" i="7"/>
  <c r="O12" i="7"/>
  <c r="I12" i="7"/>
  <c r="O11" i="7"/>
  <c r="I11" i="7"/>
  <c r="O10" i="7"/>
  <c r="I10" i="7"/>
  <c r="O9" i="7"/>
  <c r="I9" i="7"/>
  <c r="O8" i="7"/>
  <c r="I8" i="7"/>
  <c r="O7" i="7"/>
  <c r="I7" i="7"/>
  <c r="O6" i="7"/>
  <c r="I6" i="7"/>
  <c r="G7" i="6"/>
  <c r="G7" i="3"/>
  <c r="F14" i="5" s="1"/>
  <c r="G7" i="2"/>
  <c r="G7" i="1"/>
  <c r="M158" i="7" l="1"/>
  <c r="M159" i="7" s="1"/>
  <c r="I62" i="7"/>
  <c r="J62" i="7"/>
  <c r="J157" i="7" s="1"/>
  <c r="Q159" i="7"/>
  <c r="L158" i="7"/>
  <c r="L159" i="7" s="1"/>
  <c r="N158" i="7"/>
  <c r="N159" i="7" s="1"/>
  <c r="I156" i="7"/>
  <c r="I157" i="7"/>
  <c r="I158" i="7" s="1"/>
  <c r="O157" i="7"/>
  <c r="O158" i="7" s="1"/>
  <c r="O156" i="7"/>
  <c r="O159" i="7" s="1"/>
  <c r="Q158" i="7"/>
  <c r="O54" i="7"/>
  <c r="J158" i="7" l="1"/>
  <c r="J159" i="7"/>
  <c r="I15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I15" authorId="0" shapeId="0" xr:uid="{FC73BC83-CE8D-469A-8F6A-FAF75B7CD01A}">
      <text>
        <r>
          <rPr>
            <b/>
            <sz val="14"/>
            <color indexed="81"/>
            <rFont val="MS P ゴシック"/>
            <family val="3"/>
            <charset val="128"/>
          </rPr>
          <t>軽減税率対象</t>
        </r>
      </text>
    </comment>
  </commentList>
</comments>
</file>

<file path=xl/sharedStrings.xml><?xml version="1.0" encoding="utf-8"?>
<sst xmlns="http://schemas.openxmlformats.org/spreadsheetml/2006/main" count="1112" uniqueCount="609">
  <si>
    <t>様式１</t>
    <phoneticPr fontId="3"/>
  </si>
  <si>
    <t>電子入札用</t>
    <phoneticPr fontId="3"/>
  </si>
  <si>
    <t>入札参加申請書</t>
  </si>
  <si>
    <t>契約件名</t>
    <phoneticPr fontId="3"/>
  </si>
  <si>
    <t>　　　 年　 月　 日</t>
    <phoneticPr fontId="3"/>
  </si>
  <si>
    <t>住所</t>
  </si>
  <si>
    <t>商号又は名称</t>
  </si>
  <si>
    <t>代表者氏名</t>
    <phoneticPr fontId="3"/>
  </si>
  <si>
    <t>支出負担行為担当官</t>
  </si>
  <si>
    <t>北海道運輸局長</t>
    <phoneticPr fontId="3"/>
  </si>
  <si>
    <t>殿</t>
    <phoneticPr fontId="3"/>
  </si>
  <si>
    <t>添付書類</t>
  </si>
  <si>
    <t>・</t>
    <phoneticPr fontId="3"/>
  </si>
  <si>
    <t>令和０７・０８・０９資格審査結果通知書（全省庁統一資格）の写し</t>
    <phoneticPr fontId="3"/>
  </si>
  <si>
    <t>・</t>
  </si>
  <si>
    <t>様式２</t>
    <phoneticPr fontId="3"/>
  </si>
  <si>
    <t>紙入札用</t>
  </si>
  <si>
    <t>紙入札方式参加願</t>
  </si>
  <si>
    <t>上記の案件は、電子調達システムを利用しての参加ができないため紙入札方式での</t>
    <rPh sb="9" eb="11">
      <t>チョウタツ</t>
    </rPh>
    <phoneticPr fontId="3"/>
  </si>
  <si>
    <t>参加をいたします。</t>
    <phoneticPr fontId="3"/>
  </si>
  <si>
    <t>資格審査登録番号</t>
  </si>
  <si>
    <t>企業名称</t>
  </si>
  <si>
    <t>企業郵便番号</t>
  </si>
  <si>
    <t>企業住所</t>
  </si>
  <si>
    <t>代表者名</t>
  </si>
  <si>
    <t>代表者役職</t>
  </si>
  <si>
    <t>電子くじ番号</t>
    <phoneticPr fontId="3"/>
  </si>
  <si>
    <t>入札者</t>
  </si>
  <si>
    <t>氏名</t>
    <phoneticPr fontId="3"/>
  </si>
  <si>
    <t>※以下は、押印を省略する場合のみ記載すること</t>
    <rPh sb="1" eb="3">
      <t>イカ</t>
    </rPh>
    <rPh sb="5" eb="7">
      <t>オウイン</t>
    </rPh>
    <rPh sb="8" eb="10">
      <t>ショウリャク</t>
    </rPh>
    <rPh sb="12" eb="14">
      <t>バアイ</t>
    </rPh>
    <rPh sb="16" eb="18">
      <t>キサイ</t>
    </rPh>
    <phoneticPr fontId="7"/>
  </si>
  <si>
    <t>（連絡先は２以上記載すること）</t>
  </si>
  <si>
    <t>本件責任者（会社名・部署名・氏名）：</t>
    <rPh sb="0" eb="2">
      <t>ホンケン</t>
    </rPh>
    <rPh sb="2" eb="5">
      <t>セキニンシャ</t>
    </rPh>
    <rPh sb="6" eb="8">
      <t>カイシャ</t>
    </rPh>
    <rPh sb="8" eb="9">
      <t>メイ</t>
    </rPh>
    <rPh sb="10" eb="13">
      <t>ブショメイ</t>
    </rPh>
    <rPh sb="14" eb="16">
      <t>シメイ</t>
    </rPh>
    <phoneticPr fontId="7"/>
  </si>
  <si>
    <t>本件担当者（会社名・部署名・氏名）：</t>
    <rPh sb="0" eb="2">
      <t>ホンケン</t>
    </rPh>
    <rPh sb="2" eb="5">
      <t>タントウシャ</t>
    </rPh>
    <rPh sb="6" eb="8">
      <t>カイシャ</t>
    </rPh>
    <rPh sb="8" eb="9">
      <t>メイ</t>
    </rPh>
    <rPh sb="10" eb="13">
      <t>ブショメイ</t>
    </rPh>
    <rPh sb="14" eb="16">
      <t>シメイ</t>
    </rPh>
    <phoneticPr fontId="7"/>
  </si>
  <si>
    <t>連絡先１：</t>
    <rPh sb="0" eb="3">
      <t>レンラクサキ</t>
    </rPh>
    <phoneticPr fontId="7"/>
  </si>
  <si>
    <t>連絡先２：</t>
    <rPh sb="0" eb="3">
      <t>レンラクサキ</t>
    </rPh>
    <phoneticPr fontId="7"/>
  </si>
  <si>
    <t>＊１．入札者住所、企業名称及び氏名欄は、代表者若しくは委任を受けている　　
　　場合はその者が記載、押印する。</t>
    <phoneticPr fontId="3"/>
  </si>
  <si>
    <t>２．電子くじ番号は、電子くじを実施する場合に必要となるので、000～999　
　の任意の３桁の数字を記載する。</t>
    <rPh sb="2" eb="4">
      <t>デンシ</t>
    </rPh>
    <rPh sb="6" eb="8">
      <t>バンゴウ</t>
    </rPh>
    <rPh sb="10" eb="12">
      <t>デンシ</t>
    </rPh>
    <rPh sb="15" eb="17">
      <t>ジッシ</t>
    </rPh>
    <rPh sb="19" eb="21">
      <t>バアイ</t>
    </rPh>
    <rPh sb="22" eb="24">
      <t>ヒツヨウ</t>
    </rPh>
    <rPh sb="41" eb="43">
      <t>ニンイ</t>
    </rPh>
    <phoneticPr fontId="3"/>
  </si>
  <si>
    <t>様式３</t>
    <phoneticPr fontId="3"/>
  </si>
  <si>
    <t>電子入札用</t>
  </si>
  <si>
    <t>確　認　書</t>
  </si>
  <si>
    <t>本案件については、「電子入札方式」により参加します。</t>
    <phoneticPr fontId="3"/>
  </si>
  <si>
    <t>会社名等</t>
  </si>
  <si>
    <t>部署名</t>
  </si>
  <si>
    <t>確認者</t>
    <phoneticPr fontId="3"/>
  </si>
  <si>
    <t>電子入札方式により参加する方は、本入札に使用するＩＣカード券面の番号を記入して下さい。</t>
  </si>
  <si>
    <t>【ＩＣカード券面の番号】「シリアルナンバー（ＳＮ）」「ＩＤ」等の項目に続く</t>
  </si>
  <si>
    <r>
      <t>10</t>
    </r>
    <r>
      <rPr>
        <sz val="11"/>
        <rFont val="ＭＳ 明朝"/>
        <family val="1"/>
        <charset val="128"/>
      </rPr>
      <t>数桁の数字・英字（例：</t>
    </r>
    <r>
      <rPr>
        <sz val="11"/>
        <rFont val="Century"/>
        <family val="1"/>
      </rPr>
      <t>14</t>
    </r>
    <r>
      <rPr>
        <sz val="11"/>
        <rFont val="ＭＳ 明朝"/>
        <family val="1"/>
        <charset val="128"/>
      </rPr>
      <t>桁、</t>
    </r>
    <r>
      <rPr>
        <sz val="11"/>
        <rFont val="Century"/>
        <family val="1"/>
      </rPr>
      <t>16</t>
    </r>
    <r>
      <rPr>
        <sz val="11"/>
        <rFont val="ＭＳ 明朝"/>
        <family val="1"/>
        <charset val="128"/>
      </rPr>
      <t>桁）</t>
    </r>
  </si>
  <si>
    <t>【取得者名】</t>
  </si>
  <si>
    <t>（左つめで記入。「スペース」分も左詰めで記入。枠不足の際は、追加して下さい。）</t>
  </si>
  <si>
    <t>＊今回限定した上記のＩＣカード以外を以後において使用した場合、「無効」の入札と</t>
    <phoneticPr fontId="3"/>
  </si>
  <si>
    <t>なることがあります。</t>
    <phoneticPr fontId="3"/>
  </si>
  <si>
    <t>＊上に記入する「数字・英字」等は、誤記のないように十分留意して下さい。</t>
  </si>
  <si>
    <t>紙入札方式での参加を希望する方は、速やかに「紙入札方式参加願」を提出して下さい。</t>
  </si>
  <si>
    <t>様式４</t>
    <phoneticPr fontId="3"/>
  </si>
  <si>
    <t>紙入札用</t>
    <phoneticPr fontId="3"/>
  </si>
  <si>
    <t>期間委任状</t>
    <phoneticPr fontId="3"/>
  </si>
  <si>
    <t>受任者</t>
  </si>
  <si>
    <t>氏名</t>
  </si>
  <si>
    <t>私は上記の者を代理人と定め下記の権限を委任します。</t>
  </si>
  <si>
    <t>委任期間</t>
  </si>
  <si>
    <t>から</t>
    <phoneticPr fontId="3"/>
  </si>
  <si>
    <t>まで</t>
    <phoneticPr fontId="3"/>
  </si>
  <si>
    <t>委任事項</t>
  </si>
  <si>
    <t>１．入札及び見積について</t>
  </si>
  <si>
    <t>１．契約締結について</t>
  </si>
  <si>
    <t>１．代金の請求及び領収に関する事項</t>
  </si>
  <si>
    <t>１．その他契約に関する一切の事項</t>
  </si>
  <si>
    <t>委任者</t>
    <rPh sb="0" eb="3">
      <t>イニンシャ</t>
    </rPh>
    <phoneticPr fontId="3"/>
  </si>
  <si>
    <t>様式５</t>
    <phoneticPr fontId="3"/>
  </si>
  <si>
    <t>紙入札用</t>
    <rPh sb="0" eb="1">
      <t>カミ</t>
    </rPh>
    <phoneticPr fontId="3"/>
  </si>
  <si>
    <t>都度委任状</t>
    <rPh sb="0" eb="2">
      <t>ツド</t>
    </rPh>
    <rPh sb="2" eb="5">
      <t>イニンジョウ</t>
    </rPh>
    <phoneticPr fontId="3"/>
  </si>
  <si>
    <t>私は上記の者を代理人と定め</t>
    <phoneticPr fontId="3"/>
  </si>
  <si>
    <t>「件名</t>
    <rPh sb="1" eb="3">
      <t>ケンメイ</t>
    </rPh>
    <phoneticPr fontId="3"/>
  </si>
  <si>
    <t>」</t>
    <phoneticPr fontId="3"/>
  </si>
  <si>
    <t>に関する下記の権限を委任します。</t>
    <rPh sb="1" eb="2">
      <t>カン</t>
    </rPh>
    <rPh sb="4" eb="6">
      <t>カキ</t>
    </rPh>
    <rPh sb="7" eb="9">
      <t>ケンゲン</t>
    </rPh>
    <rPh sb="10" eb="12">
      <t>イニン</t>
    </rPh>
    <phoneticPr fontId="3"/>
  </si>
  <si>
    <t>殿</t>
    <rPh sb="0" eb="1">
      <t>ドノ</t>
    </rPh>
    <phoneticPr fontId="3"/>
  </si>
  <si>
    <t>様式６</t>
    <rPh sb="0" eb="1">
      <t>サマ</t>
    </rPh>
    <rPh sb="1" eb="2">
      <t>シキ</t>
    </rPh>
    <phoneticPr fontId="7"/>
  </si>
  <si>
    <t>入　　札　　書</t>
    <rPh sb="0" eb="1">
      <t>イ</t>
    </rPh>
    <rPh sb="3" eb="4">
      <t>サツ</t>
    </rPh>
    <rPh sb="6" eb="7">
      <t>ショ</t>
    </rPh>
    <phoneticPr fontId="7"/>
  </si>
  <si>
    <t>一金</t>
    <phoneticPr fontId="7"/>
  </si>
  <si>
    <t>円也</t>
  </si>
  <si>
    <t>但し、</t>
    <rPh sb="0" eb="1">
      <t>タダ</t>
    </rPh>
    <phoneticPr fontId="7"/>
  </si>
  <si>
    <t>入札説明書及び北海道運輸局競争契約入札者心得を承諾の上、入札します。</t>
    <phoneticPr fontId="7"/>
  </si>
  <si>
    <t>　　　　　年　　　月　　　日</t>
    <rPh sb="5" eb="6">
      <t>トシ</t>
    </rPh>
    <rPh sb="9" eb="10">
      <t>ツキ</t>
    </rPh>
    <rPh sb="13" eb="14">
      <t>ヒ</t>
    </rPh>
    <phoneticPr fontId="7"/>
  </si>
  <si>
    <t>住所</t>
    <rPh sb="0" eb="2">
      <t>ジュウショ</t>
    </rPh>
    <phoneticPr fontId="7"/>
  </si>
  <si>
    <t>商号又は名称</t>
    <rPh sb="0" eb="2">
      <t>ショウゴウ</t>
    </rPh>
    <rPh sb="2" eb="3">
      <t>マタ</t>
    </rPh>
    <rPh sb="4" eb="6">
      <t>メイショウ</t>
    </rPh>
    <phoneticPr fontId="7"/>
  </si>
  <si>
    <t>代表者氏名</t>
    <rPh sb="0" eb="3">
      <t>ダイヒョウシャ</t>
    </rPh>
    <rPh sb="3" eb="5">
      <t>シメイ</t>
    </rPh>
    <phoneticPr fontId="7"/>
  </si>
  <si>
    <t>代理人氏名</t>
    <rPh sb="0" eb="3">
      <t>ダイリニン</t>
    </rPh>
    <rPh sb="3" eb="5">
      <t>シメイ</t>
    </rPh>
    <phoneticPr fontId="7"/>
  </si>
  <si>
    <t>支出負担行為担当官</t>
    <rPh sb="0" eb="2">
      <t>シシュツ</t>
    </rPh>
    <rPh sb="2" eb="4">
      <t>フタン</t>
    </rPh>
    <rPh sb="4" eb="6">
      <t>コウイ</t>
    </rPh>
    <rPh sb="6" eb="9">
      <t>タントウカン</t>
    </rPh>
    <phoneticPr fontId="7"/>
  </si>
  <si>
    <t>※以下は、押印を省略する場合のみ記載すること（連絡先は２以上記載すること）</t>
    <rPh sb="1" eb="3">
      <t>イカ</t>
    </rPh>
    <rPh sb="5" eb="7">
      <t>オウイン</t>
    </rPh>
    <rPh sb="8" eb="10">
      <t>ショウリャク</t>
    </rPh>
    <rPh sb="12" eb="14">
      <t>バアイ</t>
    </rPh>
    <rPh sb="16" eb="18">
      <t>キサイ</t>
    </rPh>
    <rPh sb="23" eb="26">
      <t>レンラクサキ</t>
    </rPh>
    <rPh sb="28" eb="30">
      <t>イジョウ</t>
    </rPh>
    <rPh sb="30" eb="32">
      <t>キサイ</t>
    </rPh>
    <phoneticPr fontId="7"/>
  </si>
  <si>
    <t>北海道運輸局長</t>
    <rPh sb="0" eb="3">
      <t>ホッカイドウ</t>
    </rPh>
    <rPh sb="3" eb="5">
      <t>ウンユ</t>
    </rPh>
    <rPh sb="5" eb="7">
      <t>キョクチョウ</t>
    </rPh>
    <phoneticPr fontId="7"/>
  </si>
  <si>
    <t>　　殿</t>
    <rPh sb="2" eb="3">
      <t>ドノ</t>
    </rPh>
    <phoneticPr fontId="7"/>
  </si>
  <si>
    <t>（注）１　用紙の寸法は、日本産業規格Ａ列４番とする。</t>
    <rPh sb="1" eb="2">
      <t>チュウ</t>
    </rPh>
    <rPh sb="5" eb="7">
      <t>ヨウシ</t>
    </rPh>
    <rPh sb="8" eb="10">
      <t>スンポウ</t>
    </rPh>
    <rPh sb="19" eb="20">
      <t>レツ</t>
    </rPh>
    <rPh sb="21" eb="22">
      <t>バン</t>
    </rPh>
    <phoneticPr fontId="7"/>
  </si>
  <si>
    <t>　　　２　金額は、「アラビア」数字で記入する。</t>
    <rPh sb="5" eb="7">
      <t>キンガク</t>
    </rPh>
    <rPh sb="15" eb="17">
      <t>スウジ</t>
    </rPh>
    <rPh sb="18" eb="20">
      <t>キニュウ</t>
    </rPh>
    <phoneticPr fontId="7"/>
  </si>
  <si>
    <t>【様式6-2】</t>
    <rPh sb="1" eb="3">
      <t>ヨウシキ</t>
    </rPh>
    <phoneticPr fontId="18"/>
  </si>
  <si>
    <t>※様式は任意とする。</t>
    <rPh sb="1" eb="3">
      <t>ヨウシキ</t>
    </rPh>
    <rPh sb="4" eb="6">
      <t>ニンイ</t>
    </rPh>
    <phoneticPr fontId="3"/>
  </si>
  <si>
    <t>一般会計
地方運輸局共通費</t>
    <rPh sb="0" eb="2">
      <t>イッパン</t>
    </rPh>
    <rPh sb="2" eb="4">
      <t>カイケイ</t>
    </rPh>
    <rPh sb="5" eb="7">
      <t>チホウ</t>
    </rPh>
    <rPh sb="7" eb="10">
      <t>ウンユキョク</t>
    </rPh>
    <rPh sb="10" eb="12">
      <t>キョウツウ</t>
    </rPh>
    <rPh sb="12" eb="13">
      <t>ヒ</t>
    </rPh>
    <phoneticPr fontId="18"/>
  </si>
  <si>
    <t>一般会計
地方運輸行政推進費</t>
    <rPh sb="0" eb="2">
      <t>イッパン</t>
    </rPh>
    <rPh sb="2" eb="4">
      <t>カイケイ</t>
    </rPh>
    <rPh sb="5" eb="7">
      <t>チホウ</t>
    </rPh>
    <rPh sb="7" eb="9">
      <t>ウンユ</t>
    </rPh>
    <rPh sb="9" eb="11">
      <t>ギョウセイ</t>
    </rPh>
    <rPh sb="11" eb="14">
      <t>スイシンヒ</t>
    </rPh>
    <phoneticPr fontId="18"/>
  </si>
  <si>
    <t>一般会計
観光振興費</t>
    <rPh sb="0" eb="2">
      <t>イッパン</t>
    </rPh>
    <rPh sb="2" eb="4">
      <t>カイケイ</t>
    </rPh>
    <rPh sb="5" eb="7">
      <t>カンコウ</t>
    </rPh>
    <rPh sb="7" eb="9">
      <t>シンコウ</t>
    </rPh>
    <rPh sb="9" eb="10">
      <t>ヒ</t>
    </rPh>
    <phoneticPr fontId="18"/>
  </si>
  <si>
    <t>特別会計
業務取扱費</t>
    <phoneticPr fontId="18"/>
  </si>
  <si>
    <t>納品先</t>
    <phoneticPr fontId="18"/>
  </si>
  <si>
    <t>北海道運輸局(本局)</t>
    <phoneticPr fontId="7"/>
  </si>
  <si>
    <t>各運輸支局等</t>
    <rPh sb="0" eb="1">
      <t>カク</t>
    </rPh>
    <rPh sb="1" eb="3">
      <t>ウンユ</t>
    </rPh>
    <rPh sb="3" eb="5">
      <t>シキョク</t>
    </rPh>
    <rPh sb="5" eb="6">
      <t>トウ</t>
    </rPh>
    <phoneticPr fontId="7"/>
  </si>
  <si>
    <t>No.</t>
    <phoneticPr fontId="7"/>
  </si>
  <si>
    <t>品　　　　　名</t>
    <rPh sb="0" eb="1">
      <t>シナ</t>
    </rPh>
    <rPh sb="6" eb="7">
      <t>メイ</t>
    </rPh>
    <phoneticPr fontId="7"/>
  </si>
  <si>
    <t>規　　格</t>
    <rPh sb="0" eb="1">
      <t>タダシ</t>
    </rPh>
    <rPh sb="3" eb="4">
      <t>カク</t>
    </rPh>
    <phoneticPr fontId="7"/>
  </si>
  <si>
    <t>参考商品</t>
    <rPh sb="0" eb="2">
      <t>サンコウ</t>
    </rPh>
    <rPh sb="2" eb="4">
      <t>ショウヒン</t>
    </rPh>
    <phoneticPr fontId="7"/>
  </si>
  <si>
    <t>数量</t>
    <rPh sb="0" eb="2">
      <t>スウリョウ</t>
    </rPh>
    <phoneticPr fontId="7"/>
  </si>
  <si>
    <t>単位</t>
    <rPh sb="0" eb="2">
      <t>タンイ</t>
    </rPh>
    <phoneticPr fontId="7"/>
  </si>
  <si>
    <t>単価</t>
    <rPh sb="0" eb="2">
      <t>タンカ</t>
    </rPh>
    <phoneticPr fontId="7"/>
  </si>
  <si>
    <t>金額</t>
    <rPh sb="0" eb="2">
      <t>キンガク</t>
    </rPh>
    <phoneticPr fontId="7"/>
  </si>
  <si>
    <t>庁費</t>
    <rPh sb="0" eb="2">
      <t>チョウヒ</t>
    </rPh>
    <phoneticPr fontId="18"/>
  </si>
  <si>
    <t>海事産業市場整備等調査費</t>
    <rPh sb="0" eb="2">
      <t>カイジ</t>
    </rPh>
    <rPh sb="2" eb="4">
      <t>サンギョウ</t>
    </rPh>
    <rPh sb="4" eb="6">
      <t>シジョウ</t>
    </rPh>
    <rPh sb="6" eb="8">
      <t>セイビ</t>
    </rPh>
    <rPh sb="8" eb="9">
      <t>トウ</t>
    </rPh>
    <rPh sb="9" eb="11">
      <t>チョウサ</t>
    </rPh>
    <rPh sb="11" eb="12">
      <t>ヒ</t>
    </rPh>
    <phoneticPr fontId="18"/>
  </si>
  <si>
    <t>自動車運送業市場環境整備推進調査</t>
    <rPh sb="0" eb="3">
      <t>ジドウシャ</t>
    </rPh>
    <rPh sb="3" eb="6">
      <t>ウンソウギョウ</t>
    </rPh>
    <rPh sb="6" eb="8">
      <t>シジョウ</t>
    </rPh>
    <rPh sb="8" eb="10">
      <t>カンキョウ</t>
    </rPh>
    <rPh sb="10" eb="12">
      <t>セイビ</t>
    </rPh>
    <rPh sb="12" eb="14">
      <t>スイシン</t>
    </rPh>
    <rPh sb="14" eb="16">
      <t>チョウサ</t>
    </rPh>
    <phoneticPr fontId="18"/>
  </si>
  <si>
    <t>公共交通等安全対策調査費</t>
    <rPh sb="0" eb="2">
      <t>コウキョウ</t>
    </rPh>
    <rPh sb="2" eb="4">
      <t>コウツウ</t>
    </rPh>
    <rPh sb="4" eb="5">
      <t>トウ</t>
    </rPh>
    <rPh sb="5" eb="7">
      <t>アンゼン</t>
    </rPh>
    <rPh sb="7" eb="9">
      <t>タイサク</t>
    </rPh>
    <rPh sb="9" eb="12">
      <t>チョウサヒ</t>
    </rPh>
    <phoneticPr fontId="18"/>
  </si>
  <si>
    <t>外国人旅行者訪日促進対策庁費</t>
    <rPh sb="0" eb="3">
      <t>ガイコクジン</t>
    </rPh>
    <rPh sb="3" eb="5">
      <t>リョコウ</t>
    </rPh>
    <rPh sb="5" eb="6">
      <t>シャ</t>
    </rPh>
    <rPh sb="6" eb="8">
      <t>ホウニチ</t>
    </rPh>
    <rPh sb="8" eb="10">
      <t>ソクシン</t>
    </rPh>
    <rPh sb="10" eb="12">
      <t>タイサク</t>
    </rPh>
    <rPh sb="12" eb="14">
      <t>チョウヒ</t>
    </rPh>
    <phoneticPr fontId="18"/>
  </si>
  <si>
    <t>庁費（保障）</t>
    <rPh sb="0" eb="2">
      <t>チョウヒ</t>
    </rPh>
    <rPh sb="3" eb="5">
      <t>ホショウ</t>
    </rPh>
    <phoneticPr fontId="18"/>
  </si>
  <si>
    <t>情報処理業務庁費</t>
    <rPh sb="0" eb="2">
      <t>ジョウホウ</t>
    </rPh>
    <rPh sb="2" eb="4">
      <t>ショリ</t>
    </rPh>
    <rPh sb="4" eb="6">
      <t>ギョウム</t>
    </rPh>
    <rPh sb="6" eb="8">
      <t>チョウヒ</t>
    </rPh>
    <phoneticPr fontId="18"/>
  </si>
  <si>
    <t>規格</t>
    <rPh sb="0" eb="2">
      <t>キカク</t>
    </rPh>
    <phoneticPr fontId="18"/>
  </si>
  <si>
    <t>要求部・支局・事務所</t>
    <rPh sb="0" eb="2">
      <t>ヨウキュウ</t>
    </rPh>
    <rPh sb="2" eb="3">
      <t>ブ</t>
    </rPh>
    <rPh sb="4" eb="6">
      <t>シキョク</t>
    </rPh>
    <rPh sb="7" eb="9">
      <t>ジム</t>
    </rPh>
    <rPh sb="9" eb="10">
      <t>ショ</t>
    </rPh>
    <phoneticPr fontId="18"/>
  </si>
  <si>
    <t>要求課・係</t>
    <rPh sb="0" eb="2">
      <t>ヨウキュウ</t>
    </rPh>
    <rPh sb="2" eb="3">
      <t>カ</t>
    </rPh>
    <rPh sb="4" eb="5">
      <t>カカリ</t>
    </rPh>
    <phoneticPr fontId="18"/>
  </si>
  <si>
    <t>総務</t>
    <rPh sb="0" eb="2">
      <t>ソウム</t>
    </rPh>
    <phoneticPr fontId="7"/>
  </si>
  <si>
    <t>観光</t>
    <rPh sb="0" eb="2">
      <t>カンコウ</t>
    </rPh>
    <phoneticPr fontId="7"/>
  </si>
  <si>
    <t>交政</t>
    <rPh sb="0" eb="2">
      <t>コウセイ</t>
    </rPh>
    <phoneticPr fontId="7"/>
  </si>
  <si>
    <t>鉄道</t>
    <rPh sb="0" eb="2">
      <t>テツドウ</t>
    </rPh>
    <phoneticPr fontId="7"/>
  </si>
  <si>
    <t>自交</t>
    <rPh sb="0" eb="1">
      <t>ジ</t>
    </rPh>
    <rPh sb="1" eb="2">
      <t>コウ</t>
    </rPh>
    <phoneticPr fontId="7"/>
  </si>
  <si>
    <t>技安</t>
    <rPh sb="0" eb="1">
      <t>ギ</t>
    </rPh>
    <rPh sb="1" eb="2">
      <t>アン</t>
    </rPh>
    <phoneticPr fontId="7"/>
  </si>
  <si>
    <t>海振</t>
    <rPh sb="0" eb="1">
      <t>カイ</t>
    </rPh>
    <rPh sb="1" eb="2">
      <t>オサム</t>
    </rPh>
    <phoneticPr fontId="7"/>
  </si>
  <si>
    <t>海安</t>
    <rPh sb="0" eb="1">
      <t>カイ</t>
    </rPh>
    <rPh sb="1" eb="2">
      <t>アン</t>
    </rPh>
    <phoneticPr fontId="7"/>
  </si>
  <si>
    <t>札幌</t>
    <rPh sb="0" eb="2">
      <t>サッポロ</t>
    </rPh>
    <phoneticPr fontId="7"/>
  </si>
  <si>
    <t>函館</t>
    <rPh sb="0" eb="2">
      <t>ハコダテ</t>
    </rPh>
    <phoneticPr fontId="7"/>
  </si>
  <si>
    <t>旭川</t>
    <rPh sb="0" eb="2">
      <t>アサヒカワ</t>
    </rPh>
    <phoneticPr fontId="7"/>
  </si>
  <si>
    <t>室蘭</t>
    <rPh sb="0" eb="2">
      <t>ムロラン</t>
    </rPh>
    <phoneticPr fontId="7"/>
  </si>
  <si>
    <t>釧路</t>
    <rPh sb="0" eb="2">
      <t>クシロ</t>
    </rPh>
    <phoneticPr fontId="7"/>
  </si>
  <si>
    <t>帯広</t>
    <rPh sb="0" eb="2">
      <t>オビヒロ</t>
    </rPh>
    <phoneticPr fontId="7"/>
  </si>
  <si>
    <t>北見</t>
    <rPh sb="0" eb="2">
      <t>キタミ</t>
    </rPh>
    <phoneticPr fontId="7"/>
  </si>
  <si>
    <t>稚内</t>
    <rPh sb="0" eb="2">
      <t>ワッカナイ</t>
    </rPh>
    <phoneticPr fontId="7"/>
  </si>
  <si>
    <t>入江</t>
    <rPh sb="0" eb="2">
      <t>イリエ</t>
    </rPh>
    <phoneticPr fontId="7"/>
  </si>
  <si>
    <t>苫小牧</t>
    <rPh sb="0" eb="3">
      <t>トマコマイ</t>
    </rPh>
    <phoneticPr fontId="7"/>
  </si>
  <si>
    <t>メーカー</t>
    <phoneticPr fontId="7"/>
  </si>
  <si>
    <t>品　番</t>
    <rPh sb="0" eb="1">
      <t>シナ</t>
    </rPh>
    <rPh sb="2" eb="3">
      <t>バン</t>
    </rPh>
    <phoneticPr fontId="7"/>
  </si>
  <si>
    <t>金額</t>
    <rPh sb="0" eb="2">
      <t>キンガク</t>
    </rPh>
    <phoneticPr fontId="18"/>
  </si>
  <si>
    <t>変更</t>
  </si>
  <si>
    <t>タイヤワックス</t>
  </si>
  <si>
    <t>２００ml</t>
  </si>
  <si>
    <t>SurLuster</t>
  </si>
  <si>
    <t>s-139</t>
  </si>
  <si>
    <t>個</t>
    <rPh sb="0" eb="1">
      <t>コ</t>
    </rPh>
    <phoneticPr fontId="28"/>
  </si>
  <si>
    <t>否</t>
    <rPh sb="0" eb="1">
      <t>ヒ</t>
    </rPh>
    <phoneticPr fontId="28"/>
  </si>
  <si>
    <t>総務部</t>
    <rPh sb="0" eb="3">
      <t>ソウムブ</t>
    </rPh>
    <phoneticPr fontId="28"/>
  </si>
  <si>
    <t>総務課</t>
    <rPh sb="0" eb="3">
      <t>ソウムカ</t>
    </rPh>
    <phoneticPr fontId="28"/>
  </si>
  <si>
    <t>ガラスクリーナー</t>
  </si>
  <si>
    <t>ガラス・ボディ用　４２０ml</t>
    <rPh sb="7" eb="8">
      <t>ヨウ</t>
    </rPh>
    <phoneticPr fontId="28"/>
  </si>
  <si>
    <t>日本磨料工業</t>
    <rPh sb="0" eb="2">
      <t>ニホン</t>
    </rPh>
    <rPh sb="2" eb="3">
      <t>マ</t>
    </rPh>
    <rPh sb="3" eb="4">
      <t>リョウ</t>
    </rPh>
    <rPh sb="4" eb="6">
      <t>コウギョウ</t>
    </rPh>
    <phoneticPr fontId="28"/>
  </si>
  <si>
    <t>EA-922AJ-151</t>
  </si>
  <si>
    <t>可</t>
    <rPh sb="0" eb="1">
      <t>カ</t>
    </rPh>
    <phoneticPr fontId="7"/>
  </si>
  <si>
    <t>480ml</t>
  </si>
  <si>
    <t>リンレイ</t>
  </si>
  <si>
    <t>ラミネートバック</t>
  </si>
  <si>
    <r>
      <t>A4　ホワイト　</t>
    </r>
    <r>
      <rPr>
        <u/>
        <sz val="12"/>
        <rFont val="HGｺﾞｼｯｸM"/>
        <family val="3"/>
        <charset val="128"/>
      </rPr>
      <t>10枚入り</t>
    </r>
    <rPh sb="10" eb="11">
      <t>マイ</t>
    </rPh>
    <rPh sb="11" eb="12">
      <t>イ</t>
    </rPh>
    <phoneticPr fontId="7"/>
  </si>
  <si>
    <t xml:space="preserve">
エヒメ紙工</t>
  </si>
  <si>
    <t>LBA4ｰWH</t>
  </si>
  <si>
    <r>
      <t>大　ホワイト　</t>
    </r>
    <r>
      <rPr>
        <u/>
        <sz val="12"/>
        <rFont val="HGｺﾞｼｯｸM"/>
        <family val="3"/>
        <charset val="128"/>
      </rPr>
      <t>10枚入り</t>
    </r>
    <rPh sb="0" eb="1">
      <t>ダイ</t>
    </rPh>
    <phoneticPr fontId="28"/>
  </si>
  <si>
    <t>LBL-WH</t>
  </si>
  <si>
    <t>色上質紙</t>
    <rPh sb="0" eb="1">
      <t>イロ</t>
    </rPh>
    <rPh sb="1" eb="4">
      <t>ジョウシツシ</t>
    </rPh>
    <phoneticPr fontId="28"/>
  </si>
  <si>
    <t>A3　特厚口　</t>
    <rPh sb="3" eb="4">
      <t>トク</t>
    </rPh>
    <rPh sb="4" eb="5">
      <t>アツ</t>
    </rPh>
    <rPh sb="5" eb="6">
      <t>クチ</t>
    </rPh>
    <phoneticPr fontId="28"/>
  </si>
  <si>
    <t>ミューズ</t>
    <phoneticPr fontId="7"/>
  </si>
  <si>
    <t>クリーム</t>
    <phoneticPr fontId="7"/>
  </si>
  <si>
    <t>枚</t>
    <rPh sb="0" eb="1">
      <t>マイ</t>
    </rPh>
    <phoneticPr fontId="28"/>
  </si>
  <si>
    <t>A4　特厚口　</t>
    <rPh sb="3" eb="4">
      <t>トク</t>
    </rPh>
    <rPh sb="4" eb="5">
      <t>アツ</t>
    </rPh>
    <rPh sb="5" eb="6">
      <t>クチ</t>
    </rPh>
    <phoneticPr fontId="28"/>
  </si>
  <si>
    <t>クリーム</t>
  </si>
  <si>
    <t>セロテープ　ハンドカッター</t>
    <phoneticPr fontId="7"/>
  </si>
  <si>
    <t>白</t>
    <rPh sb="0" eb="1">
      <t>シロ</t>
    </rPh>
    <phoneticPr fontId="28"/>
  </si>
  <si>
    <t>ニチバン</t>
  </si>
  <si>
    <t>TC-20CB5</t>
  </si>
  <si>
    <t>可</t>
    <rPh sb="0" eb="1">
      <t>カ</t>
    </rPh>
    <phoneticPr fontId="28"/>
  </si>
  <si>
    <t>黒</t>
    <rPh sb="0" eb="1">
      <t>クロ</t>
    </rPh>
    <phoneticPr fontId="28"/>
  </si>
  <si>
    <t>TC-20CB6</t>
  </si>
  <si>
    <t>非接触ICカードリーダー／ライター</t>
    <rPh sb="0" eb="1">
      <t>ヒ</t>
    </rPh>
    <rPh sb="1" eb="3">
      <t>セッショク</t>
    </rPh>
    <phoneticPr fontId="28"/>
  </si>
  <si>
    <t>SONY</t>
  </si>
  <si>
    <t>RC-S300</t>
  </si>
  <si>
    <t>否</t>
    <rPh sb="0" eb="1">
      <t>イナ</t>
    </rPh>
    <phoneticPr fontId="7"/>
  </si>
  <si>
    <t>会計課</t>
    <rPh sb="0" eb="2">
      <t>カイケイ</t>
    </rPh>
    <phoneticPr fontId="7"/>
  </si>
  <si>
    <t>ゴムバンド</t>
  </si>
  <si>
    <t>正味重量100g(本数約430)</t>
    <rPh sb="0" eb="2">
      <t>ショウミ</t>
    </rPh>
    <rPh sb="2" eb="4">
      <t>ジュウリョウ</t>
    </rPh>
    <rPh sb="9" eb="11">
      <t>ホンスウ</t>
    </rPh>
    <rPh sb="11" eb="12">
      <t>ヤク</t>
    </rPh>
    <phoneticPr fontId="28"/>
  </si>
  <si>
    <t>たんぽぽ</t>
  </si>
  <si>
    <t>箱</t>
    <rPh sb="0" eb="1">
      <t>ハコ</t>
    </rPh>
    <phoneticPr fontId="28"/>
  </si>
  <si>
    <t>フィットライトテープ</t>
  </si>
  <si>
    <t>長さ５０ｍ　
寸法：幅５０ｍｍ×長５０ｍ
本体色(軸色)：半透明</t>
  </si>
  <si>
    <t>セキスイ</t>
  </si>
  <si>
    <t>N738T14</t>
  </si>
  <si>
    <t>巻</t>
    <rPh sb="0" eb="1">
      <t>カン</t>
    </rPh>
    <phoneticPr fontId="28"/>
  </si>
  <si>
    <t>否</t>
    <rPh sb="0" eb="1">
      <t>イナ</t>
    </rPh>
    <phoneticPr fontId="28"/>
  </si>
  <si>
    <t>観光部</t>
    <rPh sb="0" eb="2">
      <t>カンコウ</t>
    </rPh>
    <rPh sb="2" eb="3">
      <t>ブ</t>
    </rPh>
    <phoneticPr fontId="7"/>
  </si>
  <si>
    <t>観光地域振興課</t>
    <phoneticPr fontId="7"/>
  </si>
  <si>
    <t>ＯＰＰ（テープなし）　透明袋</t>
  </si>
  <si>
    <r>
      <t>A4　225×310mm　</t>
    </r>
    <r>
      <rPr>
        <u/>
        <sz val="12"/>
        <rFont val="HGｺﾞｼｯｸM"/>
        <family val="3"/>
        <charset val="128"/>
      </rPr>
      <t>100枚入り</t>
    </r>
    <rPh sb="16" eb="17">
      <t>マイ</t>
    </rPh>
    <rPh sb="17" eb="18">
      <t>イ</t>
    </rPh>
    <phoneticPr fontId="7"/>
  </si>
  <si>
    <t>カウネット</t>
  </si>
  <si>
    <t>4244-5753</t>
  </si>
  <si>
    <t>不可</t>
    <rPh sb="0" eb="2">
      <t>フカ</t>
    </rPh>
    <phoneticPr fontId="28"/>
  </si>
  <si>
    <t>鉄道部</t>
    <rPh sb="0" eb="3">
      <t>テツドウブ</t>
    </rPh>
    <phoneticPr fontId="7"/>
  </si>
  <si>
    <t>技術・防災課</t>
  </si>
  <si>
    <t>スニーカー型安全靴</t>
  </si>
  <si>
    <t>26cm</t>
  </si>
  <si>
    <t>ミドリ安全</t>
  </si>
  <si>
    <t>G4595静電
ブラック
12040929</t>
    <phoneticPr fontId="7"/>
  </si>
  <si>
    <t>足</t>
  </si>
  <si>
    <t>26.5cm</t>
  </si>
  <si>
    <t>27cm</t>
  </si>
  <si>
    <t>G4595静電
ブラック
12040929</t>
  </si>
  <si>
    <t>27.5cm</t>
  </si>
  <si>
    <t>PCモニター</t>
    <phoneticPr fontId="7"/>
  </si>
  <si>
    <t>24インチ　1920 x 1080</t>
    <phoneticPr fontId="7"/>
  </si>
  <si>
    <t>DELL</t>
  </si>
  <si>
    <t>SE2425HM</t>
  </si>
  <si>
    <t>自動車交通部</t>
    <rPh sb="0" eb="3">
      <t>ジドウシャ</t>
    </rPh>
    <rPh sb="3" eb="6">
      <t>コウツウブ</t>
    </rPh>
    <phoneticPr fontId="7"/>
  </si>
  <si>
    <t>貨物課</t>
    <rPh sb="0" eb="3">
      <t>カモツカ</t>
    </rPh>
    <phoneticPr fontId="28"/>
  </si>
  <si>
    <t>ワイヤレスマウス　</t>
    <phoneticPr fontId="7"/>
  </si>
  <si>
    <t>USB2.4GHz無線　ブラック</t>
    <phoneticPr fontId="7"/>
  </si>
  <si>
    <t xml:space="preserve">ELECOM </t>
  </si>
  <si>
    <t>M-SH30DBSKBK</t>
  </si>
  <si>
    <t xml:space="preserve">ディスプレイオーディオ　 </t>
  </si>
  <si>
    <t>10.1インチ</t>
  </si>
  <si>
    <t>ドリームメーカー</t>
  </si>
  <si>
    <t>DPLAY-101V</t>
  </si>
  <si>
    <t>プロジェクター　Full HD</t>
  </si>
  <si>
    <t>1920×1080</t>
  </si>
  <si>
    <t>EPSON</t>
  </si>
  <si>
    <t>EB-FH54</t>
    <phoneticPr fontId="7"/>
  </si>
  <si>
    <t>80型ワイドスクリーン</t>
  </si>
  <si>
    <t xml:space="preserve"> </t>
  </si>
  <si>
    <t>EPSON</t>
    <phoneticPr fontId="7"/>
  </si>
  <si>
    <t>ELPSC24</t>
    <phoneticPr fontId="7"/>
  </si>
  <si>
    <t xml:space="preserve">屋外向けバッテリー駆動デジタルサイネージ </t>
  </si>
  <si>
    <t>43WH7</t>
  </si>
  <si>
    <t>工人舎デザイン株式会社</t>
  </si>
  <si>
    <t>レーザーコート紙</t>
    <phoneticPr fontId="7"/>
  </si>
  <si>
    <r>
      <t xml:space="preserve"> A4　 </t>
    </r>
    <r>
      <rPr>
        <u/>
        <sz val="12"/>
        <rFont val="HGｺﾞｼｯｸM"/>
        <family val="3"/>
        <charset val="128"/>
      </rPr>
      <t>250枚×4冊</t>
    </r>
    <phoneticPr fontId="7"/>
  </si>
  <si>
    <t>LPCCTA4</t>
  </si>
  <si>
    <t>インクジェットプリンタ用写真用光沢紙　</t>
    <phoneticPr fontId="7"/>
  </si>
  <si>
    <r>
      <t>A4　</t>
    </r>
    <r>
      <rPr>
        <u/>
        <sz val="12"/>
        <rFont val="HGｺﾞｼｯｸM"/>
        <family val="3"/>
        <charset val="128"/>
      </rPr>
      <t>50枚入り</t>
    </r>
    <rPh sb="6" eb="7">
      <t>イ</t>
    </rPh>
    <phoneticPr fontId="7"/>
  </si>
  <si>
    <t>KOKUYO</t>
  </si>
  <si>
    <t xml:space="preserve"> KJ-G14A4-50</t>
  </si>
  <si>
    <t>ＩＲＬ　ＬＤ　小判抜き袋　</t>
  </si>
  <si>
    <r>
      <t>A4　</t>
    </r>
    <r>
      <rPr>
        <u/>
        <sz val="12"/>
        <rFont val="HGｺﾞｼｯｸM"/>
        <family val="3"/>
        <charset val="128"/>
      </rPr>
      <t>500枚入　</t>
    </r>
    <phoneticPr fontId="7"/>
  </si>
  <si>
    <t>伊藤忠リーテイルリンク（株）</t>
  </si>
  <si>
    <t>JAN4933691942501</t>
    <phoneticPr fontId="7"/>
  </si>
  <si>
    <t>ドッキングステーション</t>
  </si>
  <si>
    <t>エレコム</t>
  </si>
  <si>
    <t>DST-C05BK</t>
  </si>
  <si>
    <t>個</t>
  </si>
  <si>
    <t>自動車技術安全部</t>
    <rPh sb="0" eb="3">
      <t>ジドウシャ</t>
    </rPh>
    <rPh sb="3" eb="5">
      <t>ギジュツ</t>
    </rPh>
    <rPh sb="5" eb="8">
      <t>アンゼンブ</t>
    </rPh>
    <phoneticPr fontId="28"/>
  </si>
  <si>
    <t>技術課</t>
    <rPh sb="0" eb="2">
      <t>ギジュツ</t>
    </rPh>
    <phoneticPr fontId="28"/>
  </si>
  <si>
    <t>Anker Prime Wall Charger</t>
    <phoneticPr fontId="7"/>
  </si>
  <si>
    <t>充電器</t>
    <phoneticPr fontId="7"/>
  </si>
  <si>
    <t>Anker</t>
  </si>
  <si>
    <t>A2343113</t>
  </si>
  <si>
    <t>否</t>
  </si>
  <si>
    <t>技術課</t>
  </si>
  <si>
    <t>Anker USB-C &amp; USB-C ケーブル</t>
  </si>
  <si>
    <t>240w　1.8m</t>
  </si>
  <si>
    <t>A82E2N11</t>
  </si>
  <si>
    <t>本</t>
  </si>
  <si>
    <t>可</t>
    <rPh sb="0" eb="1">
      <t>カ</t>
    </rPh>
    <phoneticPr fontId="3"/>
  </si>
  <si>
    <t>SSD外部ストレージ</t>
  </si>
  <si>
    <t>SSD　2TB　黒</t>
  </si>
  <si>
    <t>BUFFALO</t>
  </si>
  <si>
    <t>SSD-SCT2.0U3-BA</t>
  </si>
  <si>
    <t>SSD　1TB　黒</t>
  </si>
  <si>
    <t>BUFFALO</t>
    <phoneticPr fontId="7"/>
  </si>
  <si>
    <t>SSD-PG1.0U3-BC</t>
  </si>
  <si>
    <t>SDカード</t>
  </si>
  <si>
    <t>32GB</t>
    <phoneticPr fontId="7"/>
  </si>
  <si>
    <t>KIOXIA</t>
  </si>
  <si>
    <t>KCA-SD032GS</t>
  </si>
  <si>
    <t>USBハブ</t>
  </si>
  <si>
    <t>USB A→USB A×3＋Type-C×1</t>
  </si>
  <si>
    <t>SANWA</t>
  </si>
  <si>
    <t>USB-5H25GM</t>
  </si>
  <si>
    <t>AIボイスレコーダー</t>
    <phoneticPr fontId="7"/>
  </si>
  <si>
    <t>色：ブラック
85.6mm*54.1mm*2.99mm　29.5g</t>
    <rPh sb="0" eb="1">
      <t>イロ</t>
    </rPh>
    <phoneticPr fontId="7"/>
  </si>
  <si>
    <t>PLAUD</t>
  </si>
  <si>
    <t>Plaud Note AIボイスレコーダー</t>
    <phoneticPr fontId="7"/>
  </si>
  <si>
    <t>整備課</t>
  </si>
  <si>
    <t>マルチカード 各種プリンタ兼用紙</t>
  </si>
  <si>
    <r>
      <t xml:space="preserve">10面 2列×5段 </t>
    </r>
    <r>
      <rPr>
        <u/>
        <sz val="12"/>
        <rFont val="HGｺﾞｼｯｸM"/>
        <family val="3"/>
        <charset val="128"/>
      </rPr>
      <t>100枚入り</t>
    </r>
    <rPh sb="13" eb="15">
      <t>マイイ</t>
    </rPh>
    <phoneticPr fontId="7"/>
  </si>
  <si>
    <t>A-one</t>
  </si>
  <si>
    <t>ワイヤレスフルキーボード</t>
  </si>
  <si>
    <t>マウス付</t>
    <rPh sb="3" eb="4">
      <t>ツキ</t>
    </rPh>
    <phoneticPr fontId="28"/>
  </si>
  <si>
    <t>TK-FDM110MKBK</t>
  </si>
  <si>
    <t>エコノミーラベル</t>
  </si>
  <si>
    <r>
      <t>ノーカット　210×297mm　　　　　　　</t>
    </r>
    <r>
      <rPr>
        <u/>
        <sz val="12"/>
        <color theme="1"/>
        <rFont val="HGｺﾞｼｯｸM"/>
        <family val="3"/>
        <charset val="128"/>
      </rPr>
      <t>100枚入り</t>
    </r>
    <phoneticPr fontId="7"/>
  </si>
  <si>
    <t>ヒサゴ</t>
  </si>
  <si>
    <t>ELM001</t>
  </si>
  <si>
    <t>可</t>
  </si>
  <si>
    <t>海上安全環境部</t>
    <phoneticPr fontId="7"/>
  </si>
  <si>
    <t>船員労働環境・
海技資格課</t>
    <phoneticPr fontId="7"/>
  </si>
  <si>
    <t>１穴パンチ</t>
  </si>
  <si>
    <t>穴径6mm　突孔奥行き12mm
最大突孔力PPC用紙約20枚</t>
    <rPh sb="0" eb="1">
      <t>アナ</t>
    </rPh>
    <rPh sb="8" eb="10">
      <t>オクユ</t>
    </rPh>
    <rPh sb="16" eb="18">
      <t>サイダイ</t>
    </rPh>
    <rPh sb="18" eb="19">
      <t>トツ</t>
    </rPh>
    <rPh sb="19" eb="20">
      <t>アナ</t>
    </rPh>
    <rPh sb="20" eb="21">
      <t>リョク</t>
    </rPh>
    <rPh sb="24" eb="26">
      <t>ヨウシ</t>
    </rPh>
    <rPh sb="26" eb="27">
      <t>ヤク</t>
    </rPh>
    <rPh sb="29" eb="30">
      <t>マイ</t>
    </rPh>
    <phoneticPr fontId="28"/>
  </si>
  <si>
    <t>コクヨ</t>
  </si>
  <si>
    <t>PN-10B</t>
  </si>
  <si>
    <t>船員労働環境・
海技資格課</t>
  </si>
  <si>
    <t>ゲージパンチ</t>
  </si>
  <si>
    <t>Ａ４／３０穴</t>
  </si>
  <si>
    <t>カール事務機器</t>
  </si>
  <si>
    <t>GP-J2630</t>
  </si>
  <si>
    <t>テープカッター</t>
  </si>
  <si>
    <t>ブルー</t>
    <phoneticPr fontId="28"/>
  </si>
  <si>
    <t>ソニック</t>
  </si>
  <si>
    <t>TC-227-B</t>
  </si>
  <si>
    <t>台</t>
    <rPh sb="0" eb="1">
      <t>ダイ</t>
    </rPh>
    <phoneticPr fontId="28"/>
  </si>
  <si>
    <t>運航労務監理官</t>
    <phoneticPr fontId="7"/>
  </si>
  <si>
    <t>絆創膏</t>
    <rPh sb="0" eb="3">
      <t>バンソウコウ</t>
    </rPh>
    <phoneticPr fontId="28"/>
  </si>
  <si>
    <t>100枚入</t>
    <phoneticPr fontId="7"/>
  </si>
  <si>
    <t>リバテープ製薬</t>
  </si>
  <si>
    <t>養生テープ</t>
  </si>
  <si>
    <r>
      <t xml:space="preserve">クリア 幅50mm×長さ25m </t>
    </r>
    <r>
      <rPr>
        <u/>
        <sz val="12"/>
        <rFont val="HGｺﾞｼｯｸM"/>
        <family val="3"/>
        <charset val="128"/>
      </rPr>
      <t>1セット（5巻入）</t>
    </r>
    <phoneticPr fontId="7"/>
  </si>
  <si>
    <t>アスクル</t>
  </si>
  <si>
    <t>EFY-25CL1AS</t>
  </si>
  <si>
    <t>USB-C ハブ</t>
  </si>
  <si>
    <t>・出力端子がUSB-Cであること
・データ転送用USB-A 3.0×1 ポート以上
・USB PD対応USB-C充電ポート (最大入力100W) ※データ転送や映像出力に非対応
・最大4K (30Hz) 対応HDMIポート</t>
    <rPh sb="39" eb="41">
      <t>イジョウ</t>
    </rPh>
    <phoneticPr fontId="28"/>
  </si>
  <si>
    <t>UGREEN</t>
  </si>
  <si>
    <t>船舶検査官</t>
    <phoneticPr fontId="7"/>
  </si>
  <si>
    <t>インクカートリッジ</t>
    <phoneticPr fontId="7"/>
  </si>
  <si>
    <t>モノクロ　250ページ分</t>
    <rPh sb="11" eb="12">
      <t>ブン</t>
    </rPh>
    <phoneticPr fontId="7"/>
  </si>
  <si>
    <t>ICBK82</t>
  </si>
  <si>
    <t>個</t>
    <rPh sb="0" eb="1">
      <t>コ</t>
    </rPh>
    <phoneticPr fontId="11"/>
  </si>
  <si>
    <t>否</t>
    <rPh sb="0" eb="1">
      <t>イナ</t>
    </rPh>
    <phoneticPr fontId="35"/>
  </si>
  <si>
    <t>札幌運輸支局</t>
    <rPh sb="0" eb="2">
      <t>サッポロ</t>
    </rPh>
    <rPh sb="2" eb="4">
      <t>ウンユ</t>
    </rPh>
    <rPh sb="4" eb="6">
      <t>シキョク</t>
    </rPh>
    <phoneticPr fontId="7"/>
  </si>
  <si>
    <t>整備</t>
    <rPh sb="0" eb="2">
      <t>セイビ</t>
    </rPh>
    <phoneticPr fontId="35"/>
  </si>
  <si>
    <t>ファイル30　バインダー</t>
  </si>
  <si>
    <t>A4:30穴:黒</t>
    <rPh sb="5" eb="6">
      <t>アナ</t>
    </rPh>
    <rPh sb="7" eb="8">
      <t>クロ</t>
    </rPh>
    <phoneticPr fontId="11"/>
  </si>
  <si>
    <t>maruman</t>
  </si>
  <si>
    <t>F949R</t>
  </si>
  <si>
    <t>ゼムクリップ</t>
    <phoneticPr fontId="7"/>
  </si>
  <si>
    <t>超特大　100本入り</t>
    <rPh sb="0" eb="3">
      <t>チョウトクダイ</t>
    </rPh>
    <rPh sb="7" eb="8">
      <t>ホン</t>
    </rPh>
    <rPh sb="8" eb="9">
      <t>イ</t>
    </rPh>
    <phoneticPr fontId="11"/>
  </si>
  <si>
    <t>ASKUL</t>
  </si>
  <si>
    <t>袋</t>
    <rPh sb="0" eb="1">
      <t>フクロ</t>
    </rPh>
    <phoneticPr fontId="11"/>
  </si>
  <si>
    <t>HDMIケーブル</t>
  </si>
  <si>
    <t>2ｍ</t>
    <phoneticPr fontId="7"/>
  </si>
  <si>
    <t>ELECOM</t>
  </si>
  <si>
    <t>DH-HD14E20BK2</t>
  </si>
  <si>
    <t>本</t>
    <rPh sb="0" eb="1">
      <t>ホン</t>
    </rPh>
    <phoneticPr fontId="11"/>
  </si>
  <si>
    <t>ヘッドセット</t>
  </si>
  <si>
    <t>ロジクール ステレオヘッドセット</t>
  </si>
  <si>
    <t>ロジクール</t>
  </si>
  <si>
    <t>H151R</t>
  </si>
  <si>
    <t>個</t>
    <rPh sb="0" eb="1">
      <t>コ</t>
    </rPh>
    <phoneticPr fontId="35"/>
  </si>
  <si>
    <t>可</t>
    <rPh sb="0" eb="1">
      <t>カ</t>
    </rPh>
    <phoneticPr fontId="35"/>
  </si>
  <si>
    <t>ビジネスバッグ（１７．３インチPC対応）</t>
  </si>
  <si>
    <t>ブラック/高さ325，横幅457，奥行190mm</t>
  </si>
  <si>
    <t>EMPSIGN</t>
  </si>
  <si>
    <t>CA-E1932</t>
  </si>
  <si>
    <t>登録</t>
    <rPh sb="0" eb="2">
      <t>トウロク</t>
    </rPh>
    <phoneticPr fontId="7"/>
  </si>
  <si>
    <t>ピーピースルーF　業務用排水管洗浄剤</t>
    <rPh sb="9" eb="12">
      <t>ギョウムヨウ</t>
    </rPh>
    <rPh sb="12" eb="14">
      <t>ハイスイ</t>
    </rPh>
    <rPh sb="14" eb="15">
      <t>カン</t>
    </rPh>
    <rPh sb="15" eb="18">
      <t>センジョウザイ</t>
    </rPh>
    <phoneticPr fontId="36"/>
  </si>
  <si>
    <t>６００ｇ</t>
  </si>
  <si>
    <t>和協産業</t>
    <rPh sb="0" eb="1">
      <t>ワ</t>
    </rPh>
    <rPh sb="1" eb="2">
      <t>キョウ</t>
    </rPh>
    <rPh sb="2" eb="4">
      <t>サンギョウ</t>
    </rPh>
    <phoneticPr fontId="36"/>
  </si>
  <si>
    <t>個</t>
    <rPh sb="0" eb="1">
      <t>コ</t>
    </rPh>
    <phoneticPr fontId="36"/>
  </si>
  <si>
    <t>ラミネーター専用フィルム</t>
    <rPh sb="6" eb="8">
      <t>センヨウ</t>
    </rPh>
    <phoneticPr fontId="36"/>
  </si>
  <si>
    <r>
      <rPr>
        <u/>
        <sz val="12"/>
        <rFont val="HGｺﾞｼｯｸM"/>
        <family val="3"/>
        <charset val="128"/>
      </rPr>
      <t>100枚入り</t>
    </r>
    <r>
      <rPr>
        <sz val="12"/>
        <rFont val="HGｺﾞｼｯｸM"/>
        <family val="3"/>
        <charset val="128"/>
      </rPr>
      <t>　B5サイズ</t>
    </r>
    <rPh sb="3" eb="4">
      <t>マイ</t>
    </rPh>
    <rPh sb="4" eb="5">
      <t>イ</t>
    </rPh>
    <phoneticPr fontId="36"/>
  </si>
  <si>
    <t>アスカ</t>
    <phoneticPr fontId="7"/>
  </si>
  <si>
    <t>323-240</t>
    <phoneticPr fontId="7"/>
  </si>
  <si>
    <t>箱</t>
    <rPh sb="0" eb="1">
      <t>ハコ</t>
    </rPh>
    <phoneticPr fontId="36"/>
  </si>
  <si>
    <t>お～いお茶</t>
    <rPh sb="4" eb="5">
      <t>チャ</t>
    </rPh>
    <phoneticPr fontId="36"/>
  </si>
  <si>
    <r>
      <t xml:space="preserve">緑茶４０ｇ　粉タイプ　チャック付き
</t>
    </r>
    <r>
      <rPr>
        <u/>
        <sz val="12"/>
        <color rgb="FFFF0000"/>
        <rFont val="HGｺﾞｼｯｸM"/>
        <family val="3"/>
        <charset val="128"/>
      </rPr>
      <t>※消費税８％適用</t>
    </r>
    <rPh sb="0" eb="2">
      <t>リョクチャ</t>
    </rPh>
    <rPh sb="6" eb="7">
      <t>コナ</t>
    </rPh>
    <rPh sb="15" eb="16">
      <t>ツ</t>
    </rPh>
    <rPh sb="19" eb="22">
      <t>ショウヒゼイ</t>
    </rPh>
    <rPh sb="24" eb="26">
      <t>テキヨウ</t>
    </rPh>
    <phoneticPr fontId="36"/>
  </si>
  <si>
    <t>伊藤園</t>
    <rPh sb="0" eb="3">
      <t>イトウエン</t>
    </rPh>
    <phoneticPr fontId="36"/>
  </si>
  <si>
    <t>831-656</t>
    <phoneticPr fontId="7"/>
  </si>
  <si>
    <t>袋</t>
    <rPh sb="0" eb="1">
      <t>フクロ</t>
    </rPh>
    <phoneticPr fontId="36"/>
  </si>
  <si>
    <t>電源タップ</t>
    <rPh sb="0" eb="2">
      <t>デンゲン</t>
    </rPh>
    <phoneticPr fontId="36"/>
  </si>
  <si>
    <t>３P・７個口・３ｍ</t>
    <rPh sb="4" eb="6">
      <t>コグチ</t>
    </rPh>
    <phoneticPr fontId="36"/>
  </si>
  <si>
    <t>サンワサプライ</t>
  </si>
  <si>
    <t>TAP-F37-3SR</t>
  </si>
  <si>
    <t>ナンバーセットワイヤーロック</t>
  </si>
  <si>
    <t>サイズ12mmx700mm</t>
  </si>
  <si>
    <t>リンエイ</t>
  </si>
  <si>
    <t>P-4273</t>
  </si>
  <si>
    <t>脚立</t>
    <rPh sb="0" eb="2">
      <t>キャタツ</t>
    </rPh>
    <phoneticPr fontId="36"/>
  </si>
  <si>
    <t>4段踏み台折りたたみはしごステップスツール　耐荷重100キロ　W510ｘD820ｘH1440mm</t>
    <rPh sb="22" eb="23">
      <t>タイ</t>
    </rPh>
    <rPh sb="23" eb="24">
      <t>ニ</t>
    </rPh>
    <rPh sb="24" eb="25">
      <t>ジュウ</t>
    </rPh>
    <phoneticPr fontId="36"/>
  </si>
  <si>
    <t>サンワダイレクト</t>
  </si>
  <si>
    <t>150|_SNCH038</t>
  </si>
  <si>
    <t>脚</t>
    <rPh sb="0" eb="1">
      <t>キャク</t>
    </rPh>
    <phoneticPr fontId="36"/>
  </si>
  <si>
    <t>半自動梱包機</t>
    <rPh sb="0" eb="1">
      <t>ハン</t>
    </rPh>
    <rPh sb="1" eb="3">
      <t>ジドウ</t>
    </rPh>
    <rPh sb="3" eb="6">
      <t>コンポウキ</t>
    </rPh>
    <phoneticPr fontId="30"/>
  </si>
  <si>
    <r>
      <t xml:space="preserve">卓上型
</t>
    </r>
    <r>
      <rPr>
        <b/>
        <u/>
        <sz val="12"/>
        <rFont val="HGｺﾞｼｯｸM"/>
        <family val="3"/>
        <charset val="128"/>
      </rPr>
      <t>※現在使用中の同型梱包機の引き取り費用を込みとする。</t>
    </r>
    <rPh sb="0" eb="2">
      <t>タクジョウ</t>
    </rPh>
    <rPh sb="2" eb="3">
      <t>ガタ</t>
    </rPh>
    <rPh sb="6" eb="8">
      <t>ゲンザイ</t>
    </rPh>
    <rPh sb="8" eb="11">
      <t>シヨウチュウ</t>
    </rPh>
    <rPh sb="12" eb="14">
      <t>ドウガタ</t>
    </rPh>
    <rPh sb="14" eb="17">
      <t>コンポウキ</t>
    </rPh>
    <rPh sb="18" eb="19">
      <t>ヒ</t>
    </rPh>
    <rPh sb="20" eb="21">
      <t>ト</t>
    </rPh>
    <rPh sb="22" eb="24">
      <t>ヒヨウ</t>
    </rPh>
    <rPh sb="25" eb="26">
      <t>コ</t>
    </rPh>
    <phoneticPr fontId="30"/>
  </si>
  <si>
    <t>ストラパック</t>
  </si>
  <si>
    <t>IQ-400DT</t>
  </si>
  <si>
    <t>台</t>
    <rPh sb="0" eb="1">
      <t>ダイ</t>
    </rPh>
    <phoneticPr fontId="30"/>
  </si>
  <si>
    <t>札幌運輸支局
函館運輸支局</t>
    <rPh sb="0" eb="2">
      <t>サッポロ</t>
    </rPh>
    <rPh sb="2" eb="4">
      <t>ウンユ</t>
    </rPh>
    <rPh sb="4" eb="6">
      <t>シキョク</t>
    </rPh>
    <rPh sb="7" eb="9">
      <t>ハコダテ</t>
    </rPh>
    <rPh sb="9" eb="11">
      <t>ウンユ</t>
    </rPh>
    <rPh sb="11" eb="13">
      <t>シキョク</t>
    </rPh>
    <phoneticPr fontId="7"/>
  </si>
  <si>
    <t>総務担当
登録担当</t>
    <rPh sb="0" eb="2">
      <t>ソウム</t>
    </rPh>
    <rPh sb="2" eb="4">
      <t>タントウ</t>
    </rPh>
    <rPh sb="5" eb="7">
      <t>トウロク</t>
    </rPh>
    <rPh sb="7" eb="9">
      <t>タントウ</t>
    </rPh>
    <phoneticPr fontId="7"/>
  </si>
  <si>
    <t>支局長椅子</t>
    <rPh sb="0" eb="3">
      <t>シキョクチョウ</t>
    </rPh>
    <rPh sb="3" eb="5">
      <t>イス</t>
    </rPh>
    <phoneticPr fontId="35"/>
  </si>
  <si>
    <r>
      <t xml:space="preserve">バロン ハイ ハンガー 可動肘 背グラデーション・座クッション シルバー×ブラック ブラック
アームレスト 付き ／ 寸法 幅630×奥行595～645×高さ953～1053mm、座面高さ422～522mm
</t>
    </r>
    <r>
      <rPr>
        <b/>
        <u/>
        <sz val="12"/>
        <rFont val="HGｺﾞｼｯｸM"/>
        <family val="3"/>
        <charset val="128"/>
      </rPr>
      <t>※現在使用中の椅子の引き取り費用を込みとする。</t>
    </r>
    <rPh sb="106" eb="108">
      <t>ゲンザイ</t>
    </rPh>
    <rPh sb="108" eb="111">
      <t>シヨウチュウ</t>
    </rPh>
    <rPh sb="112" eb="114">
      <t>イス</t>
    </rPh>
    <rPh sb="115" eb="116">
      <t>ヒ</t>
    </rPh>
    <rPh sb="117" eb="118">
      <t>ト</t>
    </rPh>
    <rPh sb="119" eb="121">
      <t>ヒヨウ</t>
    </rPh>
    <rPh sb="122" eb="123">
      <t>コ</t>
    </rPh>
    <phoneticPr fontId="7"/>
  </si>
  <si>
    <t>オカムラ</t>
  </si>
  <si>
    <t>CP86DR FGR1</t>
  </si>
  <si>
    <t>順番待ちクラウド整理券システム</t>
    <rPh sb="0" eb="3">
      <t>ジュンバンマ</t>
    </rPh>
    <rPh sb="8" eb="11">
      <t>セイリケン</t>
    </rPh>
    <phoneticPr fontId="35"/>
  </si>
  <si>
    <r>
      <rPr>
        <sz val="12"/>
        <rFont val="HGｺﾞｼｯｸM"/>
        <family val="3"/>
        <charset val="128"/>
      </rPr>
      <t xml:space="preserve">【仕様内容】
札幌運輸支局２階（輸送担当）の窓口カウンターに、No59～62を一式として、受付機器群として使用する。
液晶モニタは21.5型とする。
設置作業の日程及び時間帯は、別途、支局担当者と調整を行うこととする。
</t>
    </r>
    <r>
      <rPr>
        <b/>
        <sz val="12"/>
        <rFont val="HGｺﾞｼｯｸM"/>
        <family val="3"/>
        <charset val="128"/>
      </rPr>
      <t xml:space="preserve">
</t>
    </r>
    <r>
      <rPr>
        <b/>
        <u/>
        <sz val="12"/>
        <rFont val="HGｺﾞｼｯｸM"/>
        <family val="3"/>
        <charset val="128"/>
      </rPr>
      <t>※設置作業費用及び、現在使用中の受付機器群一式の引き取り費用</t>
    </r>
    <r>
      <rPr>
        <b/>
        <u/>
        <sz val="12"/>
        <color theme="1"/>
        <rFont val="HGｺﾞｼｯｸM"/>
        <family val="3"/>
        <charset val="128"/>
      </rPr>
      <t>も</t>
    </r>
    <r>
      <rPr>
        <b/>
        <u/>
        <sz val="12"/>
        <rFont val="HGｺﾞｼｯｸM"/>
        <family val="3"/>
        <charset val="128"/>
      </rPr>
      <t>込みとする。</t>
    </r>
    <rPh sb="1" eb="3">
      <t>シヨウ</t>
    </rPh>
    <rPh sb="3" eb="5">
      <t>ナイヨウ</t>
    </rPh>
    <rPh sb="7" eb="9">
      <t>サッポロ</t>
    </rPh>
    <rPh sb="9" eb="11">
      <t>ウンユ</t>
    </rPh>
    <rPh sb="11" eb="13">
      <t>シキョク</t>
    </rPh>
    <rPh sb="14" eb="15">
      <t>カイ</t>
    </rPh>
    <rPh sb="16" eb="20">
      <t>ユソウタントウ</t>
    </rPh>
    <rPh sb="22" eb="24">
      <t>マドグチ</t>
    </rPh>
    <rPh sb="39" eb="41">
      <t>イッシキ</t>
    </rPh>
    <rPh sb="49" eb="50">
      <t>グン</t>
    </rPh>
    <rPh sb="53" eb="55">
      <t>シヨウ</t>
    </rPh>
    <rPh sb="77" eb="79">
      <t>セッチ</t>
    </rPh>
    <rPh sb="79" eb="81">
      <t>サギョウ</t>
    </rPh>
    <rPh sb="82" eb="84">
      <t>ニッテイ</t>
    </rPh>
    <rPh sb="84" eb="85">
      <t>オヨ</t>
    </rPh>
    <rPh sb="86" eb="89">
      <t>ジカンタイ</t>
    </rPh>
    <rPh sb="91" eb="93">
      <t>ベット</t>
    </rPh>
    <rPh sb="94" eb="96">
      <t>シキョク</t>
    </rPh>
    <rPh sb="96" eb="99">
      <t>タントウシャ</t>
    </rPh>
    <rPh sb="100" eb="102">
      <t>チョウセイ</t>
    </rPh>
    <rPh sb="103" eb="104">
      <t>オコナ</t>
    </rPh>
    <rPh sb="114" eb="116">
      <t>セッチ</t>
    </rPh>
    <rPh sb="116" eb="120">
      <t>サギョウヒヨウ</t>
    </rPh>
    <rPh sb="120" eb="121">
      <t>オヨ</t>
    </rPh>
    <rPh sb="123" eb="125">
      <t>ゲンザイ</t>
    </rPh>
    <rPh sb="125" eb="128">
      <t>シヨウチュウ</t>
    </rPh>
    <rPh sb="129" eb="131">
      <t>ウケツケ</t>
    </rPh>
    <rPh sb="131" eb="133">
      <t>キキ</t>
    </rPh>
    <rPh sb="133" eb="134">
      <t>グン</t>
    </rPh>
    <rPh sb="134" eb="136">
      <t>イッシキ</t>
    </rPh>
    <rPh sb="137" eb="138">
      <t>ヒ</t>
    </rPh>
    <rPh sb="139" eb="140">
      <t>ト</t>
    </rPh>
    <rPh sb="141" eb="143">
      <t>ヒヨウ</t>
    </rPh>
    <rPh sb="144" eb="145">
      <t>コ</t>
    </rPh>
    <phoneticPr fontId="7"/>
  </si>
  <si>
    <t>シチズン・システムズ</t>
    <phoneticPr fontId="7"/>
  </si>
  <si>
    <t>CQ-S257CS</t>
    <phoneticPr fontId="7"/>
  </si>
  <si>
    <t>台</t>
    <rPh sb="0" eb="1">
      <t>ダイ</t>
    </rPh>
    <phoneticPr fontId="7"/>
  </si>
  <si>
    <t>輸送</t>
    <rPh sb="0" eb="2">
      <t>ユソウ</t>
    </rPh>
    <phoneticPr fontId="7"/>
  </si>
  <si>
    <t>外付けメロディーブザー</t>
    <rPh sb="0" eb="2">
      <t>ソトヅ</t>
    </rPh>
    <phoneticPr fontId="7"/>
  </si>
  <si>
    <t>CBZ-100</t>
    <phoneticPr fontId="7"/>
  </si>
  <si>
    <t>ワイヤレスHDMIエクステンダー</t>
    <phoneticPr fontId="7"/>
  </si>
  <si>
    <t>サンワサプライ</t>
    <phoneticPr fontId="7"/>
  </si>
  <si>
    <t>VGA-EXWHD10</t>
    <phoneticPr fontId="7"/>
  </si>
  <si>
    <t>液晶モニタ</t>
    <rPh sb="0" eb="2">
      <t>エキショウ</t>
    </rPh>
    <phoneticPr fontId="7"/>
  </si>
  <si>
    <t>iiyama</t>
    <phoneticPr fontId="7"/>
  </si>
  <si>
    <t>XU2292HSU-B6</t>
    <phoneticPr fontId="7"/>
  </si>
  <si>
    <t>アバンテケース</t>
    <phoneticPr fontId="7"/>
  </si>
  <si>
    <t>ナカバヤシ</t>
    <phoneticPr fontId="7"/>
  </si>
  <si>
    <t>AL-W5-W</t>
    <phoneticPr fontId="7"/>
  </si>
  <si>
    <t>電動穴あけパンチ</t>
    <rPh sb="0" eb="2">
      <t>デンドウ</t>
    </rPh>
    <rPh sb="2" eb="3">
      <t>アナ</t>
    </rPh>
    <phoneticPr fontId="35"/>
  </si>
  <si>
    <t>LION</t>
  </si>
  <si>
    <t>DP-500S</t>
  </si>
  <si>
    <t>台</t>
    <rPh sb="0" eb="1">
      <t>ダイ</t>
    </rPh>
    <phoneticPr fontId="35"/>
  </si>
  <si>
    <t>電動穴あけパンチ＿替パイプ錐</t>
    <rPh sb="0" eb="2">
      <t>デンドウ</t>
    </rPh>
    <rPh sb="2" eb="3">
      <t>アナ</t>
    </rPh>
    <rPh sb="9" eb="10">
      <t>カ</t>
    </rPh>
    <rPh sb="13" eb="14">
      <t>キリ</t>
    </rPh>
    <phoneticPr fontId="35"/>
  </si>
  <si>
    <r>
      <t xml:space="preserve">1組2本入り
</t>
    </r>
    <r>
      <rPr>
        <b/>
        <u/>
        <sz val="12"/>
        <rFont val="HGｺﾞｼｯｸM"/>
        <family val="3"/>
        <charset val="128"/>
      </rPr>
      <t>※No64の製品に合うもの</t>
    </r>
    <rPh sb="1" eb="2">
      <t>クミ</t>
    </rPh>
    <rPh sb="3" eb="5">
      <t>ホンイ</t>
    </rPh>
    <rPh sb="13" eb="15">
      <t>セイヒン</t>
    </rPh>
    <rPh sb="16" eb="17">
      <t>ア</t>
    </rPh>
    <phoneticPr fontId="7"/>
  </si>
  <si>
    <t>DP-500S用替パイプ錐</t>
    <rPh sb="7" eb="8">
      <t>ヨウ</t>
    </rPh>
    <rPh sb="8" eb="9">
      <t>カ</t>
    </rPh>
    <rPh sb="12" eb="13">
      <t>キリ</t>
    </rPh>
    <phoneticPr fontId="35"/>
  </si>
  <si>
    <t>組</t>
    <rPh sb="0" eb="1">
      <t>クミ</t>
    </rPh>
    <phoneticPr fontId="35"/>
  </si>
  <si>
    <t>電動穴あけパンチ＿受板</t>
    <rPh sb="0" eb="2">
      <t>デンドウ</t>
    </rPh>
    <rPh sb="2" eb="3">
      <t>アナ</t>
    </rPh>
    <rPh sb="9" eb="10">
      <t>ウケ</t>
    </rPh>
    <rPh sb="10" eb="11">
      <t>イタ</t>
    </rPh>
    <phoneticPr fontId="35"/>
  </si>
  <si>
    <r>
      <t xml:space="preserve">1組10枚入り
</t>
    </r>
    <r>
      <rPr>
        <b/>
        <u/>
        <sz val="12"/>
        <rFont val="HGｺﾞｼｯｸM"/>
        <family val="3"/>
        <charset val="128"/>
      </rPr>
      <t>※64の製品に合うもの</t>
    </r>
    <rPh sb="1" eb="2">
      <t>クミ</t>
    </rPh>
    <rPh sb="4" eb="6">
      <t>マイイ</t>
    </rPh>
    <rPh sb="12" eb="14">
      <t>セイヒン</t>
    </rPh>
    <rPh sb="15" eb="16">
      <t>ア</t>
    </rPh>
    <phoneticPr fontId="7"/>
  </si>
  <si>
    <t>DP-500S用受板</t>
    <rPh sb="7" eb="8">
      <t>ヨウ</t>
    </rPh>
    <rPh sb="8" eb="9">
      <t>ウ</t>
    </rPh>
    <rPh sb="9" eb="10">
      <t>イタ</t>
    </rPh>
    <phoneticPr fontId="35"/>
  </si>
  <si>
    <t>カラープリンター</t>
  </si>
  <si>
    <r>
      <rPr>
        <sz val="12"/>
        <rFont val="HGｺﾞｼｯｸM"/>
        <family val="3"/>
        <charset val="128"/>
      </rPr>
      <t>【仕様内容】</t>
    </r>
    <r>
      <rPr>
        <b/>
        <sz val="12"/>
        <rFont val="HGｺﾞｼｯｸM"/>
        <family val="3"/>
        <charset val="128"/>
      </rPr>
      <t xml:space="preserve">
</t>
    </r>
    <r>
      <rPr>
        <sz val="12"/>
        <rFont val="HGｺﾞｼｯｸM"/>
        <family val="3"/>
        <charset val="128"/>
      </rPr>
      <t>設置・接続作業費込みとする。
なお、IPアドレスについてはMACアドレス情報を確認してから最短３日を要するため、</t>
    </r>
    <r>
      <rPr>
        <b/>
        <u/>
        <sz val="12"/>
        <rFont val="HGｺﾞｼｯｸM"/>
        <family val="3"/>
        <charset val="128"/>
      </rPr>
      <t>MACアドレスを納品３日前までに契約担当者へ提供すること。</t>
    </r>
    <r>
      <rPr>
        <u/>
        <sz val="12"/>
        <rFont val="HGｺﾞｼｯｸM"/>
        <family val="3"/>
        <charset val="128"/>
      </rPr>
      <t xml:space="preserve">
</t>
    </r>
    <r>
      <rPr>
        <sz val="12"/>
        <rFont val="HGｺﾞｼｯｸM"/>
        <family val="3"/>
        <charset val="128"/>
      </rPr>
      <t>(※ただし、納品時にMACアドレスを確認することとなる場合は、納品日とは別日に接続作業を行うこととし、現物は支局にて保管する。)</t>
    </r>
    <rPh sb="1" eb="5">
      <t>シヨウナイヨウ</t>
    </rPh>
    <rPh sb="7" eb="9">
      <t>セッチ</t>
    </rPh>
    <rPh sb="10" eb="12">
      <t>セツゾク</t>
    </rPh>
    <rPh sb="12" eb="14">
      <t>サギョウ</t>
    </rPh>
    <rPh sb="14" eb="15">
      <t>ヒ</t>
    </rPh>
    <rPh sb="15" eb="16">
      <t>コ</t>
    </rPh>
    <rPh sb="44" eb="46">
      <t>ジョウホウ</t>
    </rPh>
    <rPh sb="47" eb="49">
      <t>カクニン</t>
    </rPh>
    <rPh sb="53" eb="55">
      <t>サイタン</t>
    </rPh>
    <rPh sb="56" eb="57">
      <t>ニチ</t>
    </rPh>
    <rPh sb="58" eb="59">
      <t>ヨウ</t>
    </rPh>
    <rPh sb="72" eb="74">
      <t>ノウヒン</t>
    </rPh>
    <rPh sb="75" eb="76">
      <t>ニチ</t>
    </rPh>
    <rPh sb="76" eb="77">
      <t>マエ</t>
    </rPh>
    <rPh sb="80" eb="82">
      <t>ケイヤク</t>
    </rPh>
    <rPh sb="82" eb="85">
      <t>タントウシャ</t>
    </rPh>
    <rPh sb="86" eb="88">
      <t>テイキョウ</t>
    </rPh>
    <rPh sb="112" eb="114">
      <t>カクニン</t>
    </rPh>
    <rPh sb="121" eb="123">
      <t>バアイ</t>
    </rPh>
    <rPh sb="130" eb="132">
      <t>ベツビ</t>
    </rPh>
    <rPh sb="133" eb="137">
      <t>セツゾクサギョウ</t>
    </rPh>
    <rPh sb="138" eb="139">
      <t>オコナ</t>
    </rPh>
    <rPh sb="145" eb="147">
      <t>ゲンブツ</t>
    </rPh>
    <rPh sb="148" eb="150">
      <t>シキョク</t>
    </rPh>
    <rPh sb="152" eb="154">
      <t>ホカン</t>
    </rPh>
    <phoneticPr fontId="7"/>
  </si>
  <si>
    <t>RICOH</t>
  </si>
  <si>
    <t>P C6010</t>
  </si>
  <si>
    <t>函館運輸支局</t>
    <rPh sb="0" eb="2">
      <t>ハコダテ</t>
    </rPh>
    <rPh sb="2" eb="4">
      <t>ウンユ</t>
    </rPh>
    <rPh sb="4" eb="6">
      <t>シキョク</t>
    </rPh>
    <phoneticPr fontId="7"/>
  </si>
  <si>
    <t>シャチハタ　スタンプ台</t>
    <phoneticPr fontId="35"/>
  </si>
  <si>
    <t>小形　藍色</t>
    <rPh sb="0" eb="2">
      <t>コガタ</t>
    </rPh>
    <rPh sb="3" eb="5">
      <t>アイイロ</t>
    </rPh>
    <phoneticPr fontId="7"/>
  </si>
  <si>
    <t>シャチハタ</t>
  </si>
  <si>
    <t>HGN-1-B</t>
    <phoneticPr fontId="7"/>
  </si>
  <si>
    <t>個</t>
    <rPh sb="0" eb="1">
      <t>コ</t>
    </rPh>
    <phoneticPr fontId="7"/>
  </si>
  <si>
    <t>強力パンチ　替刃</t>
    <phoneticPr fontId="7"/>
  </si>
  <si>
    <t>１パック（２本入り）</t>
    <rPh sb="6" eb="8">
      <t>ホンイ</t>
    </rPh>
    <phoneticPr fontId="7"/>
  </si>
  <si>
    <t>PN-31A</t>
    <phoneticPr fontId="7"/>
  </si>
  <si>
    <t>バーコードリーダー</t>
  </si>
  <si>
    <t>USB接続バーコードリーダー 2次元対応
重 量 ： 約250g
サ イ ズ ： 約95×70×170ｍｍ
ケーブル ： 約150cm</t>
  </si>
  <si>
    <t>エムディーエス</t>
  </si>
  <si>
    <t>MDS-BCR03BK</t>
  </si>
  <si>
    <t>整備</t>
    <rPh sb="0" eb="2">
      <t>セイビ</t>
    </rPh>
    <phoneticPr fontId="7"/>
  </si>
  <si>
    <t>N738M14</t>
  </si>
  <si>
    <t>巻</t>
    <rPh sb="0" eb="1">
      <t>マ</t>
    </rPh>
    <phoneticPr fontId="35"/>
  </si>
  <si>
    <t>旭川運輸支局</t>
    <rPh sb="0" eb="2">
      <t>アサヒカワ</t>
    </rPh>
    <rPh sb="2" eb="4">
      <t>ウンユ</t>
    </rPh>
    <rPh sb="4" eb="6">
      <t>シキョク</t>
    </rPh>
    <phoneticPr fontId="7"/>
  </si>
  <si>
    <t>スライドカッター ハンブンコ</t>
  </si>
  <si>
    <t>プラス</t>
  </si>
  <si>
    <t>PK-813</t>
  </si>
  <si>
    <t>ハンブンコ　替え刃</t>
    <rPh sb="6" eb="7">
      <t>カ</t>
    </rPh>
    <rPh sb="8" eb="9">
      <t>ハ</t>
    </rPh>
    <phoneticPr fontId="35"/>
  </si>
  <si>
    <t>プラス</t>
    <phoneticPr fontId="7"/>
  </si>
  <si>
    <t>PK-800H1</t>
  </si>
  <si>
    <t>ハンブンコ　カッターマット</t>
  </si>
  <si>
    <t>PK-813U</t>
  </si>
  <si>
    <t>ドキュメントファイル</t>
  </si>
  <si>
    <t>10冊入り</t>
    <rPh sb="2" eb="3">
      <t>サツ</t>
    </rPh>
    <rPh sb="3" eb="4">
      <t>イ</t>
    </rPh>
    <phoneticPr fontId="7"/>
  </si>
  <si>
    <t>５２０８－６７１７×１０</t>
  </si>
  <si>
    <t>箱</t>
    <rPh sb="0" eb="1">
      <t>ハコ</t>
    </rPh>
    <phoneticPr fontId="35"/>
  </si>
  <si>
    <t>５２０８－６６８７×１０</t>
  </si>
  <si>
    <t>ＵＳＢハブ</t>
    <phoneticPr fontId="7"/>
  </si>
  <si>
    <t>USB3.2 Gen1 ４ポート　スリムハブ</t>
    <phoneticPr fontId="7"/>
  </si>
  <si>
    <t>USB-3H423SN</t>
  </si>
  <si>
    <t>不可</t>
    <rPh sb="0" eb="2">
      <t>フカ</t>
    </rPh>
    <phoneticPr fontId="35"/>
  </si>
  <si>
    <t>アウトドアワゴンマックス</t>
  </si>
  <si>
    <t>使用サイズ ：約1090×690×960(h)mm</t>
  </si>
  <si>
    <t>coleman</t>
  </si>
  <si>
    <t>室蘭運輸支局</t>
    <rPh sb="0" eb="2">
      <t>ムロラン</t>
    </rPh>
    <rPh sb="2" eb="4">
      <t>ウンユ</t>
    </rPh>
    <rPh sb="4" eb="6">
      <t>シキョク</t>
    </rPh>
    <phoneticPr fontId="7"/>
  </si>
  <si>
    <t>総務</t>
  </si>
  <si>
    <t>キッチンキャビネット</t>
  </si>
  <si>
    <r>
      <t xml:space="preserve">幅：59.5cm、奥行き：39.8cm、高さ：176.7cm
</t>
    </r>
    <r>
      <rPr>
        <b/>
        <u/>
        <sz val="12"/>
        <rFont val="HGｺﾞｼｯｸM"/>
        <family val="3"/>
        <charset val="128"/>
      </rPr>
      <t xml:space="preserve">
※設置作業、及び現在使用中のキッチンキャビネット(幅120 cm、奥行き50 cm、高さ200cm)の引き取り費用も込みとする。</t>
    </r>
    <rPh sb="0" eb="1">
      <t>ハバ</t>
    </rPh>
    <rPh sb="9" eb="11">
      <t>オクユ</t>
    </rPh>
    <rPh sb="20" eb="21">
      <t>タカ</t>
    </rPh>
    <rPh sb="33" eb="35">
      <t>セッチ</t>
    </rPh>
    <rPh sb="35" eb="37">
      <t>サギョウ</t>
    </rPh>
    <rPh sb="38" eb="39">
      <t>オヨ</t>
    </rPh>
    <rPh sb="40" eb="42">
      <t>ゲンザイ</t>
    </rPh>
    <rPh sb="42" eb="45">
      <t>シヨウチュウ</t>
    </rPh>
    <rPh sb="83" eb="84">
      <t>ヒ</t>
    </rPh>
    <rPh sb="85" eb="86">
      <t>ト</t>
    </rPh>
    <rPh sb="87" eb="89">
      <t>ヒヨウ</t>
    </rPh>
    <rPh sb="90" eb="91">
      <t>コ</t>
    </rPh>
    <phoneticPr fontId="35"/>
  </si>
  <si>
    <t>アイリスオーヤマ</t>
  </si>
  <si>
    <t>KCBー590H</t>
  </si>
  <si>
    <t>アーバンⅡ（傘立）</t>
    <phoneticPr fontId="7"/>
  </si>
  <si>
    <t xml:space="preserve"> 24本立（Ｗ７６９×Ｄ２５７×Ｈ４７５mm）</t>
  </si>
  <si>
    <t>テラモト</t>
  </si>
  <si>
    <t>UB-286-224-8</t>
  </si>
  <si>
    <t>傘立て</t>
    <rPh sb="0" eb="2">
      <t>カサタ</t>
    </rPh>
    <phoneticPr fontId="35"/>
  </si>
  <si>
    <r>
      <t xml:space="preserve">１２本立、重量４.１kg
Ｗ４３１×Ｄ２５７×Ｈ４７５mm
フレーム：スチール角パイプにアクリル塗装、シュート・受皿：ポリプロピレン（再生樹脂）
</t>
    </r>
    <r>
      <rPr>
        <b/>
        <u/>
        <sz val="12"/>
        <rFont val="HGｺﾞｼｯｸM"/>
        <family val="3"/>
        <charset val="128"/>
      </rPr>
      <t>※現在使用中の傘立て２点の回収を含む。形状は別添参照。</t>
    </r>
    <rPh sb="2" eb="3">
      <t>ホン</t>
    </rPh>
    <rPh sb="3" eb="4">
      <t>ダ</t>
    </rPh>
    <rPh sb="5" eb="7">
      <t>ジュウリョウ</t>
    </rPh>
    <rPh sb="75" eb="77">
      <t>ゲンザイ</t>
    </rPh>
    <rPh sb="77" eb="80">
      <t>シヨウチュウ</t>
    </rPh>
    <rPh sb="81" eb="83">
      <t>カサタ</t>
    </rPh>
    <rPh sb="85" eb="86">
      <t>テン</t>
    </rPh>
    <rPh sb="87" eb="89">
      <t>カイシュウ</t>
    </rPh>
    <rPh sb="90" eb="91">
      <t>フク</t>
    </rPh>
    <rPh sb="93" eb="95">
      <t>ケイジョウ</t>
    </rPh>
    <rPh sb="96" eb="98">
      <t>ベッテン</t>
    </rPh>
    <rPh sb="98" eb="100">
      <t>サンショウ</t>
    </rPh>
    <phoneticPr fontId="35"/>
  </si>
  <si>
    <t>テラモト</t>
    <phoneticPr fontId="7"/>
  </si>
  <si>
    <t>UB-286-212-8</t>
  </si>
  <si>
    <t>スポットクーラー</t>
  </si>
  <si>
    <t>1.8kW
幅：46.5cm×奥行き：28.7cm×高さ：58.6cm
※室蘭運輸支局２階の会議室に設置。</t>
    <rPh sb="6" eb="7">
      <t>ハバ</t>
    </rPh>
    <rPh sb="15" eb="17">
      <t>オクユ</t>
    </rPh>
    <rPh sb="26" eb="27">
      <t>タカ</t>
    </rPh>
    <rPh sb="38" eb="40">
      <t>ムロラン</t>
    </rPh>
    <rPh sb="40" eb="44">
      <t>ウンユシキョク</t>
    </rPh>
    <rPh sb="45" eb="46">
      <t>カイ</t>
    </rPh>
    <rPh sb="47" eb="50">
      <t>カイギシツ</t>
    </rPh>
    <rPh sb="51" eb="53">
      <t>セッチ</t>
    </rPh>
    <phoneticPr fontId="35"/>
  </si>
  <si>
    <t>ISAC-0802-B</t>
  </si>
  <si>
    <t>ビニールテープ</t>
  </si>
  <si>
    <t>幅19mm×長10m　黒</t>
    <rPh sb="0" eb="1">
      <t>ハバ</t>
    </rPh>
    <rPh sb="6" eb="7">
      <t>ナガ</t>
    </rPh>
    <rPh sb="11" eb="12">
      <t>クロ</t>
    </rPh>
    <phoneticPr fontId="35"/>
  </si>
  <si>
    <t>VT-196</t>
  </si>
  <si>
    <t>総務</t>
    <rPh sb="0" eb="2">
      <t>ソウム</t>
    </rPh>
    <phoneticPr fontId="35"/>
  </si>
  <si>
    <t>グリホエキス（除草剤）</t>
    <rPh sb="7" eb="10">
      <t>ジョソウザイ</t>
    </rPh>
    <phoneticPr fontId="35"/>
  </si>
  <si>
    <t>希釈タイプ　2L</t>
    <rPh sb="0" eb="2">
      <t>キシャク</t>
    </rPh>
    <phoneticPr fontId="35"/>
  </si>
  <si>
    <t>赤城物産</t>
    <rPh sb="0" eb="4">
      <t>アカギブッサン</t>
    </rPh>
    <phoneticPr fontId="35"/>
  </si>
  <si>
    <t>本</t>
    <rPh sb="0" eb="1">
      <t>ホン</t>
    </rPh>
    <phoneticPr fontId="35"/>
  </si>
  <si>
    <t>玄関マット</t>
    <rPh sb="0" eb="2">
      <t>ゲンカン</t>
    </rPh>
    <phoneticPr fontId="35"/>
  </si>
  <si>
    <r>
      <rPr>
        <sz val="12"/>
        <rFont val="HGｺﾞｼｯｸM"/>
        <family val="3"/>
        <charset val="128"/>
      </rPr>
      <t>ブラック　50*80cn</t>
    </r>
    <r>
      <rPr>
        <b/>
        <sz val="12"/>
        <rFont val="HGｺﾞｼｯｸM"/>
        <family val="3"/>
        <charset val="128"/>
      </rPr>
      <t xml:space="preserve">
</t>
    </r>
    <r>
      <rPr>
        <b/>
        <u/>
        <sz val="12"/>
        <rFont val="HGｺﾞｼｯｸM"/>
        <family val="3"/>
        <charset val="128"/>
      </rPr>
      <t>※敷き作業、既存カーペット（同サイズ）の引き取り費用も込みとする。</t>
    </r>
    <phoneticPr fontId="7"/>
  </si>
  <si>
    <t>Windecood</t>
    <phoneticPr fontId="7"/>
  </si>
  <si>
    <t>枚</t>
    <rPh sb="0" eb="1">
      <t>マイ</t>
    </rPh>
    <phoneticPr fontId="35"/>
  </si>
  <si>
    <t>カーペット</t>
  </si>
  <si>
    <r>
      <rPr>
        <sz val="12"/>
        <rFont val="HGｺﾞｼｯｸM"/>
        <family val="3"/>
        <charset val="128"/>
      </rPr>
      <t>クリーム 6500*3200mm</t>
    </r>
    <r>
      <rPr>
        <b/>
        <u/>
        <sz val="12"/>
        <rFont val="HGｺﾞｼｯｸM"/>
        <family val="3"/>
        <charset val="128"/>
      </rPr>
      <t xml:space="preserve">
※敷き作業、既存カーペット（同サイズ）の引き取り費用も込みとする。</t>
    </r>
    <rPh sb="18" eb="19">
      <t>シキ</t>
    </rPh>
    <rPh sb="20" eb="22">
      <t>サギョウ</t>
    </rPh>
    <rPh sb="23" eb="25">
      <t>キソン</t>
    </rPh>
    <rPh sb="31" eb="32">
      <t>ドウ</t>
    </rPh>
    <rPh sb="44" eb="45">
      <t>コ</t>
    </rPh>
    <phoneticPr fontId="35"/>
  </si>
  <si>
    <t>サンゲツ</t>
    <phoneticPr fontId="7"/>
  </si>
  <si>
    <t>CIR-5002</t>
  </si>
  <si>
    <t>ダンボール箱</t>
    <rPh sb="5" eb="6">
      <t>ハコ</t>
    </rPh>
    <phoneticPr fontId="35"/>
  </si>
  <si>
    <t>小サイズ 底面B5対応　宅急便100cm以内　入数60枚</t>
    <rPh sb="0" eb="1">
      <t>ショウ</t>
    </rPh>
    <rPh sb="5" eb="7">
      <t>テイメン</t>
    </rPh>
    <rPh sb="9" eb="11">
      <t>タイオウ</t>
    </rPh>
    <rPh sb="12" eb="15">
      <t>タッキュウビン</t>
    </rPh>
    <rPh sb="20" eb="22">
      <t>イナイ</t>
    </rPh>
    <rPh sb="23" eb="24">
      <t>イ</t>
    </rPh>
    <rPh sb="24" eb="25">
      <t>スウ</t>
    </rPh>
    <rPh sb="27" eb="28">
      <t>マイ</t>
    </rPh>
    <phoneticPr fontId="35"/>
  </si>
  <si>
    <t>ジョインテックス</t>
  </si>
  <si>
    <t>B019J-S-6</t>
  </si>
  <si>
    <t>セット</t>
  </si>
  <si>
    <t>釧路運輸支局</t>
    <rPh sb="0" eb="2">
      <t>クシロ</t>
    </rPh>
    <rPh sb="2" eb="6">
      <t>ウンユシキョク</t>
    </rPh>
    <phoneticPr fontId="7"/>
  </si>
  <si>
    <t>防湿剤</t>
    <rPh sb="0" eb="3">
      <t>ボウシツザイ</t>
    </rPh>
    <phoneticPr fontId="35"/>
  </si>
  <si>
    <t>引き出し・衣装ケース用　12シート×3P</t>
  </si>
  <si>
    <t>白元アース</t>
    <rPh sb="0" eb="2">
      <t>ハクゲン</t>
    </rPh>
    <phoneticPr fontId="35"/>
  </si>
  <si>
    <t>ドライ&amp;ドライUP 除湿剤 シートタイプ</t>
  </si>
  <si>
    <t>フラットファイル</t>
  </si>
  <si>
    <r>
      <t> </t>
    </r>
    <r>
      <rPr>
        <sz val="12"/>
        <rFont val="HGｺﾞｼｯｸM"/>
        <family val="3"/>
        <charset val="128"/>
      </rPr>
      <t xml:space="preserve">S.Pファイル No.100K A4S </t>
    </r>
    <r>
      <rPr>
        <u/>
        <sz val="12"/>
        <rFont val="HGｺﾞｼｯｸM"/>
        <family val="3"/>
        <charset val="128"/>
      </rPr>
      <t>2冊入り</t>
    </r>
    <rPh sb="23" eb="24">
      <t>イ</t>
    </rPh>
    <phoneticPr fontId="7"/>
  </si>
  <si>
    <t>ライオン事務器</t>
    <rPh sb="4" eb="6">
      <t>ジム</t>
    </rPh>
    <rPh sb="6" eb="7">
      <t>キ</t>
    </rPh>
    <phoneticPr fontId="35"/>
  </si>
  <si>
    <t>否</t>
    <rPh sb="0" eb="1">
      <t>ヒ</t>
    </rPh>
    <phoneticPr fontId="35"/>
  </si>
  <si>
    <t xml:space="preserve">A5引き出しラック 横型 </t>
    <phoneticPr fontId="7"/>
  </si>
  <si>
    <t>サナダ精工</t>
    <rPh sb="3" eb="5">
      <t>セイコウ</t>
    </rPh>
    <phoneticPr fontId="35"/>
  </si>
  <si>
    <t>L8099-W</t>
  </si>
  <si>
    <t>ペンスタンド</t>
    <phoneticPr fontId="7"/>
  </si>
  <si>
    <t>DeskLabo プチポケット グレー　 4527</t>
    <phoneticPr fontId="7"/>
  </si>
  <si>
    <t>山田化学</t>
  </si>
  <si>
    <t xml:space="preserve">RK38918 </t>
  </si>
  <si>
    <t>小物入れ</t>
    <rPh sb="0" eb="2">
      <t>コモノ</t>
    </rPh>
    <rPh sb="2" eb="3">
      <t>イ</t>
    </rPh>
    <phoneticPr fontId="7"/>
  </si>
  <si>
    <t>Like-it（ライクイット） ブリックス 140スリムM ブラウン</t>
    <phoneticPr fontId="7"/>
  </si>
  <si>
    <t>吉川国工業所</t>
  </si>
  <si>
    <t xml:space="preserve">P235268 </t>
  </si>
  <si>
    <t>サインプレート</t>
    <phoneticPr fontId="7"/>
  </si>
  <si>
    <t>白 無地板</t>
    <phoneticPr fontId="7"/>
  </si>
  <si>
    <t>光</t>
  </si>
  <si>
    <t>UP723-N </t>
  </si>
  <si>
    <t>モニター</t>
  </si>
  <si>
    <r>
      <t xml:space="preserve">【仕様内容】
(モニター)
49型4Kワイド液晶ディスプレイ
(移動式モニタースタンド)
外形寸法（W×D×H）約84×81×156cm
</t>
    </r>
    <r>
      <rPr>
        <b/>
        <u/>
        <sz val="12"/>
        <rFont val="HGｺﾞｼｯｸM"/>
        <family val="3"/>
        <charset val="128"/>
      </rPr>
      <t>※No94～95の組み立て・取付作業費を込みとする</t>
    </r>
    <r>
      <rPr>
        <sz val="12"/>
        <rFont val="HGｺﾞｼｯｸM"/>
        <family val="3"/>
        <charset val="128"/>
      </rPr>
      <t>。</t>
    </r>
    <rPh sb="1" eb="3">
      <t>シヨウ</t>
    </rPh>
    <rPh sb="3" eb="5">
      <t>ナイヨウ</t>
    </rPh>
    <rPh sb="34" eb="37">
      <t>イドウシキ</t>
    </rPh>
    <rPh sb="81" eb="82">
      <t>ク</t>
    </rPh>
    <rPh sb="83" eb="84">
      <t>タ</t>
    </rPh>
    <rPh sb="86" eb="88">
      <t>トリツケ</t>
    </rPh>
    <rPh sb="88" eb="90">
      <t>サギョウ</t>
    </rPh>
    <rPh sb="90" eb="91">
      <t>ヒ</t>
    </rPh>
    <rPh sb="92" eb="93">
      <t>コ</t>
    </rPh>
    <phoneticPr fontId="7"/>
  </si>
  <si>
    <t>I・Oデータ</t>
  </si>
  <si>
    <t>LCD-M4K493XDB</t>
  </si>
  <si>
    <t>総務</t>
    <phoneticPr fontId="7"/>
  </si>
  <si>
    <t>移動式モニタースタンド</t>
    <rPh sb="0" eb="3">
      <t>イドウシキ</t>
    </rPh>
    <phoneticPr fontId="35"/>
  </si>
  <si>
    <t>DA-DS5</t>
  </si>
  <si>
    <t>スピーカーフォン</t>
  </si>
  <si>
    <t>4～10名程度　会議用</t>
    <rPh sb="4" eb="5">
      <t>メイ</t>
    </rPh>
    <rPh sb="5" eb="7">
      <t>テイド</t>
    </rPh>
    <rPh sb="8" eb="11">
      <t>カイギヨウ</t>
    </rPh>
    <phoneticPr fontId="35"/>
  </si>
  <si>
    <t>ヤマハ</t>
  </si>
  <si>
    <t>YVC-330</t>
  </si>
  <si>
    <t>ビジネスプロジェクター</t>
  </si>
  <si>
    <r>
      <t xml:space="preserve">モバイル　3000lm
</t>
    </r>
    <r>
      <rPr>
        <b/>
        <u/>
        <sz val="12"/>
        <rFont val="HGｺﾞｼｯｸM"/>
        <family val="3"/>
        <charset val="128"/>
      </rPr>
      <t>※現在使用しているプロジェクターの</t>
    </r>
    <r>
      <rPr>
        <b/>
        <u/>
        <sz val="12"/>
        <color theme="1"/>
        <rFont val="HGｺﾞｼｯｸM"/>
        <family val="3"/>
        <charset val="128"/>
      </rPr>
      <t>引き取り費用も込みとする。</t>
    </r>
    <rPh sb="14" eb="16">
      <t>ゲンザイ</t>
    </rPh>
    <rPh sb="16" eb="18">
      <t>シヨウ</t>
    </rPh>
    <rPh sb="30" eb="31">
      <t>ヒ</t>
    </rPh>
    <rPh sb="32" eb="33">
      <t>ト</t>
    </rPh>
    <rPh sb="34" eb="36">
      <t>ヒヨウ</t>
    </rPh>
    <rPh sb="37" eb="38">
      <t>コ</t>
    </rPh>
    <phoneticPr fontId="7"/>
  </si>
  <si>
    <t>エプソン</t>
  </si>
  <si>
    <t>EB-1780W</t>
  </si>
  <si>
    <t>1ドア冷蔵庫</t>
    <rPh sb="3" eb="6">
      <t>レイゾウコ</t>
    </rPh>
    <phoneticPr fontId="35"/>
  </si>
  <si>
    <t>冷蔵庫45L（右開き）</t>
    <phoneticPr fontId="7"/>
  </si>
  <si>
    <t>IRSD-5A-W</t>
  </si>
  <si>
    <t>ポータブルクーラー</t>
  </si>
  <si>
    <t>3.5kw・ホワイト</t>
    <phoneticPr fontId="7"/>
  </si>
  <si>
    <t>IPA-3525G</t>
  </si>
  <si>
    <t>運航労務管理官</t>
    <rPh sb="0" eb="7">
      <t>ウンコウロウムカンリカン</t>
    </rPh>
    <phoneticPr fontId="7"/>
  </si>
  <si>
    <t>薄くて高透明度の簡単取付けできるノート用マルチカバー</t>
  </si>
  <si>
    <t>W330×D150×H0.3mm</t>
  </si>
  <si>
    <t>サンワサプライ㈱</t>
  </si>
  <si>
    <t>FA-NMUL4</t>
  </si>
  <si>
    <t>帯広運輸支局</t>
    <rPh sb="0" eb="2">
      <t>オビヒロ</t>
    </rPh>
    <rPh sb="2" eb="6">
      <t>ウンユシキョク</t>
    </rPh>
    <phoneticPr fontId="7"/>
  </si>
  <si>
    <t>デジタルスケール</t>
  </si>
  <si>
    <t xml:space="preserve">w193×D245×H54 </t>
  </si>
  <si>
    <t>アスカ</t>
  </si>
  <si>
    <t>DS5014U</t>
  </si>
  <si>
    <t>パンフレットスタンド</t>
  </si>
  <si>
    <r>
      <t xml:space="preserve">3列8段　794mm
</t>
    </r>
    <r>
      <rPr>
        <b/>
        <u/>
        <sz val="12"/>
        <rFont val="HGｺﾞｼｯｸM"/>
        <family val="3"/>
        <charset val="128"/>
      </rPr>
      <t>※組み立て作業費、及び現在使用しているパンフレットスタンドの引き取り費用も込みとする。</t>
    </r>
    <rPh sb="12" eb="13">
      <t>ク</t>
    </rPh>
    <rPh sb="14" eb="15">
      <t>タ</t>
    </rPh>
    <rPh sb="16" eb="18">
      <t>サギョウ</t>
    </rPh>
    <rPh sb="18" eb="19">
      <t>ヒ</t>
    </rPh>
    <rPh sb="20" eb="21">
      <t>オヨ</t>
    </rPh>
    <rPh sb="22" eb="24">
      <t>ゲンザイ</t>
    </rPh>
    <rPh sb="24" eb="26">
      <t>シヨウ</t>
    </rPh>
    <rPh sb="41" eb="42">
      <t>ヒ</t>
    </rPh>
    <rPh sb="43" eb="44">
      <t>ト</t>
    </rPh>
    <rPh sb="45" eb="47">
      <t>ヒヨウ</t>
    </rPh>
    <rPh sb="48" eb="49">
      <t>コ</t>
    </rPh>
    <phoneticPr fontId="7"/>
  </si>
  <si>
    <t>エヌケイ</t>
  </si>
  <si>
    <t>DP-C308</t>
  </si>
  <si>
    <t>事務用椅子</t>
    <rPh sb="0" eb="2">
      <t>ジム</t>
    </rPh>
    <rPh sb="2" eb="3">
      <t>ヨウ</t>
    </rPh>
    <rPh sb="3" eb="5">
      <t>イス</t>
    </rPh>
    <phoneticPr fontId="35"/>
  </si>
  <si>
    <r>
      <t xml:space="preserve">BIT-Xローバックタイプ／肘掛けあり／カラー：グリーン
</t>
    </r>
    <r>
      <rPr>
        <b/>
        <u/>
        <sz val="12"/>
        <rFont val="HGｺﾞｼｯｸM"/>
        <family val="3"/>
        <charset val="128"/>
      </rPr>
      <t>※組み立て及び、使用中の椅子１脚の引き取り費用も込みとする。</t>
    </r>
    <rPh sb="30" eb="31">
      <t>ク</t>
    </rPh>
    <rPh sb="32" eb="33">
      <t>タ</t>
    </rPh>
    <rPh sb="34" eb="35">
      <t>オヨ</t>
    </rPh>
    <rPh sb="37" eb="40">
      <t>シヨウチュウ</t>
    </rPh>
    <rPh sb="41" eb="43">
      <t>イス</t>
    </rPh>
    <rPh sb="44" eb="45">
      <t>キャク</t>
    </rPh>
    <rPh sb="46" eb="47">
      <t>ヒ</t>
    </rPh>
    <rPh sb="48" eb="49">
      <t>ト</t>
    </rPh>
    <rPh sb="50" eb="52">
      <t>ヒヨウ</t>
    </rPh>
    <rPh sb="53" eb="54">
      <t>コ</t>
    </rPh>
    <phoneticPr fontId="7"/>
  </si>
  <si>
    <t>IRIS CHITOSE</t>
  </si>
  <si>
    <t>BIT-X45L1-F</t>
  </si>
  <si>
    <t>脚</t>
    <rPh sb="0" eb="1">
      <t>キャク</t>
    </rPh>
    <phoneticPr fontId="35"/>
  </si>
  <si>
    <t>北見運輸支局</t>
    <rPh sb="0" eb="2">
      <t>キタミ</t>
    </rPh>
    <rPh sb="2" eb="4">
      <t>ウンユ</t>
    </rPh>
    <rPh sb="4" eb="6">
      <t>シキョク</t>
    </rPh>
    <phoneticPr fontId="7"/>
  </si>
  <si>
    <r>
      <t xml:space="preserve">ミトラ２サークル肘　ランバー付き　黒脚　黒本体M
</t>
    </r>
    <r>
      <rPr>
        <b/>
        <u/>
        <sz val="12"/>
        <rFont val="HGｺﾞｼｯｸM"/>
        <family val="3"/>
        <charset val="128"/>
      </rPr>
      <t>※組み立て及び、使用中の椅子１脚の引き取り費用も込みとする。</t>
    </r>
    <phoneticPr fontId="7"/>
  </si>
  <si>
    <t>C04-B152MU-BKB6E62</t>
  </si>
  <si>
    <t>USB-Cモニター 27インチ</t>
  </si>
  <si>
    <t>Dell</t>
  </si>
  <si>
    <t>S2722DC</t>
  </si>
  <si>
    <t>Type-Cケーブル</t>
  </si>
  <si>
    <t>USB 2.0 Type-Cケーブル　３ｍ</t>
  </si>
  <si>
    <t>KU-CA30BK</t>
    <phoneticPr fontId="7"/>
  </si>
  <si>
    <t>モニター台</t>
    <rPh sb="4" eb="5">
      <t>ダイ</t>
    </rPh>
    <phoneticPr fontId="35"/>
  </si>
  <si>
    <t>アイリスオーヤマ モニター台 MNS-590</t>
  </si>
  <si>
    <t xml:space="preserve"> MNS-590</t>
  </si>
  <si>
    <t>強力T形レンチ</t>
  </si>
  <si>
    <t>寸法S(mm)10</t>
  </si>
  <si>
    <t>FPC</t>
  </si>
  <si>
    <t>HTW-10</t>
  </si>
  <si>
    <t>カンファスイ</t>
  </si>
  <si>
    <t>500ml詰替パック</t>
    <phoneticPr fontId="7"/>
  </si>
  <si>
    <t>(株)ハセッパー技研</t>
    <rPh sb="0" eb="3">
      <t>カブ</t>
    </rPh>
    <rPh sb="8" eb="10">
      <t>ギケン</t>
    </rPh>
    <phoneticPr fontId="35"/>
  </si>
  <si>
    <t>サリダストレージ　下段用</t>
    <rPh sb="9" eb="11">
      <t>ゲダン</t>
    </rPh>
    <rPh sb="11" eb="12">
      <t>ヨウ</t>
    </rPh>
    <phoneticPr fontId="35"/>
  </si>
  <si>
    <t>両開き型　シリンダー錠　３段
幅90cm 奥行45cm 高さ109.8cm</t>
    <rPh sb="0" eb="2">
      <t>リョウビラ</t>
    </rPh>
    <rPh sb="3" eb="4">
      <t>ガタ</t>
    </rPh>
    <rPh sb="10" eb="11">
      <t>ジョウ</t>
    </rPh>
    <rPh sb="13" eb="14">
      <t>ダン</t>
    </rPh>
    <rPh sb="15" eb="16">
      <t>ハバ</t>
    </rPh>
    <rPh sb="21" eb="23">
      <t>オクユ</t>
    </rPh>
    <rPh sb="28" eb="29">
      <t>タカ</t>
    </rPh>
    <phoneticPr fontId="35"/>
  </si>
  <si>
    <t>イトーキ</t>
  </si>
  <si>
    <t>YCV-109HW/YCVP-609045BW</t>
  </si>
  <si>
    <t>稚内庁舎</t>
    <rPh sb="0" eb="2">
      <t>ワッカナイ</t>
    </rPh>
    <rPh sb="2" eb="4">
      <t>チョウシャ</t>
    </rPh>
    <phoneticPr fontId="7"/>
  </si>
  <si>
    <t>海事</t>
    <rPh sb="0" eb="2">
      <t>カイジ</t>
    </rPh>
    <phoneticPr fontId="35"/>
  </si>
  <si>
    <t>冷蔵庫</t>
    <rPh sb="0" eb="3">
      <t>レイゾウコ</t>
    </rPh>
    <phoneticPr fontId="35"/>
  </si>
  <si>
    <r>
      <t xml:space="preserve">幅47.4cm 奥行49.5cm 高さ113cm
</t>
    </r>
    <r>
      <rPr>
        <b/>
        <u/>
        <sz val="12"/>
        <rFont val="HGｺﾞｼｯｸM"/>
        <family val="3"/>
        <charset val="128"/>
      </rPr>
      <t>※現在使用している日立の冷蔵庫１台の引き取り費用も込みとする。</t>
    </r>
    <rPh sb="0" eb="1">
      <t>ハバ</t>
    </rPh>
    <rPh sb="8" eb="10">
      <t>オクユ</t>
    </rPh>
    <rPh sb="17" eb="18">
      <t>タカ</t>
    </rPh>
    <rPh sb="26" eb="28">
      <t>ゲンザイ</t>
    </rPh>
    <rPh sb="28" eb="30">
      <t>シヨウ</t>
    </rPh>
    <rPh sb="34" eb="36">
      <t>ヒタチ</t>
    </rPh>
    <rPh sb="37" eb="40">
      <t>レイゾウコ</t>
    </rPh>
    <rPh sb="41" eb="42">
      <t>ダイ</t>
    </rPh>
    <rPh sb="43" eb="44">
      <t>ヒ</t>
    </rPh>
    <rPh sb="45" eb="46">
      <t>ト</t>
    </rPh>
    <rPh sb="47" eb="49">
      <t>ヒヨウ</t>
    </rPh>
    <rPh sb="50" eb="51">
      <t>コ</t>
    </rPh>
    <phoneticPr fontId="35"/>
  </si>
  <si>
    <t>山善</t>
    <rPh sb="0" eb="2">
      <t>ヤマゼン</t>
    </rPh>
    <phoneticPr fontId="35"/>
  </si>
  <si>
    <t>YFR-D111(W)</t>
  </si>
  <si>
    <t>踏み台（脚立）</t>
    <rPh sb="0" eb="1">
      <t>フ</t>
    </rPh>
    <rPh sb="2" eb="3">
      <t>ダイ</t>
    </rPh>
    <rPh sb="4" eb="6">
      <t>キャタツ</t>
    </rPh>
    <phoneticPr fontId="35"/>
  </si>
  <si>
    <t>２段　幅40cm 奥行60cm 高さ79cm
折りたたみ式　 ダークグレー</t>
    <rPh sb="1" eb="2">
      <t>ダン</t>
    </rPh>
    <rPh sb="3" eb="4">
      <t>ハバ</t>
    </rPh>
    <rPh sb="9" eb="11">
      <t>オクユ</t>
    </rPh>
    <rPh sb="16" eb="17">
      <t>タカ</t>
    </rPh>
    <rPh sb="23" eb="24">
      <t>オ</t>
    </rPh>
    <rPh sb="28" eb="29">
      <t>シキ</t>
    </rPh>
    <phoneticPr fontId="35"/>
  </si>
  <si>
    <t>OSU-2R</t>
    <phoneticPr fontId="7"/>
  </si>
  <si>
    <t>保管庫　深型</t>
    <rPh sb="0" eb="3">
      <t>ホカンコ</t>
    </rPh>
    <rPh sb="4" eb="6">
      <t>フカガタ</t>
    </rPh>
    <phoneticPr fontId="35"/>
  </si>
  <si>
    <r>
      <t xml:space="preserve">両開き
幅88cm 奥行60cm 高さ179cb
</t>
    </r>
    <r>
      <rPr>
        <b/>
        <u/>
        <sz val="12"/>
        <rFont val="HGｺﾞｼｯｸM"/>
        <family val="3"/>
        <charset val="128"/>
      </rPr>
      <t>※設置費及び現在使用中の同サイズの保管庫の引き取り費用も込みとする。</t>
    </r>
    <rPh sb="0" eb="2">
      <t>リョウビラ</t>
    </rPh>
    <rPh sb="4" eb="5">
      <t>ハバ</t>
    </rPh>
    <rPh sb="10" eb="12">
      <t>オクユ</t>
    </rPh>
    <rPh sb="17" eb="18">
      <t>タカ</t>
    </rPh>
    <rPh sb="26" eb="28">
      <t>セッチ</t>
    </rPh>
    <rPh sb="28" eb="29">
      <t>ヒ</t>
    </rPh>
    <rPh sb="29" eb="30">
      <t>オヨ</t>
    </rPh>
    <rPh sb="31" eb="33">
      <t>ゲンザイ</t>
    </rPh>
    <rPh sb="33" eb="36">
      <t>シヨウチュウ</t>
    </rPh>
    <rPh sb="37" eb="38">
      <t>ドウ</t>
    </rPh>
    <rPh sb="42" eb="45">
      <t>ホカンコ</t>
    </rPh>
    <rPh sb="46" eb="47">
      <t>ヒ</t>
    </rPh>
    <rPh sb="48" eb="49">
      <t>ト</t>
    </rPh>
    <rPh sb="50" eb="52">
      <t>ヒヨウ</t>
    </rPh>
    <rPh sb="53" eb="54">
      <t>コ</t>
    </rPh>
    <phoneticPr fontId="35"/>
  </si>
  <si>
    <t>S-3606F1NN</t>
  </si>
  <si>
    <t>パンフレットスタンド</t>
    <phoneticPr fontId="35"/>
  </si>
  <si>
    <r>
      <t xml:space="preserve">A4サイズ　トレータイプ　薄型　3列10段
幅75.8cm 奥行35cm 高さ152.5cm
</t>
    </r>
    <r>
      <rPr>
        <b/>
        <u/>
        <sz val="12"/>
        <rFont val="HGｺﾞｼｯｸM"/>
        <family val="3"/>
        <charset val="128"/>
      </rPr>
      <t>※組み立て作業費も含めることとする</t>
    </r>
    <r>
      <rPr>
        <sz val="12"/>
        <rFont val="HGｺﾞｼｯｸM"/>
        <family val="3"/>
        <charset val="128"/>
      </rPr>
      <t>。</t>
    </r>
    <rPh sb="22" eb="23">
      <t>ハバ</t>
    </rPh>
    <rPh sb="30" eb="32">
      <t>オクユ</t>
    </rPh>
    <rPh sb="37" eb="38">
      <t>タカ</t>
    </rPh>
    <rPh sb="48" eb="49">
      <t>ク</t>
    </rPh>
    <rPh sb="50" eb="51">
      <t>タ</t>
    </rPh>
    <rPh sb="52" eb="54">
      <t>サギョウ</t>
    </rPh>
    <rPh sb="54" eb="55">
      <t>ヒ</t>
    </rPh>
    <rPh sb="56" eb="57">
      <t>フク</t>
    </rPh>
    <phoneticPr fontId="35"/>
  </si>
  <si>
    <t>ZR-PS303S81</t>
  </si>
  <si>
    <t>　　　　　　　　　　　　　　　　　　　　　　　　　　　　　　　　　　　　　　　　</t>
    <phoneticPr fontId="7"/>
  </si>
  <si>
    <t>様式７</t>
    <phoneticPr fontId="3"/>
  </si>
  <si>
    <t>紙契約方式承諾願</t>
    <rPh sb="1" eb="3">
      <t>ケイヤク</t>
    </rPh>
    <rPh sb="3" eb="5">
      <t>ホウシキ</t>
    </rPh>
    <rPh sb="5" eb="7">
      <t>ショウダク</t>
    </rPh>
    <phoneticPr fontId="3"/>
  </si>
  <si>
    <t>上記の案件は、電子調達システムを利用しての契約ができないため紙契約方式での</t>
    <rPh sb="9" eb="11">
      <t>チョウタツ</t>
    </rPh>
    <rPh sb="21" eb="23">
      <t>ケイヤク</t>
    </rPh>
    <rPh sb="31" eb="33">
      <t>ケイヤク</t>
    </rPh>
    <phoneticPr fontId="3"/>
  </si>
  <si>
    <t>手続をいたします。</t>
    <rPh sb="0" eb="2">
      <t>テツヅキ</t>
    </rPh>
    <phoneticPr fontId="3"/>
  </si>
  <si>
    <t>　 年　 月　 日</t>
    <phoneticPr fontId="3"/>
  </si>
  <si>
    <t>住所</t>
    <phoneticPr fontId="3"/>
  </si>
  <si>
    <t>商号又は名称</t>
    <phoneticPr fontId="3"/>
  </si>
  <si>
    <t>代表者氏名</t>
    <rPh sb="3" eb="5">
      <t>シメイ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</si>
</sst>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Red]\(#,##0\)"/>
    <numFmt numFmtId="178" formatCode="&quot;¥&quot;#,##0_);[Red]\(&quot;¥&quot;#,##0\)"/>
  </numFmts>
  <fonts count="49">
    <font>
      <sz val="11"/>
      <name val="ＭＳ 明朝"/>
      <family val="1"/>
      <charset val="128"/>
    </font>
    <font>
      <sz val="11"/>
      <name val="ＭＳ 明朝"/>
      <family val="1"/>
      <charset val="128"/>
    </font>
    <font>
      <sz val="9"/>
      <name val="ＭＳ 明朝"/>
      <family val="1"/>
      <charset val="128"/>
    </font>
    <font>
      <sz val="6"/>
      <name val="ＭＳ 明朝"/>
      <family val="1"/>
      <charset val="128"/>
    </font>
    <font>
      <sz val="11"/>
      <name val="Century"/>
      <family val="1"/>
    </font>
    <font>
      <sz val="14"/>
      <name val="ＭＳ 明朝"/>
      <family val="1"/>
      <charset val="128"/>
    </font>
    <font>
      <sz val="11"/>
      <name val="ＭＳ Ｐ明朝"/>
      <family val="1"/>
      <charset val="128"/>
    </font>
    <font>
      <sz val="6"/>
      <name val="ＭＳ Ｐゴシック"/>
      <family val="3"/>
      <charset val="128"/>
    </font>
    <font>
      <sz val="11"/>
      <color theme="1"/>
      <name val="ＭＳ 明朝"/>
      <family val="1"/>
      <charset val="128"/>
    </font>
    <font>
      <b/>
      <sz val="14"/>
      <name val="ＭＳ 明朝"/>
      <family val="1"/>
      <charset val="128"/>
    </font>
    <font>
      <sz val="10.5"/>
      <name val="ＭＳ 明朝"/>
      <family val="1"/>
      <charset val="128"/>
    </font>
    <font>
      <sz val="11"/>
      <name val="ＭＳ Ｐゴシック"/>
      <family val="3"/>
      <charset val="128"/>
    </font>
    <font>
      <u/>
      <sz val="22"/>
      <name val="ＭＳ Ｐ明朝"/>
      <family val="1"/>
      <charset val="128"/>
    </font>
    <font>
      <sz val="22"/>
      <name val="ＭＳ Ｐ明朝"/>
      <family val="1"/>
      <charset val="128"/>
    </font>
    <font>
      <u/>
      <sz val="12"/>
      <name val="ＭＳ Ｐ明朝"/>
      <family val="1"/>
      <charset val="128"/>
    </font>
    <font>
      <sz val="12"/>
      <name val="ＭＳ Ｐ明朝"/>
      <family val="1"/>
      <charset val="128"/>
    </font>
    <font>
      <sz val="14"/>
      <name val="HGｺﾞｼｯｸM"/>
      <family val="3"/>
      <charset val="128"/>
    </font>
    <font>
      <b/>
      <sz val="22"/>
      <name val="HGｺﾞｼｯｸM"/>
      <family val="3"/>
      <charset val="128"/>
    </font>
    <font>
      <sz val="6"/>
      <name val="游ゴシック"/>
      <family val="2"/>
      <charset val="128"/>
      <scheme val="minor"/>
    </font>
    <font>
      <u/>
      <sz val="20"/>
      <name val="HGｺﾞｼｯｸM"/>
      <family val="3"/>
      <charset val="128"/>
    </font>
    <font>
      <sz val="12"/>
      <color theme="1"/>
      <name val="HGｺﾞｼｯｸM"/>
      <family val="3"/>
      <charset val="128"/>
    </font>
    <font>
      <sz val="12"/>
      <name val="HGｺﾞｼｯｸM"/>
      <family val="3"/>
      <charset val="128"/>
    </font>
    <font>
      <sz val="11"/>
      <name val="HGｺﾞｼｯｸM"/>
      <family val="3"/>
      <charset val="128"/>
    </font>
    <font>
      <sz val="9"/>
      <name val="HGｺﾞｼｯｸM"/>
      <family val="3"/>
      <charset val="128"/>
    </font>
    <font>
      <sz val="22"/>
      <name val="HGｺﾞｼｯｸM"/>
      <family val="3"/>
      <charset val="128"/>
    </font>
    <font>
      <sz val="16"/>
      <name val="HGｺﾞｼｯｸM"/>
      <family val="3"/>
      <charset val="128"/>
    </font>
    <font>
      <sz val="11"/>
      <color theme="1"/>
      <name val="HGｺﾞｼｯｸM"/>
      <family val="3"/>
      <charset val="128"/>
    </font>
    <font>
      <sz val="14"/>
      <color theme="1"/>
      <name val="HGｺﾞｼｯｸM"/>
      <family val="3"/>
      <charset val="128"/>
    </font>
    <font>
      <sz val="12"/>
      <name val="游ゴシック Light"/>
      <family val="3"/>
      <charset val="128"/>
      <scheme val="major"/>
    </font>
    <font>
      <sz val="12"/>
      <color rgb="FF000000"/>
      <name val="HGｺﾞｼｯｸM"/>
      <family val="3"/>
      <charset val="128"/>
    </font>
    <font>
      <u/>
      <sz val="12"/>
      <name val="HGｺﾞｼｯｸM"/>
      <family val="3"/>
      <charset val="128"/>
    </font>
    <font>
      <sz val="11"/>
      <color rgb="FF000000"/>
      <name val="ＭＳ Ｐゴシック"/>
      <family val="2"/>
      <charset val="128"/>
    </font>
    <font>
      <sz val="10"/>
      <name val="HGｺﾞｼｯｸM"/>
      <family val="3"/>
      <charset val="128"/>
    </font>
    <font>
      <u/>
      <sz val="12"/>
      <color theme="1"/>
      <name val="HGｺﾞｼｯｸM"/>
      <family val="3"/>
      <charset val="128"/>
    </font>
    <font>
      <sz val="12"/>
      <color rgb="FFFF0000"/>
      <name val="HGｺﾞｼｯｸM"/>
      <family val="3"/>
      <charset val="128"/>
    </font>
    <font>
      <sz val="12"/>
      <color theme="1"/>
      <name val="游ゴシック Light"/>
      <family val="3"/>
      <charset val="128"/>
      <scheme val="major"/>
    </font>
    <font>
      <i/>
      <sz val="11"/>
      <color indexed="23"/>
      <name val="ＭＳ Ｐゴシック"/>
      <family val="3"/>
      <charset val="128"/>
    </font>
    <font>
      <u/>
      <sz val="12"/>
      <color rgb="FFFF0000"/>
      <name val="HGｺﾞｼｯｸM"/>
      <family val="3"/>
      <charset val="128"/>
    </font>
    <font>
      <sz val="11"/>
      <color rgb="FF000000"/>
      <name val="HGｺﾞｼｯｸM"/>
      <family val="3"/>
      <charset val="128"/>
    </font>
    <font>
      <b/>
      <u/>
      <sz val="12"/>
      <name val="HGｺﾞｼｯｸM"/>
      <family val="3"/>
      <charset val="128"/>
    </font>
    <font>
      <b/>
      <sz val="12"/>
      <name val="HGｺﾞｼｯｸM"/>
      <family val="3"/>
      <charset val="128"/>
    </font>
    <font>
      <b/>
      <u/>
      <sz val="12"/>
      <color theme="1"/>
      <name val="HGｺﾞｼｯｸM"/>
      <family val="3"/>
      <charset val="128"/>
    </font>
    <font>
      <sz val="12"/>
      <name val="HGｺﾞｼｯｸM"/>
      <family val="2"/>
      <charset val="128"/>
    </font>
    <font>
      <sz val="14"/>
      <color rgb="FF000000"/>
      <name val="HGｺﾞｼｯｸM"/>
      <family val="3"/>
      <charset val="128"/>
    </font>
    <font>
      <sz val="18"/>
      <name val="HGｺﾞｼｯｸM"/>
      <family val="3"/>
      <charset val="128"/>
    </font>
    <font>
      <sz val="24"/>
      <name val="HGｺﾞｼｯｸM"/>
      <family val="3"/>
      <charset val="128"/>
    </font>
    <font>
      <sz val="11"/>
      <color theme="1"/>
      <name val="ＭＳ Ｐゴシック"/>
      <family val="3"/>
      <charset val="128"/>
    </font>
    <font>
      <sz val="14"/>
      <name val="ＭＳ Ｐゴシック"/>
      <family val="3"/>
      <charset val="128"/>
    </font>
    <font>
      <b/>
      <sz val="14"/>
      <color indexed="81"/>
      <name val="MS P ゴシック"/>
      <family val="3"/>
      <charset val="128"/>
    </font>
  </fonts>
  <fills count="20">
    <fill>
      <patternFill patternType="none"/>
    </fill>
    <fill>
      <patternFill patternType="gray125"/>
    </fill>
    <fill>
      <patternFill patternType="solid">
        <fgColor indexed="15"/>
        <bgColor indexed="64"/>
      </patternFill>
    </fill>
    <fill>
      <patternFill patternType="solid">
        <fgColor indexed="11"/>
        <bgColor indexed="64"/>
      </patternFill>
    </fill>
    <fill>
      <patternFill patternType="solid">
        <fgColor theme="7" tint="0.79998168889431442"/>
        <bgColor indexed="64"/>
      </patternFill>
    </fill>
    <fill>
      <patternFill patternType="solid">
        <fgColor indexed="52"/>
        <bgColor indexed="64"/>
      </patternFill>
    </fill>
    <fill>
      <patternFill patternType="solid">
        <fgColor rgb="FF92D050"/>
        <bgColor indexed="64"/>
      </patternFill>
    </fill>
    <fill>
      <patternFill patternType="solid">
        <fgColor indexed="43"/>
        <bgColor indexed="64"/>
      </patternFill>
    </fill>
    <fill>
      <patternFill patternType="solid">
        <fgColor rgb="FFCCFFFF"/>
        <bgColor indexed="64"/>
      </patternFill>
    </fill>
    <fill>
      <patternFill patternType="solid">
        <fgColor rgb="FFFFCCFF"/>
        <bgColor indexed="64"/>
      </patternFill>
    </fill>
    <fill>
      <patternFill patternType="solid">
        <fgColor theme="0"/>
        <bgColor indexed="64"/>
      </patternFill>
    </fill>
    <fill>
      <patternFill patternType="solid">
        <fgColor rgb="FF00B050"/>
        <bgColor indexed="64"/>
      </patternFill>
    </fill>
    <fill>
      <patternFill patternType="solid">
        <fgColor rgb="FFFF9900"/>
        <bgColor indexed="64"/>
      </patternFill>
    </fill>
    <fill>
      <patternFill patternType="solid">
        <fgColor theme="9" tint="0.79998168889431442"/>
        <bgColor indexed="64"/>
      </patternFill>
    </fill>
    <fill>
      <patternFill patternType="solid">
        <fgColor rgb="FFFFFFCC"/>
        <bgColor indexed="64"/>
      </patternFill>
    </fill>
    <fill>
      <patternFill patternType="solid">
        <fgColor rgb="FFFF0000"/>
        <bgColor indexed="64"/>
      </patternFill>
    </fill>
    <fill>
      <patternFill patternType="solid">
        <fgColor rgb="FFFFFF99"/>
        <bgColor indexed="64"/>
      </patternFill>
    </fill>
    <fill>
      <patternFill patternType="solid">
        <fgColor rgb="FF00FFFF"/>
        <bgColor indexed="64"/>
      </patternFill>
    </fill>
    <fill>
      <patternFill patternType="solid">
        <fgColor rgb="FF00FF00"/>
        <bgColor indexed="64"/>
      </patternFill>
    </fill>
    <fill>
      <patternFill patternType="solid">
        <fgColor rgb="FFFFF2CC"/>
        <bgColor indexed="64"/>
      </patternFill>
    </fill>
  </fills>
  <borders count="52">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diagonalDown="1">
      <left style="medium">
        <color indexed="64"/>
      </left>
      <right/>
      <top style="thin">
        <color indexed="64"/>
      </top>
      <bottom/>
      <diagonal style="hair">
        <color indexed="64"/>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diagonalDown="1">
      <left style="medium">
        <color indexed="64"/>
      </left>
      <right/>
      <top/>
      <bottom/>
      <diagonal style="hair">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diagonalDown="1">
      <left style="medium">
        <color indexed="64"/>
      </left>
      <right/>
      <top/>
      <bottom style="thin">
        <color indexed="64"/>
      </bottom>
      <diagonal style="hair">
        <color indexed="64"/>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double">
        <color indexed="64"/>
      </left>
      <right style="medium">
        <color indexed="64"/>
      </right>
      <top style="double">
        <color indexed="64"/>
      </top>
      <bottom style="hair">
        <color indexed="64"/>
      </bottom>
      <diagonal/>
    </border>
    <border>
      <left style="medium">
        <color indexed="64"/>
      </left>
      <right style="double">
        <color indexed="64"/>
      </right>
      <top style="double">
        <color indexed="64"/>
      </top>
      <bottom style="hair">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uble">
        <color indexed="64"/>
      </left>
      <right style="medium">
        <color indexed="64"/>
      </right>
      <top/>
      <bottom style="thin">
        <color indexed="64"/>
      </bottom>
      <diagonal/>
    </border>
    <border>
      <left style="medium">
        <color indexed="64"/>
      </left>
      <right style="double">
        <color indexed="64"/>
      </right>
      <top style="hair">
        <color indexed="64"/>
      </top>
      <bottom style="thin">
        <color indexed="64"/>
      </bottom>
      <diagonal/>
    </border>
    <border>
      <left style="double">
        <color indexed="64"/>
      </left>
      <right style="medium">
        <color indexed="64"/>
      </right>
      <top style="thin">
        <color indexed="64"/>
      </top>
      <bottom/>
      <diagonal/>
    </border>
    <border>
      <left style="medium">
        <color indexed="64"/>
      </left>
      <right style="double">
        <color indexed="64"/>
      </right>
      <top style="thin">
        <color indexed="64"/>
      </top>
      <bottom style="hair">
        <color indexed="64"/>
      </bottom>
      <diagonal/>
    </border>
    <border>
      <left style="thin">
        <color indexed="64"/>
      </left>
      <right style="medium">
        <color indexed="64"/>
      </right>
      <top style="thin">
        <color indexed="64"/>
      </top>
      <bottom/>
      <diagonal/>
    </border>
    <border>
      <left style="medium">
        <color indexed="64"/>
      </left>
      <right/>
      <top/>
      <bottom/>
      <diagonal/>
    </border>
    <border>
      <left style="double">
        <color indexed="64"/>
      </left>
      <right style="medium">
        <color indexed="64"/>
      </right>
      <top style="hair">
        <color indexed="64"/>
      </top>
      <bottom style="double">
        <color indexed="64"/>
      </bottom>
      <diagonal/>
    </border>
    <border>
      <left style="medium">
        <color indexed="64"/>
      </left>
      <right style="double">
        <color indexed="64"/>
      </right>
      <top/>
      <bottom style="double">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alignment vertical="center"/>
    </xf>
    <xf numFmtId="0" fontId="11" fillId="0" borderId="0">
      <alignment vertical="center"/>
    </xf>
    <xf numFmtId="0" fontId="11" fillId="0" borderId="0"/>
    <xf numFmtId="38" fontId="11" fillId="0" borderId="0" applyFont="0" applyFill="0" applyBorder="0" applyAlignment="0" applyProtection="0"/>
    <xf numFmtId="0" fontId="11" fillId="0" borderId="0"/>
  </cellStyleXfs>
  <cellXfs count="342">
    <xf numFmtId="0" fontId="0" fillId="0" borderId="0" xfId="0">
      <alignment vertical="center"/>
    </xf>
    <xf numFmtId="0" fontId="2" fillId="0" borderId="0" xfId="0" applyFont="1">
      <alignment vertical="center"/>
    </xf>
    <xf numFmtId="0" fontId="4" fillId="0" borderId="0" xfId="0" applyFont="1">
      <alignment vertical="center"/>
    </xf>
    <xf numFmtId="14" fontId="0" fillId="0" borderId="0" xfId="0" applyNumberFormat="1">
      <alignment vertical="center"/>
    </xf>
    <xf numFmtId="0" fontId="0" fillId="0" borderId="0" xfId="0" applyAlignment="1">
      <alignment horizontal="center" vertical="center"/>
    </xf>
    <xf numFmtId="0" fontId="0" fillId="0" borderId="0" xfId="0" applyAlignment="1">
      <alignment horizontal="left" vertical="center"/>
    </xf>
    <xf numFmtId="0" fontId="6" fillId="0" borderId="0" xfId="0" applyFont="1" applyAlignment="1">
      <alignment horizontal="distributed" vertical="center"/>
    </xf>
    <xf numFmtId="0" fontId="0" fillId="0" borderId="1" xfId="0" applyBorder="1" applyAlignment="1">
      <alignment horizontal="left" vertical="center"/>
    </xf>
    <xf numFmtId="0" fontId="0" fillId="0" borderId="1" xfId="0" applyBorder="1">
      <alignment vertical="center"/>
    </xf>
    <xf numFmtId="0" fontId="0" fillId="0" borderId="2" xfId="0" applyBorder="1" applyAlignment="1">
      <alignment horizontal="left" vertical="center"/>
    </xf>
    <xf numFmtId="0" fontId="0" fillId="0" borderId="2" xfId="0" applyBorder="1">
      <alignment vertical="center"/>
    </xf>
    <xf numFmtId="0" fontId="2" fillId="0" borderId="0" xfId="0" applyFont="1" applyAlignment="1">
      <alignment horizontal="right" vertical="center"/>
    </xf>
    <xf numFmtId="0" fontId="9" fillId="0" borderId="0" xfId="0" applyFont="1">
      <alignment vertical="center"/>
    </xf>
    <xf numFmtId="0" fontId="4" fillId="0" borderId="0" xfId="0" applyFont="1" applyAlignment="1">
      <alignment vertical="top" wrapText="1"/>
    </xf>
    <xf numFmtId="0" fontId="4" fillId="0" borderId="3" xfId="0" applyFont="1" applyBorder="1" applyAlignment="1">
      <alignment vertical="top" wrapText="1"/>
    </xf>
    <xf numFmtId="0" fontId="0" fillId="0" borderId="0" xfId="0" applyAlignment="1">
      <alignment horizontal="distributed" vertical="center"/>
    </xf>
    <xf numFmtId="176" fontId="0" fillId="0" borderId="0" xfId="0" applyNumberFormat="1">
      <alignment vertical="center"/>
    </xf>
    <xf numFmtId="176" fontId="0" fillId="0" borderId="0" xfId="0" applyNumberFormat="1" applyAlignment="1">
      <alignment vertical="center" wrapText="1"/>
    </xf>
    <xf numFmtId="0" fontId="6" fillId="0" borderId="0" xfId="2" applyFont="1" applyAlignment="1">
      <alignment vertical="center"/>
    </xf>
    <xf numFmtId="0" fontId="6" fillId="0" borderId="4" xfId="2" applyFont="1" applyBorder="1" applyAlignment="1">
      <alignment vertical="center"/>
    </xf>
    <xf numFmtId="0" fontId="6" fillId="0" borderId="5" xfId="2" applyFont="1" applyBorder="1" applyAlignment="1">
      <alignment vertical="center"/>
    </xf>
    <xf numFmtId="0" fontId="6" fillId="0" borderId="6" xfId="2" applyFont="1" applyBorder="1" applyAlignment="1">
      <alignment vertical="center"/>
    </xf>
    <xf numFmtId="0" fontId="6" fillId="0" borderId="7" xfId="2" applyFont="1" applyBorder="1" applyAlignment="1">
      <alignment vertical="center"/>
    </xf>
    <xf numFmtId="0" fontId="6" fillId="0" borderId="8" xfId="2" applyFont="1" applyBorder="1" applyAlignment="1">
      <alignment vertical="center"/>
    </xf>
    <xf numFmtId="0" fontId="12" fillId="0" borderId="7" xfId="2" applyFont="1" applyBorder="1" applyAlignment="1">
      <alignment vertical="center"/>
    </xf>
    <xf numFmtId="0" fontId="12" fillId="0" borderId="0" xfId="2" applyFont="1" applyAlignment="1">
      <alignment vertical="center"/>
    </xf>
    <xf numFmtId="0" fontId="13" fillId="0" borderId="1" xfId="2" applyFont="1" applyBorder="1" applyAlignment="1">
      <alignment vertical="center"/>
    </xf>
    <xf numFmtId="0" fontId="12" fillId="0" borderId="8" xfId="2" applyFont="1" applyBorder="1" applyAlignment="1">
      <alignment vertical="center"/>
    </xf>
    <xf numFmtId="0" fontId="14" fillId="0" borderId="7" xfId="2" applyFont="1" applyBorder="1" applyAlignment="1">
      <alignment horizontal="center" vertical="center"/>
    </xf>
    <xf numFmtId="0" fontId="14" fillId="0" borderId="0" xfId="2" applyFont="1" applyAlignment="1">
      <alignment horizontal="center" vertical="center"/>
    </xf>
    <xf numFmtId="0" fontId="14" fillId="0" borderId="8" xfId="2" applyFont="1" applyBorder="1" applyAlignment="1">
      <alignment horizontal="center" vertical="center"/>
    </xf>
    <xf numFmtId="176" fontId="6" fillId="0" borderId="0" xfId="2" applyNumberFormat="1" applyFont="1" applyAlignment="1">
      <alignment vertical="center"/>
    </xf>
    <xf numFmtId="14" fontId="6" fillId="0" borderId="0" xfId="2" applyNumberFormat="1" applyFont="1" applyAlignment="1">
      <alignment vertical="center"/>
    </xf>
    <xf numFmtId="0" fontId="1" fillId="0" borderId="0" xfId="2" applyFont="1" applyAlignment="1">
      <alignment vertical="center"/>
    </xf>
    <xf numFmtId="0" fontId="6" fillId="0" borderId="0" xfId="2" applyFont="1" applyAlignment="1">
      <alignment horizontal="distributed" vertical="center"/>
    </xf>
    <xf numFmtId="0" fontId="6" fillId="0" borderId="0" xfId="2" applyFont="1" applyAlignment="1">
      <alignment horizontal="right" vertical="center"/>
    </xf>
    <xf numFmtId="0" fontId="0" fillId="0" borderId="9" xfId="0" applyBorder="1">
      <alignment vertical="center"/>
    </xf>
    <xf numFmtId="0" fontId="6" fillId="0" borderId="0" xfId="2" applyFont="1" applyAlignment="1">
      <alignment horizontal="left" vertical="center"/>
    </xf>
    <xf numFmtId="0" fontId="0" fillId="0" borderId="10" xfId="0" applyBorder="1">
      <alignment vertical="center"/>
    </xf>
    <xf numFmtId="0" fontId="0" fillId="0" borderId="8" xfId="0" applyBorder="1">
      <alignment vertical="center"/>
    </xf>
    <xf numFmtId="0" fontId="0" fillId="0" borderId="5" xfId="0" applyBorder="1">
      <alignment vertical="center"/>
    </xf>
    <xf numFmtId="0" fontId="0" fillId="0" borderId="6" xfId="0" applyBorder="1">
      <alignment vertical="center"/>
    </xf>
    <xf numFmtId="0" fontId="6" fillId="0" borderId="11" xfId="2" applyFont="1" applyBorder="1" applyAlignment="1">
      <alignment vertical="center"/>
    </xf>
    <xf numFmtId="0" fontId="1" fillId="0" borderId="5" xfId="2" applyFont="1" applyBorder="1" applyAlignment="1">
      <alignment vertical="center"/>
    </xf>
    <xf numFmtId="38" fontId="16" fillId="0" borderId="0" xfId="3" applyFont="1" applyFill="1" applyAlignment="1">
      <alignment vertical="center"/>
    </xf>
    <xf numFmtId="38" fontId="20" fillId="0" borderId="0" xfId="3" applyFont="1" applyAlignment="1">
      <alignment horizontal="center" vertical="center"/>
    </xf>
    <xf numFmtId="38" fontId="21" fillId="0" borderId="0" xfId="3" applyFont="1" applyAlignment="1">
      <alignment horizontal="center" vertical="center" shrinkToFit="1"/>
    </xf>
    <xf numFmtId="38" fontId="22" fillId="0" borderId="0" xfId="3" applyFont="1" applyAlignment="1">
      <alignment vertical="center"/>
    </xf>
    <xf numFmtId="0" fontId="11" fillId="0" borderId="0" xfId="4"/>
    <xf numFmtId="38" fontId="16" fillId="0" borderId="0" xfId="3" applyFont="1" applyAlignment="1">
      <alignment vertical="center"/>
    </xf>
    <xf numFmtId="38" fontId="16" fillId="0" borderId="0" xfId="3" applyFont="1" applyFill="1" applyAlignment="1">
      <alignment horizontal="center"/>
    </xf>
    <xf numFmtId="38" fontId="16" fillId="0" borderId="0" xfId="3" applyFont="1" applyFill="1" applyAlignment="1">
      <alignment horizontal="center" vertical="center"/>
    </xf>
    <xf numFmtId="38" fontId="23" fillId="0" borderId="0" xfId="3" applyFont="1" applyAlignment="1">
      <alignment wrapText="1"/>
    </xf>
    <xf numFmtId="38" fontId="22" fillId="0" borderId="0" xfId="3" applyFont="1"/>
    <xf numFmtId="0" fontId="22" fillId="0" borderId="0" xfId="4" applyFont="1"/>
    <xf numFmtId="38" fontId="16" fillId="0" borderId="0" xfId="3" applyFont="1" applyFill="1" applyAlignment="1">
      <alignment vertical="center" shrinkToFit="1"/>
    </xf>
    <xf numFmtId="38" fontId="20" fillId="0" borderId="0" xfId="3" applyFont="1" applyBorder="1" applyAlignment="1">
      <alignment horizontal="center" vertical="center"/>
    </xf>
    <xf numFmtId="38" fontId="21" fillId="0" borderId="0" xfId="3" applyFont="1" applyBorder="1" applyAlignment="1">
      <alignment horizontal="center" vertical="center" shrinkToFit="1"/>
    </xf>
    <xf numFmtId="38" fontId="22" fillId="0" borderId="0" xfId="3" applyFont="1" applyBorder="1" applyAlignment="1">
      <alignment vertical="center"/>
    </xf>
    <xf numFmtId="38" fontId="22" fillId="2" borderId="0" xfId="3" applyFont="1" applyFill="1" applyBorder="1" applyAlignment="1">
      <alignment horizontal="center" vertical="center" wrapText="1" shrinkToFit="1"/>
    </xf>
    <xf numFmtId="38" fontId="22" fillId="3" borderId="0" xfId="3" applyFont="1" applyFill="1" applyBorder="1" applyAlignment="1">
      <alignment horizontal="center" vertical="center" wrapText="1" shrinkToFit="1"/>
    </xf>
    <xf numFmtId="38" fontId="22" fillId="4" borderId="0" xfId="3" applyFont="1" applyFill="1" applyBorder="1" applyAlignment="1">
      <alignment horizontal="center" vertical="center" wrapText="1" shrinkToFit="1"/>
    </xf>
    <xf numFmtId="38" fontId="22" fillId="5" borderId="0" xfId="3" applyFont="1" applyFill="1" applyBorder="1" applyAlignment="1">
      <alignment horizontal="center" vertical="center" wrapText="1" shrinkToFit="1"/>
    </xf>
    <xf numFmtId="0" fontId="24" fillId="0" borderId="0" xfId="4" applyFont="1" applyAlignment="1">
      <alignment horizontal="center" vertical="center" shrinkToFit="1"/>
    </xf>
    <xf numFmtId="0" fontId="25" fillId="0" borderId="0" xfId="4" applyFont="1" applyAlignment="1">
      <alignment horizontal="center" vertical="center" shrinkToFit="1"/>
    </xf>
    <xf numFmtId="0" fontId="25" fillId="0" borderId="1" xfId="4" applyFont="1" applyBorder="1" applyAlignment="1">
      <alignment horizontal="center" vertical="center" shrinkToFit="1"/>
    </xf>
    <xf numFmtId="38" fontId="21" fillId="0" borderId="1" xfId="3" applyFont="1" applyBorder="1" applyAlignment="1">
      <alignment horizontal="center" vertical="center" shrinkToFit="1"/>
    </xf>
    <xf numFmtId="38" fontId="22" fillId="2" borderId="13" xfId="3" applyFont="1" applyFill="1" applyBorder="1" applyAlignment="1">
      <alignment horizontal="center" vertical="center" wrapText="1" shrinkToFit="1"/>
    </xf>
    <xf numFmtId="38" fontId="22" fillId="3" borderId="13" xfId="3" applyFont="1" applyFill="1" applyBorder="1" applyAlignment="1">
      <alignment horizontal="center" vertical="center" wrapText="1" shrinkToFit="1"/>
    </xf>
    <xf numFmtId="38" fontId="22" fillId="4" borderId="13" xfId="3" applyFont="1" applyFill="1" applyBorder="1" applyAlignment="1">
      <alignment horizontal="center" vertical="center" wrapText="1" shrinkToFit="1"/>
    </xf>
    <xf numFmtId="38" fontId="22" fillId="5" borderId="11" xfId="3" applyFont="1" applyFill="1" applyBorder="1" applyAlignment="1">
      <alignment horizontal="center" vertical="center" wrapText="1" shrinkToFit="1"/>
    </xf>
    <xf numFmtId="38" fontId="21" fillId="2" borderId="3" xfId="3" applyFont="1" applyFill="1" applyBorder="1" applyAlignment="1">
      <alignment horizontal="center" vertical="center" shrinkToFit="1"/>
    </xf>
    <xf numFmtId="38" fontId="21" fillId="3" borderId="3" xfId="3" applyFont="1" applyFill="1" applyBorder="1" applyAlignment="1">
      <alignment horizontal="center" vertical="center" shrinkToFit="1"/>
    </xf>
    <xf numFmtId="38" fontId="21" fillId="4" borderId="3" xfId="3" applyFont="1" applyFill="1" applyBorder="1" applyAlignment="1">
      <alignment horizontal="center" vertical="center" shrinkToFit="1"/>
    </xf>
    <xf numFmtId="38" fontId="21" fillId="5" borderId="15" xfId="3" applyFont="1" applyFill="1" applyBorder="1" applyAlignment="1">
      <alignment horizontal="center" vertical="center" shrinkToFit="1"/>
    </xf>
    <xf numFmtId="38" fontId="21" fillId="8" borderId="18" xfId="3" applyFont="1" applyFill="1" applyBorder="1" applyAlignment="1">
      <alignment horizontal="center" vertical="center" shrinkToFit="1"/>
    </xf>
    <xf numFmtId="38" fontId="21" fillId="0" borderId="3" xfId="3" applyFont="1" applyFill="1" applyBorder="1" applyAlignment="1">
      <alignment horizontal="center" vertical="center" shrinkToFit="1"/>
    </xf>
    <xf numFmtId="38" fontId="21" fillId="0" borderId="15" xfId="3" applyFont="1" applyFill="1" applyBorder="1" applyAlignment="1">
      <alignment horizontal="center" vertical="center" shrinkToFit="1"/>
    </xf>
    <xf numFmtId="38" fontId="21" fillId="8" borderId="21" xfId="3" applyFont="1" applyFill="1" applyBorder="1" applyAlignment="1">
      <alignment horizontal="center" vertical="center" shrinkToFit="1"/>
    </xf>
    <xf numFmtId="38" fontId="16" fillId="0" borderId="3" xfId="3" applyFont="1" applyFill="1" applyBorder="1" applyAlignment="1">
      <alignment horizontal="center" vertical="center" shrinkToFit="1"/>
    </xf>
    <xf numFmtId="0" fontId="21" fillId="0" borderId="3" xfId="4" applyFont="1" applyBorder="1" applyAlignment="1">
      <alignment horizontal="left" vertical="center" wrapText="1" shrinkToFit="1"/>
    </xf>
    <xf numFmtId="0" fontId="21" fillId="0" borderId="10" xfId="4" applyFont="1" applyBorder="1" applyAlignment="1">
      <alignment horizontal="center" vertical="center" shrinkToFit="1"/>
    </xf>
    <xf numFmtId="0" fontId="21" fillId="0" borderId="3" xfId="4" applyFont="1" applyBorder="1" applyAlignment="1">
      <alignment horizontal="center" vertical="center" shrinkToFit="1"/>
    </xf>
    <xf numFmtId="38" fontId="27" fillId="0" borderId="3" xfId="3" applyFont="1" applyFill="1" applyBorder="1" applyAlignment="1">
      <alignment horizontal="center" vertical="center" shrinkToFit="1"/>
    </xf>
    <xf numFmtId="177" fontId="21" fillId="0" borderId="16" xfId="4" applyNumberFormat="1" applyFont="1" applyBorder="1" applyAlignment="1">
      <alignment horizontal="center" vertical="center" shrinkToFit="1"/>
    </xf>
    <xf numFmtId="38" fontId="21" fillId="0" borderId="3" xfId="4" applyNumberFormat="1" applyFont="1" applyBorder="1" applyAlignment="1">
      <alignment horizontal="center" vertical="center" shrinkToFit="1"/>
    </xf>
    <xf numFmtId="38" fontId="16" fillId="7" borderId="20" xfId="3" applyFont="1" applyFill="1" applyBorder="1" applyAlignment="1">
      <alignment horizontal="right" vertical="center" shrinkToFit="1"/>
    </xf>
    <xf numFmtId="38" fontId="16" fillId="0" borderId="3" xfId="3" applyFont="1" applyFill="1" applyBorder="1" applyAlignment="1">
      <alignment vertical="center" shrinkToFit="1"/>
    </xf>
    <xf numFmtId="38" fontId="16" fillId="0" borderId="11" xfId="3" applyFont="1" applyFill="1" applyBorder="1" applyAlignment="1">
      <alignment vertical="center" shrinkToFit="1"/>
    </xf>
    <xf numFmtId="0" fontId="21" fillId="0" borderId="23" xfId="4" applyFont="1" applyBorder="1" applyAlignment="1">
      <alignment horizontal="center" vertical="center"/>
    </xf>
    <xf numFmtId="38" fontId="16" fillId="0" borderId="10" xfId="3" applyFont="1" applyFill="1" applyBorder="1" applyAlignment="1">
      <alignment horizontal="center" vertical="center" wrapText="1" shrinkToFit="1"/>
    </xf>
    <xf numFmtId="0" fontId="21" fillId="9" borderId="3" xfId="4" applyFont="1" applyFill="1" applyBorder="1" applyAlignment="1">
      <alignment horizontal="center" vertical="center" shrinkToFit="1"/>
    </xf>
    <xf numFmtId="38" fontId="29" fillId="0" borderId="3" xfId="3" applyFont="1" applyFill="1" applyBorder="1" applyAlignment="1">
      <alignment horizontal="center" vertical="center" shrinkToFit="1"/>
    </xf>
    <xf numFmtId="38" fontId="26" fillId="0" borderId="0" xfId="3" applyFont="1" applyBorder="1"/>
    <xf numFmtId="38" fontId="16" fillId="0" borderId="13" xfId="3" applyFont="1" applyFill="1" applyBorder="1" applyAlignment="1">
      <alignment vertical="center" shrinkToFit="1"/>
    </xf>
    <xf numFmtId="0" fontId="20" fillId="9" borderId="3" xfId="4" applyFont="1" applyFill="1" applyBorder="1" applyAlignment="1">
      <alignment horizontal="center" vertical="center" shrinkToFit="1"/>
    </xf>
    <xf numFmtId="0" fontId="20" fillId="0" borderId="3" xfId="4" applyFont="1" applyBorder="1" applyAlignment="1">
      <alignment horizontal="center" vertical="center" shrinkToFit="1"/>
    </xf>
    <xf numFmtId="38" fontId="20" fillId="0" borderId="3" xfId="3" applyFont="1" applyFill="1" applyBorder="1" applyAlignment="1">
      <alignment horizontal="center" vertical="center" shrinkToFit="1"/>
    </xf>
    <xf numFmtId="0" fontId="21" fillId="10" borderId="3" xfId="4" applyFont="1" applyFill="1" applyBorder="1" applyAlignment="1">
      <alignment horizontal="center" vertical="center" shrinkToFit="1"/>
    </xf>
    <xf numFmtId="38" fontId="23" fillId="0" borderId="0" xfId="3" applyFont="1" applyFill="1" applyAlignment="1">
      <alignment wrapText="1"/>
    </xf>
    <xf numFmtId="38" fontId="22" fillId="0" borderId="0" xfId="3" applyFont="1" applyFill="1"/>
    <xf numFmtId="38" fontId="26" fillId="0" borderId="0" xfId="3" applyFont="1" applyFill="1" applyBorder="1"/>
    <xf numFmtId="0" fontId="21" fillId="0" borderId="10" xfId="0" applyFont="1" applyBorder="1" applyAlignment="1">
      <alignment horizontal="center" vertical="center" shrinkToFit="1"/>
    </xf>
    <xf numFmtId="0" fontId="20" fillId="10" borderId="3" xfId="4" applyFont="1" applyFill="1" applyBorder="1" applyAlignment="1">
      <alignment horizontal="center" vertical="center" shrinkToFit="1"/>
    </xf>
    <xf numFmtId="0" fontId="21" fillId="0" borderId="10" xfId="0" applyFont="1" applyBorder="1" applyAlignment="1">
      <alignment horizontal="center" vertical="center" wrapText="1" shrinkToFit="1"/>
    </xf>
    <xf numFmtId="0" fontId="21" fillId="0" borderId="16" xfId="4" applyFont="1" applyBorder="1" applyAlignment="1">
      <alignment horizontal="left" vertical="center" wrapText="1" shrinkToFit="1"/>
    </xf>
    <xf numFmtId="0" fontId="21" fillId="0" borderId="6" xfId="4" applyFont="1" applyBorder="1" applyAlignment="1">
      <alignment horizontal="center" vertical="center" shrinkToFit="1"/>
    </xf>
    <xf numFmtId="0" fontId="21" fillId="0" borderId="16" xfId="4" applyFont="1" applyBorder="1" applyAlignment="1">
      <alignment horizontal="center" vertical="center" shrinkToFit="1"/>
    </xf>
    <xf numFmtId="38" fontId="27" fillId="0" borderId="3" xfId="3" applyFont="1" applyFill="1" applyBorder="1" applyAlignment="1">
      <alignment vertical="center" shrinkToFit="1"/>
    </xf>
    <xf numFmtId="38" fontId="27" fillId="0" borderId="15" xfId="3" applyFont="1" applyFill="1" applyBorder="1" applyAlignment="1">
      <alignment vertical="center" shrinkToFit="1"/>
    </xf>
    <xf numFmtId="38" fontId="20" fillId="9" borderId="10" xfId="3" applyFont="1" applyFill="1" applyBorder="1" applyAlignment="1">
      <alignment horizontal="center" vertical="center"/>
    </xf>
    <xf numFmtId="38" fontId="20" fillId="0" borderId="3" xfId="3" applyFont="1" applyFill="1" applyBorder="1" applyAlignment="1">
      <alignment horizontal="center" vertical="center"/>
    </xf>
    <xf numFmtId="0" fontId="21" fillId="0" borderId="10" xfId="4" applyFont="1" applyBorder="1" applyAlignment="1">
      <alignment horizontal="center" vertical="center" wrapText="1" shrinkToFit="1"/>
    </xf>
    <xf numFmtId="0" fontId="21" fillId="0" borderId="3" xfId="4" applyFont="1" applyBorder="1" applyAlignment="1">
      <alignment horizontal="center" vertical="center" wrapText="1" shrinkToFit="1"/>
    </xf>
    <xf numFmtId="38" fontId="16" fillId="0" borderId="15" xfId="3" applyFont="1" applyFill="1" applyBorder="1" applyAlignment="1">
      <alignment vertical="center" shrinkToFit="1"/>
    </xf>
    <xf numFmtId="38" fontId="16" fillId="0" borderId="10" xfId="3" applyFont="1" applyFill="1" applyBorder="1" applyAlignment="1">
      <alignment horizontal="center" vertical="center" shrinkToFit="1"/>
    </xf>
    <xf numFmtId="0" fontId="20" fillId="9" borderId="16" xfId="4" applyFont="1" applyFill="1" applyBorder="1" applyAlignment="1">
      <alignment horizontal="center" vertical="center" shrinkToFit="1"/>
    </xf>
    <xf numFmtId="0" fontId="20" fillId="0" borderId="16" xfId="4" applyFont="1" applyBorder="1" applyAlignment="1">
      <alignment horizontal="center" vertical="center" shrinkToFit="1"/>
    </xf>
    <xf numFmtId="38" fontId="21" fillId="0" borderId="16" xfId="3" applyFont="1" applyFill="1" applyBorder="1" applyAlignment="1">
      <alignment horizontal="center" vertical="center" shrinkToFit="1"/>
    </xf>
    <xf numFmtId="38" fontId="26" fillId="0" borderId="0" xfId="3" applyFont="1"/>
    <xf numFmtId="0" fontId="26" fillId="0" borderId="0" xfId="4" applyFont="1"/>
    <xf numFmtId="38" fontId="27" fillId="0" borderId="11" xfId="3" applyFont="1" applyFill="1" applyBorder="1" applyAlignment="1">
      <alignment vertical="center" shrinkToFit="1"/>
    </xf>
    <xf numFmtId="38" fontId="20" fillId="0" borderId="16" xfId="3" applyFont="1" applyFill="1" applyBorder="1" applyAlignment="1">
      <alignment horizontal="center" vertical="center" shrinkToFit="1"/>
    </xf>
    <xf numFmtId="38" fontId="20" fillId="9" borderId="3" xfId="3" applyFont="1" applyFill="1" applyBorder="1" applyAlignment="1">
      <alignment horizontal="center" vertical="center" shrinkToFit="1"/>
    </xf>
    <xf numFmtId="38" fontId="29" fillId="0" borderId="3" xfId="3" applyFont="1" applyFill="1" applyBorder="1" applyAlignment="1">
      <alignment horizontal="center" vertical="center"/>
    </xf>
    <xf numFmtId="0" fontId="20" fillId="0" borderId="3" xfId="4" applyFont="1" applyBorder="1" applyAlignment="1">
      <alignment vertical="center" wrapText="1"/>
    </xf>
    <xf numFmtId="0" fontId="20" fillId="0" borderId="3" xfId="4" applyFont="1" applyBorder="1" applyAlignment="1">
      <alignment horizontal="center" vertical="center"/>
    </xf>
    <xf numFmtId="0" fontId="28" fillId="0" borderId="3" xfId="4" applyFont="1" applyBorder="1" applyAlignment="1">
      <alignment horizontal="center" vertical="center" shrinkToFit="1"/>
    </xf>
    <xf numFmtId="0" fontId="20" fillId="9" borderId="3" xfId="4" applyFont="1" applyFill="1" applyBorder="1" applyAlignment="1">
      <alignment horizontal="center" vertical="center"/>
    </xf>
    <xf numFmtId="38" fontId="22" fillId="0" borderId="0" xfId="3" applyFont="1" applyBorder="1"/>
    <xf numFmtId="0" fontId="31" fillId="0" borderId="3" xfId="4" applyFont="1" applyBorder="1" applyAlignment="1">
      <alignment horizontal="center" vertical="center"/>
    </xf>
    <xf numFmtId="0" fontId="31" fillId="0" borderId="2" xfId="4" applyFont="1" applyBorder="1" applyAlignment="1">
      <alignment horizontal="center" vertical="center"/>
    </xf>
    <xf numFmtId="38" fontId="20" fillId="9" borderId="3" xfId="3" applyFont="1" applyFill="1" applyBorder="1" applyAlignment="1">
      <alignment horizontal="center" vertical="center"/>
    </xf>
    <xf numFmtId="0" fontId="32" fillId="0" borderId="3" xfId="4" applyFont="1" applyBorder="1" applyAlignment="1">
      <alignment horizontal="left" vertical="center" wrapText="1" shrinkToFit="1"/>
    </xf>
    <xf numFmtId="0" fontId="29" fillId="9" borderId="3" xfId="4" applyFont="1" applyFill="1" applyBorder="1" applyAlignment="1">
      <alignment horizontal="center" vertical="center" shrinkToFit="1"/>
    </xf>
    <xf numFmtId="0" fontId="29" fillId="0" borderId="3" xfId="4" applyFont="1" applyBorder="1" applyAlignment="1">
      <alignment horizontal="center" vertical="center" shrinkToFit="1"/>
    </xf>
    <xf numFmtId="38" fontId="27" fillId="0" borderId="4" xfId="3" applyFont="1" applyFill="1" applyBorder="1" applyAlignment="1">
      <alignment vertical="center" shrinkToFit="1"/>
    </xf>
    <xf numFmtId="38" fontId="20" fillId="10" borderId="3" xfId="3" applyFont="1" applyFill="1" applyBorder="1" applyAlignment="1">
      <alignment horizontal="center" vertical="center"/>
    </xf>
    <xf numFmtId="38" fontId="23" fillId="10" borderId="0" xfId="3" applyFont="1" applyFill="1" applyAlignment="1">
      <alignment wrapText="1"/>
    </xf>
    <xf numFmtId="38" fontId="22" fillId="10" borderId="0" xfId="3" applyFont="1" applyFill="1"/>
    <xf numFmtId="38" fontId="22" fillId="10" borderId="0" xfId="3" applyFont="1" applyFill="1" applyBorder="1"/>
    <xf numFmtId="38" fontId="26" fillId="10" borderId="0" xfId="3" applyFont="1" applyFill="1" applyBorder="1"/>
    <xf numFmtId="38" fontId="21" fillId="10" borderId="3" xfId="4" applyNumberFormat="1" applyFont="1" applyFill="1" applyBorder="1" applyAlignment="1">
      <alignment horizontal="center" vertical="center" shrinkToFit="1"/>
    </xf>
    <xf numFmtId="38" fontId="16" fillId="10" borderId="3" xfId="3" applyFont="1" applyFill="1" applyBorder="1" applyAlignment="1">
      <alignment vertical="center" shrinkToFit="1"/>
    </xf>
    <xf numFmtId="38" fontId="27" fillId="10" borderId="4" xfId="3" applyFont="1" applyFill="1" applyBorder="1" applyAlignment="1">
      <alignment vertical="center" shrinkToFit="1"/>
    </xf>
    <xf numFmtId="0" fontId="21" fillId="10" borderId="23" xfId="4" applyFont="1" applyFill="1" applyBorder="1" applyAlignment="1">
      <alignment horizontal="center" vertical="center"/>
    </xf>
    <xf numFmtId="38" fontId="20" fillId="10" borderId="3" xfId="3" applyFont="1" applyFill="1" applyBorder="1" applyAlignment="1">
      <alignment horizontal="center" vertical="center" shrinkToFit="1"/>
    </xf>
    <xf numFmtId="0" fontId="29" fillId="10" borderId="3" xfId="4" applyFont="1" applyFill="1" applyBorder="1" applyAlignment="1">
      <alignment horizontal="center" vertical="center" shrinkToFit="1"/>
    </xf>
    <xf numFmtId="38" fontId="29" fillId="10" borderId="3" xfId="3" applyFont="1" applyFill="1" applyBorder="1" applyAlignment="1">
      <alignment horizontal="center" vertical="center"/>
    </xf>
    <xf numFmtId="0" fontId="21" fillId="0" borderId="3" xfId="0" applyFont="1" applyBorder="1" applyAlignment="1">
      <alignment horizontal="center" vertical="center" shrinkToFit="1"/>
    </xf>
    <xf numFmtId="38" fontId="27" fillId="0" borderId="24" xfId="3" applyFont="1" applyFill="1" applyBorder="1" applyAlignment="1">
      <alignment vertical="center" shrinkToFit="1"/>
    </xf>
    <xf numFmtId="38" fontId="20" fillId="0" borderId="16" xfId="3" applyFont="1" applyFill="1" applyBorder="1" applyAlignment="1">
      <alignment horizontal="center" vertical="center"/>
    </xf>
    <xf numFmtId="38" fontId="29" fillId="0" borderId="16" xfId="3" applyFont="1" applyFill="1" applyBorder="1" applyAlignment="1">
      <alignment horizontal="center" vertical="center"/>
    </xf>
    <xf numFmtId="0" fontId="29" fillId="0" borderId="16" xfId="4" applyFont="1" applyBorder="1" applyAlignment="1">
      <alignment horizontal="center" vertical="center" shrinkToFit="1"/>
    </xf>
    <xf numFmtId="0" fontId="29" fillId="9" borderId="16" xfId="4" applyFont="1" applyFill="1" applyBorder="1" applyAlignment="1">
      <alignment horizontal="center" vertical="center" shrinkToFit="1"/>
    </xf>
    <xf numFmtId="38" fontId="23" fillId="11" borderId="0" xfId="3" applyFont="1" applyFill="1" applyAlignment="1">
      <alignment wrapText="1"/>
    </xf>
    <xf numFmtId="38" fontId="22" fillId="11" borderId="0" xfId="3" applyFont="1" applyFill="1"/>
    <xf numFmtId="38" fontId="22" fillId="11" borderId="0" xfId="3" applyFont="1" applyFill="1" applyBorder="1"/>
    <xf numFmtId="38" fontId="26" fillId="11" borderId="0" xfId="3" applyFont="1" applyFill="1" applyBorder="1"/>
    <xf numFmtId="0" fontId="20" fillId="0" borderId="3" xfId="4" applyFont="1" applyBorder="1" applyAlignment="1">
      <alignment horizontal="left" vertical="center" wrapText="1" shrinkToFit="1"/>
    </xf>
    <xf numFmtId="38" fontId="34" fillId="0" borderId="3" xfId="3" applyFont="1" applyFill="1" applyBorder="1" applyAlignment="1">
      <alignment horizontal="center" vertical="center" shrinkToFit="1"/>
    </xf>
    <xf numFmtId="38" fontId="29" fillId="10" borderId="16" xfId="3" applyFont="1" applyFill="1" applyBorder="1" applyAlignment="1">
      <alignment horizontal="center" vertical="center"/>
    </xf>
    <xf numFmtId="38" fontId="34" fillId="0" borderId="3" xfId="3" applyFont="1" applyFill="1" applyBorder="1" applyAlignment="1">
      <alignment horizontal="center" vertical="center"/>
    </xf>
    <xf numFmtId="0" fontId="34" fillId="0" borderId="16" xfId="4" applyFont="1" applyBorder="1" applyAlignment="1">
      <alignment horizontal="center" vertical="center" shrinkToFit="1"/>
    </xf>
    <xf numFmtId="0" fontId="16" fillId="0" borderId="3" xfId="4" applyFont="1" applyBorder="1" applyAlignment="1">
      <alignment horizontal="center" vertical="center" shrinkToFit="1"/>
    </xf>
    <xf numFmtId="0" fontId="32" fillId="0" borderId="3" xfId="4" applyFont="1" applyBorder="1" applyAlignment="1">
      <alignment horizontal="center" vertical="center" wrapText="1" shrinkToFit="1"/>
    </xf>
    <xf numFmtId="0" fontId="20" fillId="10" borderId="16" xfId="4" applyFont="1" applyFill="1" applyBorder="1" applyAlignment="1">
      <alignment horizontal="center" vertical="center" shrinkToFit="1"/>
    </xf>
    <xf numFmtId="38" fontId="34" fillId="10" borderId="3" xfId="3" applyFont="1" applyFill="1" applyBorder="1" applyAlignment="1">
      <alignment horizontal="center" vertical="center"/>
    </xf>
    <xf numFmtId="38" fontId="21" fillId="0" borderId="16" xfId="4" applyNumberFormat="1" applyFont="1" applyBorder="1" applyAlignment="1">
      <alignment horizontal="center" vertical="center" shrinkToFit="1"/>
    </xf>
    <xf numFmtId="38" fontId="22" fillId="0" borderId="0" xfId="3" applyFont="1" applyFill="1" applyBorder="1"/>
    <xf numFmtId="0" fontId="38" fillId="0" borderId="3" xfId="4" applyFont="1" applyBorder="1" applyAlignment="1">
      <alignment horizontal="center" vertical="center"/>
    </xf>
    <xf numFmtId="0" fontId="38" fillId="0" borderId="2" xfId="4" applyFont="1" applyBorder="1" applyAlignment="1">
      <alignment horizontal="center" vertical="center"/>
    </xf>
    <xf numFmtId="38" fontId="27" fillId="12" borderId="4" xfId="3" applyFont="1" applyFill="1" applyBorder="1" applyAlignment="1">
      <alignment vertical="center" shrinkToFit="1"/>
    </xf>
    <xf numFmtId="38" fontId="29" fillId="0" borderId="3" xfId="4" applyNumberFormat="1" applyFont="1" applyBorder="1" applyAlignment="1">
      <alignment horizontal="center" vertical="center" shrinkToFit="1"/>
    </xf>
    <xf numFmtId="0" fontId="21" fillId="13" borderId="3" xfId="4" applyFont="1" applyFill="1" applyBorder="1" applyAlignment="1">
      <alignment horizontal="left" vertical="center" wrapText="1" shrinkToFit="1"/>
    </xf>
    <xf numFmtId="38" fontId="26" fillId="0" borderId="3" xfId="3" applyFont="1" applyBorder="1"/>
    <xf numFmtId="0" fontId="20" fillId="0" borderId="16" xfId="4" applyFont="1" applyBorder="1" applyAlignment="1">
      <alignment horizontal="center" vertical="center" wrapText="1" shrinkToFit="1"/>
    </xf>
    <xf numFmtId="0" fontId="20" fillId="0" borderId="3" xfId="4" applyFont="1" applyBorder="1" applyAlignment="1">
      <alignment horizontal="center" vertical="center" wrapText="1" shrinkToFit="1"/>
    </xf>
    <xf numFmtId="38" fontId="27" fillId="0" borderId="16" xfId="3" applyFont="1" applyFill="1" applyBorder="1" applyAlignment="1">
      <alignment vertical="center" shrinkToFit="1"/>
    </xf>
    <xf numFmtId="38" fontId="20" fillId="9" borderId="6" xfId="3" applyFont="1" applyFill="1" applyBorder="1" applyAlignment="1">
      <alignment horizontal="center" vertical="center"/>
    </xf>
    <xf numFmtId="0" fontId="40" fillId="0" borderId="25" xfId="4" applyFont="1" applyBorder="1" applyAlignment="1">
      <alignment vertical="center" wrapText="1" shrinkToFit="1"/>
    </xf>
    <xf numFmtId="38" fontId="20" fillId="0" borderId="3" xfId="4" applyNumberFormat="1" applyFont="1" applyBorder="1" applyAlignment="1">
      <alignment horizontal="center" vertical="center" shrinkToFit="1"/>
    </xf>
    <xf numFmtId="0" fontId="21" fillId="14" borderId="3" xfId="4" applyFont="1" applyFill="1" applyBorder="1" applyAlignment="1">
      <alignment horizontal="left" vertical="center" wrapText="1" shrinkToFit="1"/>
    </xf>
    <xf numFmtId="0" fontId="40" fillId="13" borderId="3" xfId="4" applyFont="1" applyFill="1" applyBorder="1" applyAlignment="1">
      <alignment horizontal="left" vertical="center" wrapText="1" shrinkToFit="1"/>
    </xf>
    <xf numFmtId="38" fontId="23" fillId="15" borderId="0" xfId="3" applyFont="1" applyFill="1" applyAlignment="1">
      <alignment wrapText="1"/>
    </xf>
    <xf numFmtId="38" fontId="22" fillId="15" borderId="0" xfId="3" applyFont="1" applyFill="1"/>
    <xf numFmtId="38" fontId="26" fillId="15" borderId="0" xfId="3" applyFont="1" applyFill="1" applyBorder="1"/>
    <xf numFmtId="38" fontId="27" fillId="10" borderId="3" xfId="3" applyFont="1" applyFill="1" applyBorder="1" applyAlignment="1">
      <alignment vertical="center" shrinkToFit="1"/>
    </xf>
    <xf numFmtId="38" fontId="27" fillId="10" borderId="15" xfId="3" applyFont="1" applyFill="1" applyBorder="1" applyAlignment="1">
      <alignment vertical="center" shrinkToFit="1"/>
    </xf>
    <xf numFmtId="38" fontId="20" fillId="10" borderId="3" xfId="4" applyNumberFormat="1" applyFont="1" applyFill="1" applyBorder="1" applyAlignment="1">
      <alignment horizontal="center" vertical="center" shrinkToFit="1"/>
    </xf>
    <xf numFmtId="177" fontId="21" fillId="0" borderId="16" xfId="4" applyNumberFormat="1" applyFont="1" applyBorder="1" applyAlignment="1">
      <alignment horizontal="center" vertical="center" wrapText="1" shrinkToFit="1"/>
    </xf>
    <xf numFmtId="38" fontId="16" fillId="0" borderId="16" xfId="3" applyFont="1" applyFill="1" applyBorder="1" applyAlignment="1">
      <alignment vertical="center" shrinkToFit="1"/>
    </xf>
    <xf numFmtId="0" fontId="21" fillId="13" borderId="16" xfId="4" applyFont="1" applyFill="1" applyBorder="1" applyAlignment="1">
      <alignment horizontal="left" vertical="center" wrapText="1" shrinkToFit="1"/>
    </xf>
    <xf numFmtId="38" fontId="27" fillId="0" borderId="3" xfId="3" applyFont="1" applyBorder="1" applyAlignment="1">
      <alignment vertical="center"/>
    </xf>
    <xf numFmtId="38" fontId="20" fillId="9" borderId="16" xfId="3" applyFont="1" applyFill="1" applyBorder="1" applyAlignment="1">
      <alignment horizontal="center" vertical="center"/>
    </xf>
    <xf numFmtId="0" fontId="21" fillId="0" borderId="6" xfId="0" applyFont="1" applyBorder="1" applyAlignment="1">
      <alignment horizontal="center" vertical="center" shrinkToFit="1"/>
    </xf>
    <xf numFmtId="0" fontId="21" fillId="0" borderId="16" xfId="0" applyFont="1" applyBorder="1" applyAlignment="1">
      <alignment horizontal="center" vertical="center" shrinkToFit="1"/>
    </xf>
    <xf numFmtId="0" fontId="39" fillId="13" borderId="16" xfId="4" applyFont="1" applyFill="1" applyBorder="1" applyAlignment="1">
      <alignment horizontal="left" vertical="center" wrapText="1" shrinkToFit="1"/>
    </xf>
    <xf numFmtId="38" fontId="34" fillId="0" borderId="16" xfId="3" applyFont="1" applyFill="1" applyBorder="1" applyAlignment="1">
      <alignment horizontal="center" vertical="center"/>
    </xf>
    <xf numFmtId="0" fontId="42" fillId="0" borderId="3" xfId="4" applyFont="1" applyBorder="1" applyAlignment="1">
      <alignment horizontal="left" vertical="center" wrapText="1" shrinkToFit="1"/>
    </xf>
    <xf numFmtId="38" fontId="20" fillId="0" borderId="6" xfId="3" applyFont="1" applyFill="1" applyBorder="1" applyAlignment="1">
      <alignment horizontal="center" vertical="center"/>
    </xf>
    <xf numFmtId="38" fontId="20" fillId="0" borderId="10" xfId="3" applyFont="1" applyFill="1" applyBorder="1" applyAlignment="1">
      <alignment horizontal="center" vertical="center"/>
    </xf>
    <xf numFmtId="0" fontId="21" fillId="0" borderId="16" xfId="4" applyFont="1" applyBorder="1" applyAlignment="1">
      <alignment horizontal="center" vertical="center" wrapText="1" shrinkToFit="1"/>
    </xf>
    <xf numFmtId="38" fontId="43" fillId="0" borderId="6" xfId="3" applyFont="1" applyFill="1" applyBorder="1" applyAlignment="1">
      <alignment horizontal="center" vertical="center" shrinkToFit="1"/>
    </xf>
    <xf numFmtId="17" fontId="21" fillId="0" borderId="3" xfId="4" quotePrefix="1" applyNumberFormat="1" applyFont="1" applyBorder="1" applyAlignment="1">
      <alignment horizontal="center" vertical="center" shrinkToFit="1"/>
    </xf>
    <xf numFmtId="0" fontId="40" fillId="13" borderId="16" xfId="4" applyFont="1" applyFill="1" applyBorder="1" applyAlignment="1">
      <alignment horizontal="left" vertical="center" wrapText="1" shrinkToFit="1"/>
    </xf>
    <xf numFmtId="177" fontId="21" fillId="0" borderId="3" xfId="4" applyNumberFormat="1" applyFont="1" applyBorder="1" applyAlignment="1">
      <alignment horizontal="center" vertical="center" shrinkToFit="1"/>
    </xf>
    <xf numFmtId="0" fontId="21" fillId="0" borderId="26" xfId="4" applyFont="1" applyBorder="1" applyAlignment="1">
      <alignment horizontal="center" vertical="center"/>
    </xf>
    <xf numFmtId="38" fontId="43" fillId="0" borderId="3" xfId="3" applyFont="1" applyFill="1" applyBorder="1" applyAlignment="1">
      <alignment horizontal="center" vertical="center" shrinkToFit="1"/>
    </xf>
    <xf numFmtId="0" fontId="21" fillId="0" borderId="15" xfId="4" applyFont="1" applyBorder="1" applyAlignment="1">
      <alignment horizontal="center" vertical="center" wrapText="1" shrinkToFit="1"/>
    </xf>
    <xf numFmtId="38" fontId="20" fillId="9" borderId="27" xfId="3" applyFont="1" applyFill="1" applyBorder="1" applyAlignment="1">
      <alignment horizontal="center" vertical="center"/>
    </xf>
    <xf numFmtId="38" fontId="27" fillId="16" borderId="3" xfId="3" applyFont="1" applyFill="1" applyBorder="1" applyAlignment="1">
      <alignment horizontal="center" vertical="center" shrinkToFit="1"/>
    </xf>
    <xf numFmtId="38" fontId="16" fillId="0" borderId="16" xfId="3" applyFont="1" applyFill="1" applyBorder="1" applyAlignment="1">
      <alignment horizontal="center" vertical="center" shrinkToFit="1"/>
    </xf>
    <xf numFmtId="38" fontId="16" fillId="7" borderId="28" xfId="3" applyFont="1" applyFill="1" applyBorder="1" applyAlignment="1">
      <alignment horizontal="right" vertical="center" shrinkToFit="1"/>
    </xf>
    <xf numFmtId="38" fontId="16" fillId="0" borderId="0" xfId="3" applyFont="1" applyFill="1" applyBorder="1" applyAlignment="1">
      <alignment vertical="center" shrinkToFit="1"/>
    </xf>
    <xf numFmtId="0" fontId="21" fillId="0" borderId="5" xfId="4" applyFont="1" applyBorder="1" applyAlignment="1">
      <alignment horizontal="left" vertical="center" wrapText="1" shrinkToFit="1"/>
    </xf>
    <xf numFmtId="0" fontId="21" fillId="0" borderId="5" xfId="4" applyFont="1" applyBorder="1" applyAlignment="1">
      <alignment horizontal="center" vertical="center" shrinkToFit="1"/>
    </xf>
    <xf numFmtId="38" fontId="27" fillId="0" borderId="0" xfId="3" applyFont="1" applyFill="1" applyBorder="1" applyAlignment="1">
      <alignment horizontal="center" vertical="center" shrinkToFit="1"/>
    </xf>
    <xf numFmtId="177" fontId="21" fillId="0" borderId="5" xfId="4" applyNumberFormat="1" applyFont="1" applyBorder="1" applyAlignment="1">
      <alignment horizontal="center" vertical="center" shrinkToFit="1"/>
    </xf>
    <xf numFmtId="178" fontId="25" fillId="0" borderId="29" xfId="4" applyNumberFormat="1" applyFont="1" applyBorder="1" applyAlignment="1">
      <alignment horizontal="right" vertical="center" shrinkToFit="1"/>
    </xf>
    <xf numFmtId="38" fontId="27" fillId="7" borderId="30" xfId="3" applyFont="1" applyFill="1" applyBorder="1" applyAlignment="1">
      <alignment horizontal="right" vertical="center" shrinkToFit="1"/>
    </xf>
    <xf numFmtId="38" fontId="27" fillId="17" borderId="31" xfId="3" applyFont="1" applyFill="1" applyBorder="1" applyAlignment="1">
      <alignment vertical="center" shrinkToFit="1"/>
    </xf>
    <xf numFmtId="38" fontId="27" fillId="18" borderId="32" xfId="3" applyFont="1" applyFill="1" applyBorder="1" applyAlignment="1">
      <alignment vertical="center" shrinkToFit="1"/>
    </xf>
    <xf numFmtId="38" fontId="27" fillId="19" borderId="32" xfId="3" applyFont="1" applyFill="1" applyBorder="1" applyAlignment="1">
      <alignment vertical="center" shrinkToFit="1"/>
    </xf>
    <xf numFmtId="38" fontId="27" fillId="12" borderId="16" xfId="3" applyFont="1" applyFill="1" applyBorder="1" applyAlignment="1">
      <alignment vertical="center" shrinkToFit="1"/>
    </xf>
    <xf numFmtId="38" fontId="27" fillId="12" borderId="33" xfId="3" applyFont="1" applyFill="1" applyBorder="1" applyAlignment="1">
      <alignment vertical="center" shrinkToFit="1"/>
    </xf>
    <xf numFmtId="0" fontId="11" fillId="0" borderId="34" xfId="4" applyBorder="1"/>
    <xf numFmtId="38" fontId="16" fillId="0" borderId="5" xfId="3" applyFont="1" applyFill="1" applyBorder="1" applyAlignment="1">
      <alignment horizontal="center" vertical="center" shrinkToFit="1"/>
    </xf>
    <xf numFmtId="38" fontId="44" fillId="7" borderId="35" xfId="3" applyFont="1" applyFill="1" applyBorder="1" applyAlignment="1">
      <alignment vertical="center" shrinkToFit="1"/>
    </xf>
    <xf numFmtId="38" fontId="44" fillId="7" borderId="36" xfId="3" applyFont="1" applyFill="1" applyBorder="1" applyAlignment="1">
      <alignment vertical="center" shrinkToFit="1"/>
    </xf>
    <xf numFmtId="38" fontId="44" fillId="16" borderId="36" xfId="3" applyFont="1" applyFill="1" applyBorder="1" applyAlignment="1">
      <alignment vertical="center" shrinkToFit="1"/>
    </xf>
    <xf numFmtId="38" fontId="44" fillId="16" borderId="2" xfId="3" applyFont="1" applyFill="1" applyBorder="1" applyAlignment="1">
      <alignment vertical="center" shrinkToFit="1"/>
    </xf>
    <xf numFmtId="38" fontId="44" fillId="7" borderId="37" xfId="3" applyFont="1" applyFill="1" applyBorder="1" applyAlignment="1">
      <alignment vertical="center" shrinkToFit="1"/>
    </xf>
    <xf numFmtId="0" fontId="11" fillId="0" borderId="7" xfId="4" applyBorder="1"/>
    <xf numFmtId="0" fontId="46" fillId="0" borderId="0" xfId="4" applyFont="1"/>
    <xf numFmtId="178" fontId="25" fillId="0" borderId="38" xfId="4" applyNumberFormat="1" applyFont="1" applyBorder="1" applyAlignment="1">
      <alignment horizontal="right" vertical="center" shrinkToFit="1"/>
    </xf>
    <xf numFmtId="38" fontId="16" fillId="7" borderId="39" xfId="3" applyFont="1" applyFill="1" applyBorder="1" applyAlignment="1">
      <alignment horizontal="right" vertical="center" shrinkToFit="1"/>
    </xf>
    <xf numFmtId="0" fontId="11" fillId="17" borderId="31" xfId="4" applyFill="1" applyBorder="1"/>
    <xf numFmtId="0" fontId="11" fillId="0" borderId="32" xfId="4" applyBorder="1"/>
    <xf numFmtId="0" fontId="11" fillId="18" borderId="32" xfId="4" applyFill="1" applyBorder="1"/>
    <xf numFmtId="0" fontId="11" fillId="19" borderId="32" xfId="4" applyFill="1" applyBorder="1"/>
    <xf numFmtId="0" fontId="47" fillId="12" borderId="3" xfId="4" applyFont="1" applyFill="1" applyBorder="1" applyAlignment="1">
      <alignment vertical="center"/>
    </xf>
    <xf numFmtId="0" fontId="11" fillId="12" borderId="3" xfId="4" applyFill="1" applyBorder="1"/>
    <xf numFmtId="0" fontId="11" fillId="12" borderId="33" xfId="4" applyFill="1" applyBorder="1"/>
    <xf numFmtId="178" fontId="25" fillId="0" borderId="40" xfId="4" applyNumberFormat="1" applyFont="1" applyBorder="1" applyAlignment="1">
      <alignment horizontal="right" vertical="center" shrinkToFit="1"/>
    </xf>
    <xf numFmtId="38" fontId="27" fillId="7" borderId="41" xfId="3" applyFont="1" applyFill="1" applyBorder="1" applyAlignment="1">
      <alignment horizontal="right" vertical="center" shrinkToFit="1"/>
    </xf>
    <xf numFmtId="38" fontId="27" fillId="17" borderId="6" xfId="3" applyFont="1" applyFill="1" applyBorder="1" applyAlignment="1">
      <alignment vertical="center" shrinkToFit="1"/>
    </xf>
    <xf numFmtId="38" fontId="27" fillId="18" borderId="16" xfId="3" applyFont="1" applyFill="1" applyBorder="1" applyAlignment="1">
      <alignment vertical="center" shrinkToFit="1"/>
    </xf>
    <xf numFmtId="38" fontId="27" fillId="19" borderId="16" xfId="3" applyFont="1" applyFill="1" applyBorder="1" applyAlignment="1">
      <alignment vertical="center" shrinkToFit="1"/>
    </xf>
    <xf numFmtId="38" fontId="27" fillId="12" borderId="42" xfId="3" applyFont="1" applyFill="1" applyBorder="1" applyAlignment="1">
      <alignment vertical="center" shrinkToFit="1"/>
    </xf>
    <xf numFmtId="0" fontId="11" fillId="0" borderId="43" xfId="4" applyBorder="1"/>
    <xf numFmtId="38" fontId="20" fillId="0" borderId="0" xfId="3" applyFont="1" applyFill="1" applyAlignment="1">
      <alignment horizontal="center" vertical="center" shrinkToFit="1"/>
    </xf>
    <xf numFmtId="178" fontId="25" fillId="0" borderId="44" xfId="4" applyNumberFormat="1" applyFont="1" applyBorder="1" applyAlignment="1">
      <alignment horizontal="right" vertical="center" shrinkToFit="1"/>
    </xf>
    <xf numFmtId="38" fontId="16" fillId="7" borderId="45" xfId="3" applyFont="1" applyFill="1" applyBorder="1" applyAlignment="1">
      <alignment horizontal="right" vertical="center" shrinkToFit="1"/>
    </xf>
    <xf numFmtId="38" fontId="16" fillId="17" borderId="10" xfId="3" applyFont="1" applyFill="1" applyBorder="1" applyAlignment="1">
      <alignment vertical="center" shrinkToFit="1"/>
    </xf>
    <xf numFmtId="38" fontId="16" fillId="18" borderId="3" xfId="3" applyFont="1" applyFill="1" applyBorder="1" applyAlignment="1">
      <alignment horizontal="right" vertical="center" shrinkToFit="1"/>
    </xf>
    <xf numFmtId="38" fontId="16" fillId="4" borderId="3" xfId="3" applyFont="1" applyFill="1" applyBorder="1" applyAlignment="1">
      <alignment horizontal="right" vertical="center" shrinkToFit="1"/>
    </xf>
    <xf numFmtId="38" fontId="16" fillId="12" borderId="3" xfId="3" applyFont="1" applyFill="1" applyBorder="1" applyAlignment="1">
      <alignment horizontal="right" vertical="center" shrinkToFit="1"/>
    </xf>
    <xf numFmtId="38" fontId="16" fillId="12" borderId="46" xfId="3" applyFont="1" applyFill="1" applyBorder="1" applyAlignment="1">
      <alignment horizontal="right" vertical="center" shrinkToFit="1"/>
    </xf>
    <xf numFmtId="38" fontId="21" fillId="0" borderId="0" xfId="3" applyFont="1" applyFill="1" applyAlignment="1">
      <alignment vertical="center" shrinkToFit="1"/>
    </xf>
    <xf numFmtId="38" fontId="21" fillId="0" borderId="0" xfId="3" applyFont="1" applyFill="1" applyAlignment="1">
      <alignment horizontal="center" vertical="center" shrinkToFit="1"/>
    </xf>
    <xf numFmtId="178" fontId="25" fillId="0" borderId="47" xfId="4" applyNumberFormat="1" applyFont="1" applyBorder="1" applyAlignment="1">
      <alignment horizontal="right" vertical="center" shrinkToFit="1"/>
    </xf>
    <xf numFmtId="38" fontId="16" fillId="7" borderId="21" xfId="3" applyFont="1" applyFill="1" applyBorder="1" applyAlignment="1">
      <alignment horizontal="right" vertical="center" shrinkToFit="1"/>
    </xf>
    <xf numFmtId="38" fontId="22" fillId="2" borderId="48" xfId="3" applyFont="1" applyFill="1" applyBorder="1" applyAlignment="1">
      <alignment horizontal="right" vertical="center" shrinkToFit="1"/>
    </xf>
    <xf numFmtId="38" fontId="16" fillId="18" borderId="49" xfId="3" applyFont="1" applyFill="1" applyBorder="1" applyAlignment="1">
      <alignment vertical="center" shrinkToFit="1"/>
    </xf>
    <xf numFmtId="38" fontId="16" fillId="4" borderId="49" xfId="3" applyFont="1" applyFill="1" applyBorder="1" applyAlignment="1">
      <alignment vertical="center" shrinkToFit="1"/>
    </xf>
    <xf numFmtId="38" fontId="16" fillId="12" borderId="50" xfId="3" applyFont="1" applyFill="1" applyBorder="1" applyAlignment="1">
      <alignment vertical="center" shrinkToFit="1"/>
    </xf>
    <xf numFmtId="38" fontId="16" fillId="12" borderId="51" xfId="3" applyFont="1" applyFill="1" applyBorder="1" applyAlignment="1">
      <alignment vertical="center" shrinkToFit="1"/>
    </xf>
    <xf numFmtId="38" fontId="22" fillId="0" borderId="0" xfId="3" applyFont="1" applyFill="1" applyBorder="1" applyAlignment="1">
      <alignment vertical="center" shrinkToFit="1"/>
    </xf>
    <xf numFmtId="38" fontId="22" fillId="0" borderId="0" xfId="3" applyFont="1" applyAlignment="1">
      <alignment vertical="center" shrinkToFit="1"/>
    </xf>
    <xf numFmtId="38" fontId="16" fillId="0" borderId="0" xfId="3" applyFont="1" applyFill="1" applyAlignment="1">
      <alignment shrinkToFit="1"/>
    </xf>
    <xf numFmtId="38" fontId="22" fillId="0" borderId="0" xfId="3" applyFont="1" applyFill="1" applyAlignment="1">
      <alignment vertical="center" shrinkToFit="1"/>
    </xf>
    <xf numFmtId="0" fontId="6" fillId="0" borderId="0" xfId="0" applyFont="1">
      <alignment vertical="center"/>
    </xf>
    <xf numFmtId="0" fontId="0" fillId="0" borderId="0" xfId="0" applyAlignment="1">
      <alignment vertical="center" wrapText="1"/>
    </xf>
    <xf numFmtId="0" fontId="0" fillId="0" borderId="0" xfId="0">
      <alignment vertical="center"/>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vertical="center" shrinkToFit="1"/>
    </xf>
    <xf numFmtId="0" fontId="0" fillId="0" borderId="0" xfId="0" applyAlignment="1">
      <alignment horizontal="distributed" vertical="center"/>
    </xf>
    <xf numFmtId="0" fontId="2" fillId="0" borderId="0" xfId="0" applyFont="1">
      <alignment vertical="center"/>
    </xf>
    <xf numFmtId="0" fontId="2" fillId="0" borderId="0" xfId="0" applyFont="1" applyAlignment="1">
      <alignment horizontal="right" vertical="center"/>
    </xf>
    <xf numFmtId="0" fontId="5" fillId="0" borderId="0" xfId="0" applyFont="1" applyAlignment="1">
      <alignment horizontal="distributed" vertical="center" indent="10"/>
    </xf>
    <xf numFmtId="0" fontId="0" fillId="0" borderId="0" xfId="0" applyAlignment="1">
      <alignment horizontal="left" vertical="center" wrapText="1" indent="1" shrinkToFit="1"/>
    </xf>
    <xf numFmtId="0" fontId="0" fillId="0" borderId="1" xfId="0" applyBorder="1" applyAlignment="1">
      <alignment horizontal="left" vertical="center" wrapText="1" indent="1" shrinkToFit="1"/>
    </xf>
    <xf numFmtId="176" fontId="0" fillId="0" borderId="0" xfId="0" applyNumberFormat="1" applyAlignment="1">
      <alignment horizontal="distributed" vertical="center"/>
    </xf>
    <xf numFmtId="0" fontId="0" fillId="0" borderId="0" xfId="0" applyAlignment="1">
      <alignment horizontal="left" vertical="center" wrapText="1"/>
    </xf>
    <xf numFmtId="0" fontId="8" fillId="0" borderId="0" xfId="0" applyFont="1" applyAlignment="1">
      <alignment horizontal="left" vertical="center" wrapText="1"/>
    </xf>
    <xf numFmtId="0" fontId="8" fillId="0" borderId="0" xfId="0" applyFont="1">
      <alignment vertical="center"/>
    </xf>
    <xf numFmtId="0" fontId="6" fillId="0" borderId="0" xfId="0" applyFont="1" applyAlignment="1">
      <alignment horizontal="distributed" vertical="center"/>
    </xf>
    <xf numFmtId="0" fontId="5" fillId="0" borderId="0" xfId="0" applyFont="1" applyAlignment="1">
      <alignment horizontal="distributed" vertical="center" indent="9"/>
    </xf>
    <xf numFmtId="0" fontId="4" fillId="0" borderId="0" xfId="0" applyFont="1">
      <alignment vertical="center"/>
    </xf>
    <xf numFmtId="0" fontId="10" fillId="0" borderId="0" xfId="0" applyFont="1" applyAlignment="1">
      <alignment vertical="center" shrinkToFit="1"/>
    </xf>
    <xf numFmtId="0" fontId="9" fillId="0" borderId="0" xfId="0" applyFont="1" applyAlignment="1">
      <alignment horizontal="center" vertical="center"/>
    </xf>
    <xf numFmtId="0" fontId="6" fillId="0" borderId="1" xfId="1" applyFont="1" applyBorder="1" applyAlignment="1">
      <alignment horizontal="left" vertical="center" wrapText="1" shrinkToFit="1"/>
    </xf>
    <xf numFmtId="0" fontId="6" fillId="0" borderId="0" xfId="1" applyFont="1" applyAlignment="1">
      <alignment horizontal="left" vertical="center" wrapText="1" shrinkToFit="1"/>
    </xf>
    <xf numFmtId="0" fontId="6" fillId="0" borderId="0" xfId="2" applyFont="1" applyAlignment="1">
      <alignment horizontal="right" vertical="center"/>
    </xf>
    <xf numFmtId="0" fontId="6" fillId="0" borderId="0" xfId="2" applyFont="1" applyAlignment="1">
      <alignment horizontal="left" vertical="center"/>
    </xf>
    <xf numFmtId="0" fontId="12" fillId="0" borderId="7" xfId="2" applyFont="1" applyBorder="1" applyAlignment="1">
      <alignment horizontal="center" vertical="center"/>
    </xf>
    <xf numFmtId="0" fontId="12" fillId="0" borderId="0" xfId="2" applyFont="1" applyAlignment="1">
      <alignment horizontal="center" vertical="center"/>
    </xf>
    <xf numFmtId="0" fontId="12" fillId="0" borderId="8" xfId="2" applyFont="1" applyBorder="1" applyAlignment="1">
      <alignment horizontal="center" vertical="center"/>
    </xf>
    <xf numFmtId="0" fontId="13" fillId="0" borderId="1" xfId="2" applyFont="1" applyBorder="1" applyAlignment="1">
      <alignment horizontal="center" vertical="center"/>
    </xf>
    <xf numFmtId="0" fontId="15" fillId="0" borderId="0" xfId="2" applyFont="1" applyAlignment="1">
      <alignment horizontal="center" vertical="center"/>
    </xf>
    <xf numFmtId="0" fontId="15" fillId="0" borderId="1" xfId="2" applyFont="1" applyBorder="1" applyAlignment="1">
      <alignment horizontal="center" vertical="center"/>
    </xf>
    <xf numFmtId="0" fontId="15" fillId="0" borderId="0" xfId="2" applyFont="1" applyAlignment="1">
      <alignment vertical="center" wrapText="1" shrinkToFit="1"/>
    </xf>
    <xf numFmtId="0" fontId="0" fillId="0" borderId="1" xfId="0" applyBorder="1" applyAlignment="1">
      <alignment vertical="center" wrapText="1" shrinkToFit="1"/>
    </xf>
    <xf numFmtId="0" fontId="6" fillId="0" borderId="0" xfId="2" applyFont="1" applyAlignment="1">
      <alignment vertical="center"/>
    </xf>
    <xf numFmtId="0" fontId="2" fillId="0" borderId="0" xfId="0" applyFont="1" applyAlignment="1">
      <alignment horizontal="left" vertical="center"/>
    </xf>
    <xf numFmtId="0" fontId="2" fillId="0" borderId="8" xfId="0" applyFont="1" applyBorder="1" applyAlignment="1">
      <alignment horizontal="left" vertical="center"/>
    </xf>
    <xf numFmtId="38" fontId="22" fillId="0" borderId="16" xfId="3" applyFont="1" applyFill="1" applyBorder="1" applyAlignment="1">
      <alignment horizontal="center" vertical="center" textRotation="255" shrinkToFit="1"/>
    </xf>
    <xf numFmtId="38" fontId="22" fillId="0" borderId="13" xfId="3" applyFont="1" applyFill="1" applyBorder="1" applyAlignment="1">
      <alignment horizontal="center" vertical="center" textRotation="255" shrinkToFit="1"/>
    </xf>
    <xf numFmtId="38" fontId="26" fillId="0" borderId="16" xfId="3" applyFont="1" applyFill="1" applyBorder="1" applyAlignment="1">
      <alignment horizontal="center" vertical="center" textRotation="255" shrinkToFit="1"/>
    </xf>
    <xf numFmtId="38" fontId="26" fillId="0" borderId="13" xfId="3" applyFont="1" applyFill="1" applyBorder="1" applyAlignment="1">
      <alignment horizontal="center" vertical="center" textRotation="255" shrinkToFit="1"/>
    </xf>
    <xf numFmtId="0" fontId="40" fillId="13" borderId="3" xfId="4" applyFont="1" applyFill="1" applyBorder="1" applyAlignment="1">
      <alignment horizontal="left" vertical="center" wrapText="1" shrinkToFit="1"/>
    </xf>
    <xf numFmtId="0" fontId="21" fillId="13" borderId="16" xfId="4" applyFont="1" applyFill="1" applyBorder="1" applyAlignment="1">
      <alignment horizontal="left" vertical="center" wrapText="1" shrinkToFit="1"/>
    </xf>
    <xf numFmtId="0" fontId="21" fillId="13" borderId="13" xfId="4" applyFont="1" applyFill="1" applyBorder="1" applyAlignment="1">
      <alignment horizontal="left" vertical="center" wrapText="1" shrinkToFit="1"/>
    </xf>
    <xf numFmtId="0" fontId="45" fillId="0" borderId="0" xfId="4" applyFont="1" applyAlignment="1">
      <alignment horizontal="left" vertical="center" wrapText="1" shrinkToFit="1"/>
    </xf>
    <xf numFmtId="38" fontId="22" fillId="0" borderId="3" xfId="3" applyFont="1" applyFill="1" applyBorder="1" applyAlignment="1">
      <alignment horizontal="center" vertical="center" textRotation="255" shrinkToFit="1"/>
    </xf>
    <xf numFmtId="38" fontId="26" fillId="0" borderId="3" xfId="3" applyFont="1" applyFill="1" applyBorder="1" applyAlignment="1">
      <alignment horizontal="center" vertical="center" textRotation="255" shrinkToFit="1"/>
    </xf>
    <xf numFmtId="38" fontId="16" fillId="0" borderId="3" xfId="3" applyFont="1" applyFill="1" applyBorder="1" applyAlignment="1">
      <alignment horizontal="center" vertical="center" shrinkToFit="1"/>
    </xf>
    <xf numFmtId="38" fontId="21" fillId="0" borderId="16" xfId="3" applyFont="1" applyFill="1" applyBorder="1" applyAlignment="1">
      <alignment horizontal="center" vertical="center" shrinkToFit="1"/>
    </xf>
    <xf numFmtId="38" fontId="21" fillId="0" borderId="13" xfId="3" applyFont="1" applyFill="1" applyBorder="1" applyAlignment="1">
      <alignment horizontal="center" vertical="center" shrinkToFit="1"/>
    </xf>
    <xf numFmtId="38" fontId="21" fillId="0" borderId="15" xfId="3" applyFont="1" applyFill="1" applyBorder="1" applyAlignment="1">
      <alignment horizontal="center" vertical="center" shrinkToFit="1"/>
    </xf>
    <xf numFmtId="38" fontId="21" fillId="0" borderId="10" xfId="3" applyFont="1" applyFill="1" applyBorder="1" applyAlignment="1">
      <alignment horizontal="center" vertical="center" shrinkToFit="1"/>
    </xf>
    <xf numFmtId="38" fontId="20" fillId="7" borderId="3" xfId="3" applyFont="1" applyFill="1" applyBorder="1" applyAlignment="1">
      <alignment horizontal="center" vertical="center" textRotation="255" shrinkToFit="1"/>
    </xf>
    <xf numFmtId="38" fontId="21" fillId="0" borderId="3" xfId="3" applyFont="1" applyFill="1" applyBorder="1" applyAlignment="1">
      <alignment horizontal="center" vertical="center" textRotation="255" shrinkToFit="1"/>
    </xf>
    <xf numFmtId="0" fontId="17" fillId="0" borderId="0" xfId="4" applyFont="1" applyAlignment="1">
      <alignment horizontal="center" vertical="center" shrinkToFit="1"/>
    </xf>
    <xf numFmtId="0" fontId="19" fillId="0" borderId="0" xfId="4" applyFont="1" applyAlignment="1">
      <alignment horizontal="left" vertical="center" shrinkToFit="1"/>
    </xf>
    <xf numFmtId="38" fontId="21" fillId="0" borderId="12" xfId="3" applyFont="1" applyFill="1" applyBorder="1" applyAlignment="1">
      <alignment horizontal="left" vertical="center"/>
    </xf>
    <xf numFmtId="38" fontId="21" fillId="0" borderId="2" xfId="3" applyFont="1" applyFill="1" applyBorder="1" applyAlignment="1">
      <alignment horizontal="left" vertical="center"/>
    </xf>
    <xf numFmtId="38" fontId="21" fillId="0" borderId="10" xfId="3" applyFont="1" applyFill="1" applyBorder="1" applyAlignment="1">
      <alignment horizontal="left" vertical="center"/>
    </xf>
    <xf numFmtId="38" fontId="21" fillId="0" borderId="14" xfId="3" applyFont="1" applyFill="1" applyBorder="1" applyAlignment="1">
      <alignment horizontal="center" vertical="center"/>
    </xf>
    <xf numFmtId="38" fontId="21" fillId="0" borderId="19" xfId="3" applyFont="1" applyFill="1" applyBorder="1" applyAlignment="1">
      <alignment horizontal="center" vertical="center"/>
    </xf>
    <xf numFmtId="38" fontId="21" fillId="0" borderId="22" xfId="3" applyFont="1" applyFill="1" applyBorder="1" applyAlignment="1">
      <alignment horizontal="center" vertical="center"/>
    </xf>
    <xf numFmtId="38" fontId="21" fillId="6" borderId="3" xfId="3" applyFont="1" applyFill="1" applyBorder="1" applyAlignment="1">
      <alignment horizontal="center" vertical="center"/>
    </xf>
    <xf numFmtId="38" fontId="21" fillId="0" borderId="15" xfId="3" applyFont="1" applyFill="1" applyBorder="1" applyAlignment="1">
      <alignment horizontal="center" vertical="center"/>
    </xf>
    <xf numFmtId="38" fontId="21" fillId="0" borderId="2" xfId="3" applyFont="1" applyFill="1" applyBorder="1" applyAlignment="1">
      <alignment horizontal="center" vertical="center"/>
    </xf>
    <xf numFmtId="38" fontId="21" fillId="0" borderId="10" xfId="3" applyFont="1" applyFill="1" applyBorder="1" applyAlignment="1">
      <alignment horizontal="center" vertical="center"/>
    </xf>
    <xf numFmtId="38" fontId="21" fillId="0" borderId="15" xfId="3" applyFont="1" applyBorder="1" applyAlignment="1">
      <alignment horizontal="center" vertical="center" shrinkToFit="1"/>
    </xf>
    <xf numFmtId="38" fontId="21" fillId="7" borderId="17" xfId="3" applyFont="1" applyFill="1" applyBorder="1" applyAlignment="1">
      <alignment horizontal="center" vertical="center" shrinkToFit="1"/>
    </xf>
    <xf numFmtId="38" fontId="21" fillId="7" borderId="20" xfId="3" applyFont="1" applyFill="1" applyBorder="1" applyAlignment="1">
      <alignment horizontal="center" vertical="center" shrinkToFit="1"/>
    </xf>
    <xf numFmtId="38" fontId="16" fillId="0" borderId="16" xfId="3" applyFont="1" applyFill="1" applyBorder="1" applyAlignment="1">
      <alignment horizontal="center" vertical="center" shrinkToFit="1"/>
    </xf>
    <xf numFmtId="38" fontId="16" fillId="0" borderId="13" xfId="3" applyFont="1" applyFill="1" applyBorder="1" applyAlignment="1">
      <alignment horizontal="center" vertical="center" shrinkToFit="1"/>
    </xf>
  </cellXfs>
  <cellStyles count="5">
    <cellStyle name="桁区切り 2" xfId="3" xr:uid="{04402592-63BE-44D5-8C72-BD31488C47D0}"/>
    <cellStyle name="標準" xfId="0" builtinId="0"/>
    <cellStyle name="標準 2 2" xfId="4" xr:uid="{F5ED3D99-F74F-44D0-84AB-930EC210FB12}"/>
    <cellStyle name="標準_11 入札説明書様式７：入札書・入札内訳書" xfId="2" xr:uid="{F0C7B6DA-4FE1-44C5-A8C2-15D0C8C4D69F}"/>
    <cellStyle name="標準_５－２入札内訳書（キャノン）" xfId="1" xr:uid="{D008C42B-1A82-47F8-8D3E-3441FEE7E5AB}"/>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2.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externalLinks/externalLink1.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10-5%20&#20250;&#35336;&#35506;/%23&#20250;&#35336;&#35506;&#20849;&#36890;/33%20&#22865;&#32004;&#38306;&#20418;/01%20&#24180;&#38291;&#22865;&#32004;/H27&#24180;&#24230;/01%20&#20837;&#26413;&#65288;4.1&#22865;&#32004;&#65289;/06%20PPC&#29992;&#32025;/22&#12304;&#21336;&#20385;&#22865;&#32004;&#12305;&#28040;&#32791;&#21697;&#65288;&#20104;&#23450;&#20385;&#26684;&#65289;.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当初要求"/>
      <sheetName val="払出数"/>
      <sheetName val="会計別(予定価格用)"/>
      <sheetName val="会計別(契約用) "/>
      <sheetName val="1発注"/>
      <sheetName val="1払出数"/>
      <sheetName val="1発注計"/>
      <sheetName val="2発注"/>
      <sheetName val="2払出数"/>
      <sheetName val="2発注計"/>
      <sheetName val="3発注"/>
      <sheetName val="3払出数"/>
      <sheetName val="3発注計"/>
      <sheetName val="4発注"/>
      <sheetName val="4払出数"/>
      <sheetName val="4発注計"/>
      <sheetName val="追加発注1"/>
      <sheetName val="追加発注2"/>
      <sheetName val="発注合計"/>
      <sheetName val="残数(購入可能数)"/>
      <sheetName val="実績集計表"/>
      <sheetName val="会計別分担額表"/>
    </sheetNames>
    <sheetDataSet>
      <sheetData sheetId="0">
        <row r="1">
          <cell r="A1" t="str">
            <v>単位</v>
          </cell>
        </row>
        <row r="2">
          <cell r="A2" t="str">
            <v>本</v>
          </cell>
          <cell r="H2" t="str">
            <v>定価の</v>
          </cell>
          <cell r="I2">
            <v>1</v>
          </cell>
          <cell r="J2" t="str">
            <v>割引</v>
          </cell>
        </row>
        <row r="3">
          <cell r="A3" t="str">
            <v>箱</v>
          </cell>
          <cell r="H3" t="str">
            <v>業者照会</v>
          </cell>
          <cell r="I3">
            <v>1.5</v>
          </cell>
        </row>
        <row r="4">
          <cell r="A4" t="str">
            <v>個</v>
          </cell>
          <cell r="I4">
            <v>2</v>
          </cell>
        </row>
        <row r="5">
          <cell r="A5" t="str">
            <v>打</v>
          </cell>
          <cell r="I5">
            <v>2.5</v>
          </cell>
        </row>
        <row r="6">
          <cell r="A6" t="str">
            <v>冊</v>
          </cell>
          <cell r="I6">
            <v>3</v>
          </cell>
        </row>
        <row r="7">
          <cell r="A7" t="str">
            <v>ﾊﾟｯｸ</v>
          </cell>
          <cell r="I7">
            <v>3.5</v>
          </cell>
        </row>
        <row r="8">
          <cell r="A8" t="str">
            <v>枚</v>
          </cell>
          <cell r="I8">
            <v>4</v>
          </cell>
        </row>
        <row r="9">
          <cell r="A9" t="str">
            <v>袋</v>
          </cell>
          <cell r="I9">
            <v>4.5</v>
          </cell>
        </row>
        <row r="10">
          <cell r="I10">
            <v>5</v>
          </cell>
        </row>
        <row r="11">
          <cell r="I11">
            <v>5.5</v>
          </cell>
        </row>
        <row r="12">
          <cell r="I12">
            <v>6</v>
          </cell>
        </row>
        <row r="13">
          <cell r="I13">
            <v>6.5</v>
          </cell>
        </row>
        <row r="14">
          <cell r="I14">
            <v>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公告"/>
      <sheetName val="入札説明書"/>
      <sheetName val="記載例"/>
      <sheetName val="様式1"/>
      <sheetName val="様式2"/>
      <sheetName val="様式3"/>
      <sheetName val="様式4"/>
      <sheetName val="様式5"/>
      <sheetName val="様式6"/>
      <sheetName val="×様式6-2"/>
      <sheetName val="様式6-2"/>
      <sheetName val="様式７"/>
      <sheetName val="辞退届"/>
      <sheetName val="応札証明"/>
      <sheetName val="封筒（予定価格調書）"/>
    </sheetNames>
    <sheetDataSet>
      <sheetData sheetId="0">
        <row r="3">
          <cell r="E3" t="str">
            <v>事務用消耗品（タイヤワックス等）購入契約</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620F5-5FFE-460D-8DD1-52D93C8F866C}">
  <sheetPr>
    <tabColor rgb="FF0070C0"/>
  </sheetPr>
  <dimension ref="A1:Y80"/>
  <sheetViews>
    <sheetView showGridLines="0" view="pageBreakPreview" zoomScaleNormal="100" workbookViewId="0">
      <selection activeCell="N33" sqref="N33"/>
    </sheetView>
  </sheetViews>
  <sheetFormatPr defaultColWidth="3.6640625" defaultRowHeight="20.100000000000001" customHeight="1"/>
  <cols>
    <col min="1" max="1" width="3.6640625" customWidth="1"/>
    <col min="2" max="3" width="2.109375" customWidth="1"/>
  </cols>
  <sheetData>
    <row r="1" spans="1:25" ht="20.100000000000001" customHeight="1">
      <c r="A1" s="279" t="s">
        <v>0</v>
      </c>
      <c r="B1" s="279"/>
      <c r="C1" s="279"/>
      <c r="D1" s="1"/>
      <c r="E1" s="1"/>
      <c r="F1" s="1"/>
      <c r="G1" s="1"/>
      <c r="H1" s="1"/>
      <c r="I1" s="1"/>
      <c r="J1" s="1"/>
      <c r="K1" s="1"/>
      <c r="L1" s="1"/>
      <c r="M1" s="1"/>
      <c r="N1" s="1"/>
      <c r="O1" s="1"/>
      <c r="P1" s="1"/>
      <c r="Q1" s="1"/>
      <c r="R1" s="1"/>
      <c r="S1" s="1"/>
      <c r="T1" s="1"/>
      <c r="U1" s="1"/>
      <c r="V1" s="1"/>
      <c r="W1" s="280" t="s">
        <v>1</v>
      </c>
      <c r="X1" s="280"/>
      <c r="Y1" s="280"/>
    </row>
    <row r="2" spans="1:25" ht="20.100000000000001" customHeight="1">
      <c r="A2" s="2"/>
    </row>
    <row r="3" spans="1:25" ht="20.100000000000001" customHeight="1">
      <c r="A3" s="2"/>
    </row>
    <row r="4" spans="1:25" ht="20.100000000000001" customHeight="1">
      <c r="A4" s="281" t="s">
        <v>2</v>
      </c>
      <c r="B4" s="281"/>
      <c r="C4" s="281"/>
      <c r="D4" s="281"/>
      <c r="E4" s="281"/>
      <c r="F4" s="281"/>
      <c r="G4" s="281"/>
      <c r="H4" s="281"/>
      <c r="I4" s="281"/>
      <c r="J4" s="281"/>
      <c r="K4" s="281"/>
      <c r="L4" s="281"/>
      <c r="M4" s="281"/>
      <c r="N4" s="281"/>
      <c r="O4" s="281"/>
      <c r="P4" s="281"/>
      <c r="Q4" s="281"/>
      <c r="R4" s="281"/>
      <c r="S4" s="281"/>
      <c r="T4" s="281"/>
      <c r="U4" s="281"/>
      <c r="V4" s="281"/>
      <c r="W4" s="281"/>
      <c r="X4" s="281"/>
      <c r="Y4" s="281"/>
    </row>
    <row r="5" spans="1:25" ht="20.100000000000001" customHeight="1">
      <c r="A5" s="2"/>
    </row>
    <row r="6" spans="1:25" ht="20.100000000000001" customHeight="1">
      <c r="A6" s="2"/>
    </row>
    <row r="7" spans="1:25" ht="20.100000000000001" customHeight="1">
      <c r="B7" s="278" t="s">
        <v>3</v>
      </c>
      <c r="C7" s="278"/>
      <c r="D7" s="278"/>
      <c r="E7" s="278"/>
      <c r="G7" s="282" t="str">
        <f>[2]公告!E3</f>
        <v>事務用消耗品（タイヤワックス等）購入契約</v>
      </c>
      <c r="H7" s="282"/>
      <c r="I7" s="282"/>
      <c r="J7" s="282"/>
      <c r="K7" s="282"/>
      <c r="L7" s="282"/>
      <c r="M7" s="282"/>
      <c r="N7" s="282"/>
      <c r="O7" s="282"/>
      <c r="P7" s="282"/>
      <c r="Q7" s="282"/>
      <c r="R7" s="282"/>
      <c r="S7" s="282"/>
      <c r="T7" s="282"/>
      <c r="U7" s="282"/>
      <c r="V7" s="282"/>
      <c r="W7" s="282"/>
    </row>
    <row r="8" spans="1:25" ht="20.100000000000001" customHeight="1">
      <c r="B8" s="2"/>
      <c r="C8" s="2"/>
      <c r="G8" s="283"/>
      <c r="H8" s="283"/>
      <c r="I8" s="283"/>
      <c r="J8" s="283"/>
      <c r="K8" s="283"/>
      <c r="L8" s="283"/>
      <c r="M8" s="283"/>
      <c r="N8" s="283"/>
      <c r="O8" s="283"/>
      <c r="P8" s="283"/>
      <c r="Q8" s="283"/>
      <c r="R8" s="283"/>
      <c r="S8" s="283"/>
      <c r="T8" s="283"/>
      <c r="U8" s="283"/>
      <c r="V8" s="283"/>
      <c r="W8" s="283"/>
    </row>
    <row r="9" spans="1:25" ht="20.100000000000001" customHeight="1">
      <c r="B9" s="2"/>
      <c r="C9" s="2"/>
    </row>
    <row r="10" spans="1:25" ht="20.100000000000001" customHeight="1">
      <c r="B10" s="2"/>
      <c r="C10" s="2"/>
    </row>
    <row r="12" spans="1:25" ht="20.100000000000001" customHeight="1">
      <c r="B12" s="284" t="s">
        <v>4</v>
      </c>
      <c r="C12" s="284"/>
      <c r="D12" s="284"/>
      <c r="E12" s="284"/>
      <c r="F12" s="284"/>
      <c r="G12" s="284"/>
      <c r="H12" s="284"/>
    </row>
    <row r="13" spans="1:25" ht="20.100000000000001" customHeight="1">
      <c r="B13" s="2"/>
      <c r="C13" s="2"/>
    </row>
    <row r="14" spans="1:25" ht="20.100000000000001" customHeight="1">
      <c r="B14" s="2"/>
      <c r="C14" s="2"/>
    </row>
    <row r="15" spans="1:25" ht="20.100000000000001" customHeight="1">
      <c r="E15" s="3"/>
      <c r="L15" s="278" t="s">
        <v>5</v>
      </c>
      <c r="M15" s="278"/>
      <c r="N15" s="278"/>
      <c r="O15" s="278"/>
    </row>
    <row r="16" spans="1:25" ht="20.100000000000001" customHeight="1">
      <c r="L16" s="278" t="s">
        <v>6</v>
      </c>
      <c r="M16" s="278"/>
      <c r="N16" s="278"/>
      <c r="O16" s="278"/>
    </row>
    <row r="17" spans="2:25" ht="20.100000000000001" customHeight="1">
      <c r="L17" s="278" t="s">
        <v>7</v>
      </c>
      <c r="M17" s="278"/>
      <c r="N17" s="278"/>
      <c r="O17" s="278"/>
    </row>
    <row r="18" spans="2:25" ht="20.100000000000001" customHeight="1">
      <c r="B18" s="2"/>
      <c r="C18" s="2"/>
      <c r="L18" s="275"/>
      <c r="M18" s="275"/>
      <c r="N18" s="275"/>
      <c r="O18" s="275"/>
      <c r="P18" s="275"/>
      <c r="Q18" s="275"/>
      <c r="R18" s="275"/>
      <c r="S18" s="275"/>
      <c r="T18" s="275"/>
      <c r="U18" s="275"/>
      <c r="V18" s="275"/>
      <c r="W18" s="275"/>
      <c r="X18" s="275"/>
      <c r="Y18" s="275"/>
    </row>
    <row r="19" spans="2:25" ht="20.100000000000001" customHeight="1">
      <c r="B19" s="2"/>
      <c r="C19" s="2"/>
      <c r="L19" s="275"/>
      <c r="M19" s="275"/>
      <c r="N19" s="275"/>
      <c r="O19" s="275"/>
      <c r="P19" s="275"/>
      <c r="Q19" s="275"/>
      <c r="R19" s="275"/>
      <c r="S19" s="275"/>
      <c r="T19" s="275"/>
      <c r="U19" s="275"/>
      <c r="V19" s="275"/>
      <c r="W19" s="275"/>
      <c r="X19" s="275"/>
      <c r="Y19" s="275"/>
    </row>
    <row r="20" spans="2:25" ht="20.100000000000001" customHeight="1">
      <c r="C20" s="274" t="s">
        <v>8</v>
      </c>
      <c r="D20" s="274"/>
      <c r="E20" s="274"/>
      <c r="F20" s="274"/>
      <c r="G20" s="274"/>
      <c r="H20" s="274"/>
      <c r="L20" s="275"/>
      <c r="M20" s="275"/>
      <c r="N20" s="275"/>
      <c r="O20" s="275"/>
      <c r="P20" s="275"/>
      <c r="Q20" s="275"/>
      <c r="R20" s="275"/>
      <c r="S20" s="275"/>
      <c r="T20" s="275"/>
      <c r="U20" s="275"/>
      <c r="V20" s="275"/>
      <c r="W20" s="275"/>
      <c r="X20" s="275"/>
      <c r="Y20" s="275"/>
    </row>
    <row r="21" spans="2:25" ht="20.100000000000001" customHeight="1">
      <c r="C21" s="274" t="s">
        <v>9</v>
      </c>
      <c r="D21" s="274"/>
      <c r="E21" s="274"/>
      <c r="F21" s="274"/>
      <c r="G21" s="274"/>
      <c r="H21" s="4" t="s">
        <v>10</v>
      </c>
      <c r="L21" s="275"/>
      <c r="M21" s="275"/>
      <c r="N21" s="275"/>
      <c r="O21" s="275"/>
      <c r="P21" s="275"/>
      <c r="Q21" s="275"/>
      <c r="R21" s="275"/>
      <c r="S21" s="275"/>
      <c r="T21" s="275"/>
      <c r="U21" s="275"/>
      <c r="V21" s="275"/>
      <c r="W21" s="275"/>
      <c r="X21" s="275"/>
      <c r="Y21" s="275"/>
    </row>
    <row r="22" spans="2:25" ht="20.100000000000001" customHeight="1">
      <c r="B22" s="2"/>
      <c r="C22" s="2"/>
      <c r="L22" s="275"/>
      <c r="M22" s="275"/>
      <c r="N22" s="275"/>
      <c r="O22" s="275"/>
      <c r="P22" s="275"/>
      <c r="Q22" s="275"/>
      <c r="R22" s="275"/>
      <c r="S22" s="275"/>
      <c r="T22" s="275"/>
      <c r="U22" s="275"/>
      <c r="V22" s="275"/>
      <c r="W22" s="275"/>
      <c r="X22" s="275"/>
      <c r="Y22" s="275"/>
    </row>
    <row r="23" spans="2:25" ht="20.100000000000001" customHeight="1">
      <c r="B23" s="2"/>
      <c r="C23" s="2"/>
      <c r="L23" s="5"/>
      <c r="M23" s="5"/>
      <c r="N23" s="5"/>
      <c r="O23" s="5"/>
      <c r="P23" s="5"/>
      <c r="Q23" s="5"/>
      <c r="R23" s="5"/>
      <c r="S23" s="5"/>
      <c r="T23" s="5"/>
      <c r="U23" s="5"/>
      <c r="V23" s="5"/>
      <c r="W23" s="5"/>
      <c r="X23" s="5"/>
      <c r="Y23" s="5"/>
    </row>
    <row r="24" spans="2:25" ht="20.100000000000001" customHeight="1">
      <c r="B24" s="2"/>
      <c r="C24" s="2"/>
      <c r="L24" s="5"/>
      <c r="M24" s="5"/>
      <c r="N24" s="5"/>
      <c r="O24" s="5"/>
      <c r="P24" s="5"/>
      <c r="Q24" s="5"/>
      <c r="R24" s="5"/>
      <c r="S24" s="5"/>
      <c r="T24" s="5"/>
      <c r="U24" s="5"/>
      <c r="V24" s="5"/>
      <c r="W24" s="5"/>
      <c r="X24" s="5"/>
      <c r="Y24" s="5"/>
    </row>
    <row r="25" spans="2:25" ht="20.100000000000001" customHeight="1">
      <c r="B25" s="2"/>
      <c r="C25" s="2"/>
      <c r="L25" s="5"/>
    </row>
    <row r="26" spans="2:25" ht="20.100000000000001" customHeight="1">
      <c r="B26" s="2"/>
      <c r="C26" s="2"/>
    </row>
    <row r="27" spans="2:25" ht="20.100000000000001" customHeight="1">
      <c r="G27" s="276" t="s">
        <v>11</v>
      </c>
      <c r="H27" s="276"/>
      <c r="I27" s="276"/>
      <c r="M27" s="3"/>
    </row>
    <row r="28" spans="2:25" ht="20.100000000000001" customHeight="1">
      <c r="H28" s="4" t="s">
        <v>12</v>
      </c>
      <c r="I28" s="277" t="s">
        <v>13</v>
      </c>
      <c r="J28" s="277"/>
      <c r="K28" s="277"/>
      <c r="L28" s="277"/>
      <c r="M28" s="277"/>
      <c r="N28" s="277"/>
      <c r="O28" s="277"/>
      <c r="P28" s="277"/>
      <c r="Q28" s="277"/>
      <c r="R28" s="277"/>
      <c r="S28" s="277"/>
      <c r="T28" s="277"/>
      <c r="U28" s="277"/>
      <c r="V28" s="277"/>
      <c r="W28" s="277"/>
      <c r="X28" s="277"/>
    </row>
    <row r="29" spans="2:25" ht="20.100000000000001" customHeight="1">
      <c r="H29" s="4" t="s">
        <v>14</v>
      </c>
      <c r="I29" s="274"/>
      <c r="J29" s="274"/>
      <c r="K29" s="274"/>
      <c r="L29" s="274"/>
      <c r="M29" s="274"/>
      <c r="N29" s="274"/>
      <c r="O29" s="274"/>
      <c r="P29" s="274"/>
      <c r="Q29" s="274"/>
      <c r="R29" s="274"/>
      <c r="S29" s="274"/>
      <c r="T29" s="274"/>
      <c r="U29" s="274"/>
      <c r="V29" s="274"/>
      <c r="W29" s="274"/>
      <c r="X29" s="274"/>
    </row>
    <row r="30" spans="2:25" ht="20.100000000000001" customHeight="1">
      <c r="H30" s="4" t="s">
        <v>14</v>
      </c>
      <c r="I30" s="274"/>
      <c r="J30" s="274"/>
      <c r="K30" s="274"/>
      <c r="L30" s="274"/>
      <c r="M30" s="274"/>
      <c r="N30" s="274"/>
      <c r="O30" s="274"/>
      <c r="P30" s="274"/>
      <c r="Q30" s="274"/>
      <c r="R30" s="274"/>
      <c r="S30" s="274"/>
      <c r="T30" s="274"/>
      <c r="U30" s="274"/>
      <c r="V30" s="274"/>
      <c r="W30" s="274"/>
      <c r="X30" s="274"/>
    </row>
    <row r="31" spans="2:25" ht="20.100000000000001" customHeight="1">
      <c r="H31" s="4" t="s">
        <v>14</v>
      </c>
      <c r="I31" s="274"/>
      <c r="J31" s="274"/>
      <c r="K31" s="274"/>
      <c r="L31" s="274"/>
      <c r="M31" s="274"/>
      <c r="N31" s="274"/>
      <c r="O31" s="274"/>
      <c r="P31" s="274"/>
      <c r="Q31" s="274"/>
      <c r="R31" s="274"/>
      <c r="S31" s="274"/>
      <c r="T31" s="274"/>
      <c r="U31" s="274"/>
      <c r="V31" s="274"/>
      <c r="W31" s="274"/>
      <c r="X31" s="274"/>
    </row>
    <row r="32" spans="2:25" ht="20.100000000000001" customHeight="1">
      <c r="B32" s="2"/>
      <c r="C32" s="2"/>
    </row>
    <row r="33" spans="2:3" ht="20.100000000000001" customHeight="1">
      <c r="B33" s="2"/>
      <c r="C33" s="2"/>
    </row>
    <row r="34" spans="2:3" ht="20.100000000000001" customHeight="1">
      <c r="B34" s="2"/>
      <c r="C34" s="2"/>
    </row>
    <row r="35" spans="2:3" ht="20.100000000000001" customHeight="1">
      <c r="B35" s="2"/>
      <c r="C35" s="2"/>
    </row>
    <row r="36" spans="2:3" ht="20.100000000000001" customHeight="1">
      <c r="B36" s="2"/>
      <c r="C36" s="2"/>
    </row>
    <row r="37" spans="2:3" ht="20.100000000000001" customHeight="1">
      <c r="B37" s="2"/>
      <c r="C37" s="2"/>
    </row>
    <row r="38" spans="2:3" ht="20.100000000000001" customHeight="1">
      <c r="B38" s="2"/>
      <c r="C38" s="2"/>
    </row>
    <row r="39" spans="2:3" ht="20.100000000000001" customHeight="1">
      <c r="B39" s="2"/>
      <c r="C39" s="2"/>
    </row>
    <row r="40" spans="2:3" ht="20.100000000000001" customHeight="1">
      <c r="B40" s="2"/>
      <c r="C40" s="2"/>
    </row>
    <row r="41" spans="2:3" ht="20.100000000000001" customHeight="1">
      <c r="B41" s="2"/>
      <c r="C41" s="2"/>
    </row>
    <row r="42" spans="2:3" ht="20.100000000000001" customHeight="1">
      <c r="B42" s="2"/>
    </row>
    <row r="76" spans="5:5" ht="20.100000000000001" customHeight="1">
      <c r="E76" s="3"/>
    </row>
    <row r="78" spans="5:5" ht="20.100000000000001" customHeight="1">
      <c r="E78" s="3"/>
    </row>
    <row r="80" spans="5:5" ht="20.100000000000001" customHeight="1">
      <c r="E80" s="3"/>
    </row>
  </sheetData>
  <mergeCells count="21">
    <mergeCell ref="C20:H20"/>
    <mergeCell ref="L20:Y20"/>
    <mergeCell ref="A1:C1"/>
    <mergeCell ref="W1:Y1"/>
    <mergeCell ref="A4:Y4"/>
    <mergeCell ref="B7:E7"/>
    <mergeCell ref="G7:W8"/>
    <mergeCell ref="B12:H12"/>
    <mergeCell ref="L15:O15"/>
    <mergeCell ref="L16:O16"/>
    <mergeCell ref="L17:O17"/>
    <mergeCell ref="L18:Y18"/>
    <mergeCell ref="L19:Y19"/>
    <mergeCell ref="I30:X30"/>
    <mergeCell ref="I31:X31"/>
    <mergeCell ref="C21:G21"/>
    <mergeCell ref="L21:Y21"/>
    <mergeCell ref="L22:Y22"/>
    <mergeCell ref="G27:I27"/>
    <mergeCell ref="I28:X28"/>
    <mergeCell ref="I29:X29"/>
  </mergeCells>
  <phoneticPr fontId="3"/>
  <printOptions horizontalCentered="1"/>
  <pageMargins left="0.78740157480314965" right="0.59055118110236227" top="0.78740157480314965" bottom="0.59055118110236227" header="0.51181102362204722" footer="0.51181102362204722"/>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676F2-D4DF-4947-85FE-9B74A0AC5A7F}">
  <sheetPr>
    <tabColor rgb="FF0070C0"/>
  </sheetPr>
  <dimension ref="A1:Y81"/>
  <sheetViews>
    <sheetView showGridLines="0" view="pageBreakPreview" zoomScaleNormal="100" workbookViewId="0">
      <selection activeCell="N33" sqref="N33"/>
    </sheetView>
  </sheetViews>
  <sheetFormatPr defaultColWidth="3.6640625" defaultRowHeight="20.100000000000001" customHeight="1"/>
  <cols>
    <col min="1" max="1" width="3.6640625" customWidth="1"/>
    <col min="2" max="3" width="2.109375" customWidth="1"/>
  </cols>
  <sheetData>
    <row r="1" spans="1:25" ht="20.100000000000001" customHeight="1">
      <c r="A1" s="279" t="s">
        <v>15</v>
      </c>
      <c r="B1" s="279"/>
      <c r="C1" s="279"/>
      <c r="D1" s="279"/>
      <c r="E1" s="279"/>
      <c r="F1" s="279"/>
      <c r="G1" s="279"/>
      <c r="H1" s="1"/>
      <c r="I1" s="1"/>
      <c r="J1" s="1"/>
      <c r="K1" s="1"/>
      <c r="L1" s="1"/>
      <c r="M1" s="1"/>
      <c r="N1" s="1"/>
      <c r="O1" s="1"/>
      <c r="P1" s="1"/>
      <c r="Q1" s="1"/>
      <c r="R1" s="1"/>
      <c r="S1" s="1"/>
      <c r="T1" s="1"/>
      <c r="U1" s="1"/>
      <c r="V1" s="1"/>
      <c r="W1" s="280" t="s">
        <v>16</v>
      </c>
      <c r="X1" s="280"/>
      <c r="Y1" s="280"/>
    </row>
    <row r="2" spans="1:25" ht="20.100000000000001" customHeight="1">
      <c r="A2" s="2"/>
    </row>
    <row r="3" spans="1:25" ht="20.100000000000001" customHeight="1">
      <c r="A3" s="2"/>
    </row>
    <row r="4" spans="1:25" ht="20.100000000000001" customHeight="1">
      <c r="A4" s="289" t="s">
        <v>17</v>
      </c>
      <c r="B4" s="289"/>
      <c r="C4" s="289"/>
      <c r="D4" s="289"/>
      <c r="E4" s="289"/>
      <c r="F4" s="289"/>
      <c r="G4" s="289"/>
      <c r="H4" s="289"/>
      <c r="I4" s="289"/>
      <c r="J4" s="289"/>
      <c r="K4" s="289"/>
      <c r="L4" s="289"/>
      <c r="M4" s="289"/>
      <c r="N4" s="289"/>
      <c r="O4" s="289"/>
      <c r="P4" s="289"/>
      <c r="Q4" s="289"/>
      <c r="R4" s="289"/>
      <c r="S4" s="289"/>
      <c r="T4" s="289"/>
      <c r="U4" s="289"/>
      <c r="V4" s="289"/>
      <c r="W4" s="289"/>
      <c r="X4" s="289"/>
      <c r="Y4" s="289"/>
    </row>
    <row r="5" spans="1:25" ht="20.100000000000001" customHeight="1">
      <c r="A5" s="2"/>
    </row>
    <row r="6" spans="1:25" ht="20.100000000000001" customHeight="1">
      <c r="A6" s="2"/>
    </row>
    <row r="7" spans="1:25" ht="20.100000000000001" customHeight="1">
      <c r="B7" s="278" t="s">
        <v>3</v>
      </c>
      <c r="C7" s="278"/>
      <c r="D7" s="278"/>
      <c r="E7" s="278"/>
      <c r="G7" s="282" t="str">
        <f>[2]公告!E3</f>
        <v>事務用消耗品（タイヤワックス等）購入契約</v>
      </c>
      <c r="H7" s="282"/>
      <c r="I7" s="282"/>
      <c r="J7" s="282"/>
      <c r="K7" s="282"/>
      <c r="L7" s="282"/>
      <c r="M7" s="282"/>
      <c r="N7" s="282"/>
      <c r="O7" s="282"/>
      <c r="P7" s="282"/>
      <c r="Q7" s="282"/>
      <c r="R7" s="282"/>
      <c r="S7" s="282"/>
      <c r="T7" s="282"/>
      <c r="U7" s="282"/>
      <c r="V7" s="282"/>
      <c r="W7" s="282"/>
    </row>
    <row r="8" spans="1:25" ht="20.100000000000001" customHeight="1">
      <c r="A8" s="2"/>
      <c r="G8" s="283"/>
      <c r="H8" s="283"/>
      <c r="I8" s="283"/>
      <c r="J8" s="283"/>
      <c r="K8" s="283"/>
      <c r="L8" s="283"/>
      <c r="M8" s="283"/>
      <c r="N8" s="283"/>
      <c r="O8" s="283"/>
      <c r="P8" s="283"/>
      <c r="Q8" s="283"/>
      <c r="R8" s="283"/>
      <c r="S8" s="283"/>
      <c r="T8" s="283"/>
      <c r="U8" s="283"/>
      <c r="V8" s="283"/>
      <c r="W8" s="283"/>
    </row>
    <row r="9" spans="1:25" ht="20.100000000000001" customHeight="1">
      <c r="A9" s="2"/>
    </row>
    <row r="10" spans="1:25" ht="20.100000000000001" customHeight="1">
      <c r="A10" s="2"/>
    </row>
    <row r="12" spans="1:25" ht="20.100000000000001" customHeight="1">
      <c r="C12" s="278" t="s">
        <v>18</v>
      </c>
      <c r="D12" s="278"/>
      <c r="E12" s="278"/>
      <c r="F12" s="278"/>
      <c r="G12" s="278"/>
      <c r="H12" s="278"/>
      <c r="I12" s="278"/>
      <c r="J12" s="278"/>
      <c r="K12" s="278"/>
      <c r="L12" s="278"/>
      <c r="M12" s="278"/>
      <c r="N12" s="278"/>
      <c r="O12" s="278"/>
      <c r="P12" s="278"/>
      <c r="Q12" s="278"/>
      <c r="R12" s="278"/>
      <c r="S12" s="278"/>
      <c r="T12" s="278"/>
      <c r="U12" s="278"/>
      <c r="V12" s="278"/>
      <c r="W12" s="278"/>
      <c r="X12" s="278"/>
    </row>
    <row r="13" spans="1:25" ht="20.100000000000001" customHeight="1">
      <c r="A13" s="2"/>
      <c r="B13" s="274" t="s">
        <v>19</v>
      </c>
      <c r="C13" s="274"/>
      <c r="D13" s="274"/>
      <c r="E13" s="274"/>
      <c r="F13" s="274"/>
      <c r="G13" s="274"/>
      <c r="H13" s="274"/>
      <c r="I13" s="274"/>
      <c r="J13" s="274"/>
      <c r="K13" s="274"/>
      <c r="L13" s="274"/>
      <c r="M13" s="274"/>
      <c r="N13" s="274"/>
      <c r="O13" s="274"/>
      <c r="P13" s="274"/>
      <c r="Q13" s="274"/>
      <c r="R13" s="274"/>
      <c r="S13" s="274"/>
      <c r="T13" s="274"/>
      <c r="U13" s="274"/>
      <c r="V13" s="274"/>
      <c r="W13" s="274"/>
      <c r="X13" s="274"/>
    </row>
    <row r="14" spans="1:25" ht="20.100000000000001" customHeight="1">
      <c r="A14" s="2"/>
    </row>
    <row r="15" spans="1:25" ht="20.100000000000001" customHeight="1">
      <c r="B15" s="284" t="s">
        <v>4</v>
      </c>
      <c r="C15" s="284"/>
      <c r="D15" s="284"/>
      <c r="E15" s="284"/>
      <c r="F15" s="284"/>
      <c r="G15" s="284"/>
      <c r="H15" s="284"/>
    </row>
    <row r="16" spans="1:25" ht="20.100000000000001" customHeight="1">
      <c r="A16" s="2"/>
    </row>
    <row r="17" spans="1:25" ht="20.100000000000001" customHeight="1">
      <c r="A17" s="2"/>
    </row>
    <row r="18" spans="1:25" ht="20.100000000000001" customHeight="1">
      <c r="B18" s="278" t="s">
        <v>20</v>
      </c>
      <c r="C18" s="278"/>
      <c r="D18" s="278"/>
      <c r="E18" s="278"/>
      <c r="F18" s="278"/>
      <c r="G18" s="278"/>
    </row>
    <row r="19" spans="1:25" ht="20.100000000000001" customHeight="1">
      <c r="B19" s="278" t="s">
        <v>21</v>
      </c>
      <c r="C19" s="278"/>
      <c r="D19" s="278"/>
      <c r="E19" s="278"/>
      <c r="F19" s="278"/>
      <c r="G19" s="278"/>
    </row>
    <row r="20" spans="1:25" ht="20.100000000000001" customHeight="1">
      <c r="B20" s="278" t="s">
        <v>22</v>
      </c>
      <c r="C20" s="278"/>
      <c r="D20" s="278"/>
      <c r="E20" s="278"/>
      <c r="F20" s="278"/>
      <c r="G20" s="278"/>
    </row>
    <row r="21" spans="1:25" ht="20.100000000000001" customHeight="1">
      <c r="B21" s="278" t="s">
        <v>23</v>
      </c>
      <c r="C21" s="278"/>
      <c r="D21" s="278"/>
      <c r="E21" s="278"/>
      <c r="F21" s="278"/>
      <c r="G21" s="278"/>
    </row>
    <row r="22" spans="1:25" ht="20.100000000000001" customHeight="1">
      <c r="B22" s="278" t="s">
        <v>24</v>
      </c>
      <c r="C22" s="278"/>
      <c r="D22" s="278"/>
      <c r="E22" s="278"/>
      <c r="F22" s="278"/>
      <c r="G22" s="278"/>
    </row>
    <row r="23" spans="1:25" ht="20.100000000000001" customHeight="1">
      <c r="B23" s="278" t="s">
        <v>25</v>
      </c>
      <c r="C23" s="278"/>
      <c r="D23" s="278"/>
      <c r="E23" s="278"/>
      <c r="F23" s="278"/>
      <c r="G23" s="278"/>
    </row>
    <row r="24" spans="1:25" ht="20.100000000000001" customHeight="1">
      <c r="B24" s="288" t="s">
        <v>26</v>
      </c>
      <c r="C24" s="288"/>
      <c r="D24" s="288"/>
      <c r="E24" s="288"/>
      <c r="F24" s="288"/>
      <c r="G24" s="288"/>
    </row>
    <row r="25" spans="1:25" ht="20.100000000000001" customHeight="1">
      <c r="B25" s="6"/>
      <c r="C25" s="6"/>
      <c r="D25" s="6"/>
      <c r="E25" s="6"/>
      <c r="F25" s="6"/>
      <c r="G25" s="6"/>
    </row>
    <row r="26" spans="1:25" ht="20.100000000000001" customHeight="1">
      <c r="K26" s="276" t="s">
        <v>27</v>
      </c>
      <c r="L26" s="276"/>
      <c r="M26" s="276"/>
    </row>
    <row r="27" spans="1:25" ht="20.100000000000001" customHeight="1">
      <c r="L27" s="278" t="s">
        <v>5</v>
      </c>
      <c r="M27" s="278"/>
      <c r="N27" s="278"/>
      <c r="O27" s="278"/>
    </row>
    <row r="28" spans="1:25" ht="20.100000000000001" customHeight="1">
      <c r="L28" s="278" t="s">
        <v>21</v>
      </c>
      <c r="M28" s="278"/>
      <c r="N28" s="278"/>
      <c r="O28" s="278"/>
    </row>
    <row r="29" spans="1:25" ht="20.100000000000001" customHeight="1">
      <c r="L29" s="278" t="s">
        <v>28</v>
      </c>
      <c r="M29" s="278"/>
      <c r="N29" s="278"/>
      <c r="O29" s="278"/>
    </row>
    <row r="30" spans="1:25" ht="20.100000000000001" customHeight="1">
      <c r="B30" s="2"/>
      <c r="C30" s="2"/>
      <c r="L30" s="5" t="s">
        <v>29</v>
      </c>
      <c r="M30" s="5"/>
    </row>
    <row r="31" spans="1:25" ht="20.100000000000001" customHeight="1">
      <c r="B31" s="2"/>
      <c r="C31" s="2"/>
      <c r="L31" s="5" t="s">
        <v>30</v>
      </c>
      <c r="M31" s="5"/>
    </row>
    <row r="32" spans="1:25" ht="20.100000000000001" customHeight="1">
      <c r="C32" s="274" t="s">
        <v>8</v>
      </c>
      <c r="D32" s="274"/>
      <c r="E32" s="274"/>
      <c r="F32" s="274"/>
      <c r="G32" s="274"/>
      <c r="H32" s="274"/>
      <c r="L32" s="7" t="s">
        <v>31</v>
      </c>
      <c r="M32" s="7"/>
      <c r="N32" s="8"/>
      <c r="O32" s="8"/>
      <c r="P32" s="8"/>
      <c r="Q32" s="8"/>
      <c r="R32" s="8"/>
      <c r="S32" s="8"/>
      <c r="T32" s="8"/>
      <c r="U32" s="8"/>
      <c r="V32" s="8"/>
      <c r="W32" s="8"/>
      <c r="X32" s="8"/>
      <c r="Y32" s="8"/>
    </row>
    <row r="33" spans="1:25" ht="20.100000000000001" customHeight="1">
      <c r="C33" s="274" t="s">
        <v>9</v>
      </c>
      <c r="D33" s="274"/>
      <c r="E33" s="274"/>
      <c r="F33" s="274"/>
      <c r="G33" s="274"/>
      <c r="H33" t="s">
        <v>10</v>
      </c>
      <c r="L33" s="9"/>
      <c r="M33" s="9"/>
      <c r="N33" s="10"/>
      <c r="O33" s="10"/>
      <c r="P33" s="10"/>
      <c r="Q33" s="10"/>
      <c r="R33" s="10"/>
      <c r="S33" s="10"/>
      <c r="T33" s="10"/>
      <c r="U33" s="10"/>
      <c r="V33" s="10"/>
      <c r="W33" s="10"/>
      <c r="X33" s="10"/>
      <c r="Y33" s="10"/>
    </row>
    <row r="34" spans="1:25" ht="20.100000000000001" customHeight="1">
      <c r="A34" s="2"/>
      <c r="L34" s="5" t="s">
        <v>32</v>
      </c>
      <c r="M34" s="5"/>
    </row>
    <row r="35" spans="1:25" ht="20.100000000000001" customHeight="1">
      <c r="A35" s="2"/>
      <c r="L35" s="9"/>
      <c r="M35" s="9"/>
      <c r="N35" s="10"/>
      <c r="O35" s="10"/>
      <c r="P35" s="10"/>
      <c r="Q35" s="10"/>
      <c r="R35" s="10"/>
      <c r="S35" s="10"/>
      <c r="T35" s="10"/>
      <c r="U35" s="10"/>
      <c r="V35" s="10"/>
      <c r="W35" s="10"/>
      <c r="X35" s="10"/>
      <c r="Y35" s="10"/>
    </row>
    <row r="36" spans="1:25" ht="20.100000000000001" customHeight="1">
      <c r="A36" s="2"/>
      <c r="L36" s="9" t="s">
        <v>33</v>
      </c>
      <c r="M36" s="9"/>
      <c r="N36" s="10"/>
      <c r="O36" s="10"/>
      <c r="P36" s="10"/>
      <c r="Q36" s="10"/>
      <c r="R36" s="10"/>
      <c r="S36" s="10"/>
      <c r="T36" s="10"/>
      <c r="U36" s="10"/>
      <c r="V36" s="10"/>
      <c r="W36" s="10"/>
      <c r="X36" s="10"/>
      <c r="Y36" s="10"/>
    </row>
    <row r="37" spans="1:25" ht="20.100000000000001" customHeight="1">
      <c r="A37" s="2"/>
      <c r="L37" s="9" t="s">
        <v>34</v>
      </c>
      <c r="M37" s="9"/>
      <c r="N37" s="10"/>
      <c r="O37" s="10"/>
      <c r="P37" s="10"/>
      <c r="Q37" s="10"/>
      <c r="R37" s="10"/>
      <c r="S37" s="10"/>
      <c r="T37" s="10"/>
      <c r="U37" s="10"/>
      <c r="V37" s="10"/>
      <c r="W37" s="10"/>
      <c r="X37" s="10"/>
      <c r="Y37" s="10"/>
    </row>
    <row r="38" spans="1:25" ht="20.100000000000001" customHeight="1">
      <c r="A38" s="2"/>
    </row>
    <row r="39" spans="1:25" ht="20.100000000000001" customHeight="1">
      <c r="B39" s="285" t="s">
        <v>35</v>
      </c>
      <c r="C39" s="285"/>
      <c r="D39" s="285"/>
      <c r="E39" s="285"/>
      <c r="F39" s="285"/>
      <c r="G39" s="285"/>
      <c r="H39" s="285"/>
      <c r="I39" s="285"/>
      <c r="J39" s="285"/>
      <c r="K39" s="285"/>
      <c r="L39" s="285"/>
      <c r="M39" s="285"/>
      <c r="N39" s="285"/>
      <c r="O39" s="285"/>
      <c r="P39" s="285"/>
      <c r="Q39" s="285"/>
      <c r="R39" s="285"/>
      <c r="S39" s="285"/>
      <c r="T39" s="285"/>
      <c r="U39" s="285"/>
      <c r="V39" s="285"/>
      <c r="W39" s="285"/>
      <c r="X39" s="285"/>
    </row>
    <row r="40" spans="1:25" ht="20.100000000000001" customHeight="1">
      <c r="A40" s="2"/>
      <c r="B40" s="285"/>
      <c r="C40" s="285"/>
      <c r="D40" s="285"/>
      <c r="E40" s="285"/>
      <c r="F40" s="285"/>
      <c r="G40" s="285"/>
      <c r="H40" s="285"/>
      <c r="I40" s="285"/>
      <c r="J40" s="285"/>
      <c r="K40" s="285"/>
      <c r="L40" s="285"/>
      <c r="M40" s="285"/>
      <c r="N40" s="285"/>
      <c r="O40" s="285"/>
      <c r="P40" s="285"/>
      <c r="Q40" s="285"/>
      <c r="R40" s="285"/>
      <c r="S40" s="285"/>
      <c r="T40" s="285"/>
      <c r="U40" s="285"/>
      <c r="V40" s="285"/>
      <c r="W40" s="285"/>
      <c r="X40" s="285"/>
    </row>
    <row r="41" spans="1:25" ht="31.2" customHeight="1">
      <c r="A41" s="2"/>
      <c r="C41" s="286" t="s">
        <v>36</v>
      </c>
      <c r="D41" s="286"/>
      <c r="E41" s="286"/>
      <c r="F41" s="286"/>
      <c r="G41" s="286"/>
      <c r="H41" s="286"/>
      <c r="I41" s="286"/>
      <c r="J41" s="286"/>
      <c r="K41" s="286"/>
      <c r="L41" s="286"/>
      <c r="M41" s="286"/>
      <c r="N41" s="286"/>
      <c r="O41" s="286"/>
      <c r="P41" s="286"/>
      <c r="Q41" s="286"/>
      <c r="R41" s="286"/>
      <c r="S41" s="286"/>
      <c r="T41" s="286"/>
      <c r="U41" s="286"/>
      <c r="V41" s="286"/>
      <c r="W41" s="286"/>
      <c r="X41" s="286"/>
    </row>
    <row r="42" spans="1:25" ht="20.100000000000001" customHeight="1">
      <c r="A42" s="2"/>
      <c r="C42" s="287"/>
      <c r="D42" s="287"/>
      <c r="E42" s="287"/>
      <c r="F42" s="287"/>
      <c r="G42" s="287"/>
      <c r="H42" s="287"/>
      <c r="I42" s="287"/>
      <c r="J42" s="287"/>
      <c r="K42" s="287"/>
      <c r="L42" s="287"/>
      <c r="M42" s="287"/>
      <c r="N42" s="287"/>
      <c r="O42" s="287"/>
      <c r="P42" s="287"/>
      <c r="Q42" s="287"/>
      <c r="R42" s="287"/>
      <c r="S42" s="287"/>
      <c r="T42" s="287"/>
      <c r="U42" s="287"/>
      <c r="V42" s="287"/>
      <c r="W42" s="287"/>
      <c r="X42" s="287"/>
    </row>
    <row r="43" spans="1:25" ht="20.100000000000001" customHeight="1">
      <c r="A43" s="2"/>
    </row>
    <row r="77" spans="5:5" ht="20.100000000000001" customHeight="1">
      <c r="E77" s="3"/>
    </row>
    <row r="79" spans="5:5" ht="20.100000000000001" customHeight="1">
      <c r="E79" s="3"/>
    </row>
    <row r="81" spans="5:5" ht="20.100000000000001" customHeight="1">
      <c r="E81" s="3"/>
    </row>
  </sheetData>
  <mergeCells count="24">
    <mergeCell ref="B21:G21"/>
    <mergeCell ref="A1:G1"/>
    <mergeCell ref="W1:Y1"/>
    <mergeCell ref="A4:Y4"/>
    <mergeCell ref="B7:E7"/>
    <mergeCell ref="G7:W8"/>
    <mergeCell ref="C12:X12"/>
    <mergeCell ref="B13:X13"/>
    <mergeCell ref="B15:H15"/>
    <mergeCell ref="B18:G18"/>
    <mergeCell ref="B19:G19"/>
    <mergeCell ref="B20:G20"/>
    <mergeCell ref="C42:X42"/>
    <mergeCell ref="B22:G22"/>
    <mergeCell ref="B23:G23"/>
    <mergeCell ref="B24:G24"/>
    <mergeCell ref="K26:M26"/>
    <mergeCell ref="L27:O27"/>
    <mergeCell ref="L28:O28"/>
    <mergeCell ref="L29:O29"/>
    <mergeCell ref="C32:H32"/>
    <mergeCell ref="C33:G33"/>
    <mergeCell ref="B39:X40"/>
    <mergeCell ref="C41:X41"/>
  </mergeCells>
  <phoneticPr fontId="3"/>
  <printOptions horizontalCentered="1"/>
  <pageMargins left="0.78740157480314965" right="0.59055118110236227" top="0.78740157480314965" bottom="0.59055118110236227" header="0.51181102362204722" footer="0.51181102362204722"/>
  <pageSetup paperSize="9" scale="9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BCBAE-9344-491C-AAE4-CA52FB83BF5E}">
  <sheetPr>
    <tabColor rgb="FF0070C0"/>
  </sheetPr>
  <dimension ref="A1:Y78"/>
  <sheetViews>
    <sheetView showGridLines="0" view="pageBreakPreview" zoomScaleNormal="100" workbookViewId="0">
      <selection activeCell="N33" sqref="N33"/>
    </sheetView>
  </sheetViews>
  <sheetFormatPr defaultColWidth="3.6640625" defaultRowHeight="20.100000000000001" customHeight="1"/>
  <cols>
    <col min="1" max="1" width="3.6640625" customWidth="1"/>
    <col min="2" max="3" width="2.109375" customWidth="1"/>
  </cols>
  <sheetData>
    <row r="1" spans="1:25" ht="20.100000000000001" customHeight="1">
      <c r="A1" s="279" t="s">
        <v>37</v>
      </c>
      <c r="B1" s="279"/>
      <c r="C1" s="279"/>
      <c r="D1" s="1"/>
      <c r="E1" s="1"/>
      <c r="F1" s="1"/>
      <c r="G1" s="1"/>
      <c r="H1" s="1"/>
      <c r="I1" s="1"/>
      <c r="J1" s="1"/>
      <c r="K1" s="1"/>
      <c r="L1" s="1"/>
      <c r="M1" s="1"/>
      <c r="N1" s="1"/>
      <c r="O1" s="1"/>
      <c r="P1" s="1"/>
      <c r="Q1" s="1"/>
      <c r="R1" s="1"/>
      <c r="S1" s="1"/>
      <c r="T1" s="1"/>
      <c r="U1" s="1"/>
      <c r="V1" s="1"/>
      <c r="W1" s="280" t="s">
        <v>38</v>
      </c>
      <c r="X1" s="280"/>
      <c r="Y1" s="280"/>
    </row>
    <row r="2" spans="1:25" ht="20.100000000000001" customHeight="1">
      <c r="A2" s="1"/>
      <c r="B2" s="1"/>
      <c r="C2" s="1"/>
      <c r="D2" s="1"/>
      <c r="E2" s="1"/>
      <c r="F2" s="1"/>
      <c r="G2" s="1"/>
      <c r="H2" s="1"/>
      <c r="I2" s="1"/>
      <c r="J2" s="1"/>
      <c r="K2" s="1"/>
      <c r="L2" s="1"/>
      <c r="M2" s="1"/>
      <c r="N2" s="1"/>
      <c r="O2" s="1"/>
      <c r="P2" s="1"/>
      <c r="Q2" s="1"/>
      <c r="R2" s="1"/>
      <c r="S2" s="1"/>
      <c r="T2" s="1"/>
      <c r="U2" s="1"/>
      <c r="V2" s="1"/>
      <c r="W2" s="11"/>
      <c r="X2" s="11"/>
      <c r="Y2" s="11"/>
    </row>
    <row r="3" spans="1:25" ht="20.100000000000001" customHeight="1">
      <c r="A3" s="2"/>
    </row>
    <row r="4" spans="1:25" ht="20.100000000000001" customHeight="1">
      <c r="A4" s="292" t="s">
        <v>39</v>
      </c>
      <c r="B4" s="292"/>
      <c r="C4" s="292"/>
      <c r="D4" s="292"/>
      <c r="E4" s="292"/>
      <c r="F4" s="292"/>
      <c r="G4" s="292"/>
      <c r="H4" s="292"/>
      <c r="I4" s="292"/>
      <c r="J4" s="292"/>
      <c r="K4" s="292"/>
      <c r="L4" s="292"/>
      <c r="M4" s="292"/>
      <c r="N4" s="292"/>
      <c r="O4" s="292"/>
      <c r="P4" s="292"/>
      <c r="Q4" s="292"/>
      <c r="R4" s="292"/>
      <c r="S4" s="292"/>
      <c r="T4" s="292"/>
      <c r="U4" s="292"/>
      <c r="V4" s="292"/>
      <c r="W4" s="292"/>
      <c r="X4" s="292"/>
      <c r="Y4" s="292"/>
    </row>
    <row r="5" spans="1:25" ht="20.100000000000001" customHeight="1">
      <c r="A5" s="12"/>
    </row>
    <row r="6" spans="1:25" ht="20.100000000000001" customHeight="1">
      <c r="A6" s="2"/>
    </row>
    <row r="7" spans="1:25" ht="20.100000000000001" customHeight="1">
      <c r="B7" s="278" t="s">
        <v>3</v>
      </c>
      <c r="C7" s="278"/>
      <c r="D7" s="278"/>
      <c r="E7" s="278"/>
      <c r="G7" s="282" t="str">
        <f>[2]公告!E3</f>
        <v>事務用消耗品（タイヤワックス等）購入契約</v>
      </c>
      <c r="H7" s="282"/>
      <c r="I7" s="282"/>
      <c r="J7" s="282"/>
      <c r="K7" s="282"/>
      <c r="L7" s="282"/>
      <c r="M7" s="282"/>
      <c r="N7" s="282"/>
      <c r="O7" s="282"/>
      <c r="P7" s="282"/>
      <c r="Q7" s="282"/>
      <c r="R7" s="282"/>
      <c r="S7" s="282"/>
      <c r="T7" s="282"/>
      <c r="U7" s="282"/>
      <c r="V7" s="282"/>
      <c r="W7" s="282"/>
    </row>
    <row r="8" spans="1:25" ht="20.100000000000001" customHeight="1">
      <c r="A8" s="2"/>
      <c r="G8" s="283"/>
      <c r="H8" s="283"/>
      <c r="I8" s="283"/>
      <c r="J8" s="283"/>
      <c r="K8" s="283"/>
      <c r="L8" s="283"/>
      <c r="M8" s="283"/>
      <c r="N8" s="283"/>
      <c r="O8" s="283"/>
      <c r="P8" s="283"/>
      <c r="Q8" s="283"/>
      <c r="R8" s="283"/>
      <c r="S8" s="283"/>
      <c r="T8" s="283"/>
      <c r="U8" s="283"/>
      <c r="V8" s="283"/>
      <c r="W8" s="283"/>
    </row>
    <row r="9" spans="1:25" ht="20.100000000000001" customHeight="1">
      <c r="A9" s="2"/>
    </row>
    <row r="11" spans="1:25" ht="20.100000000000001" customHeight="1">
      <c r="C11" s="274" t="s">
        <v>40</v>
      </c>
      <c r="D11" s="274"/>
      <c r="E11" s="274"/>
      <c r="F11" s="274"/>
      <c r="G11" s="274"/>
      <c r="H11" s="274"/>
      <c r="I11" s="274"/>
      <c r="J11" s="274"/>
      <c r="K11" s="274"/>
      <c r="L11" s="274"/>
      <c r="M11" s="274"/>
      <c r="N11" s="274"/>
      <c r="O11" s="274"/>
      <c r="P11" s="274"/>
      <c r="Q11" s="274"/>
      <c r="R11" s="274"/>
      <c r="S11" s="274"/>
      <c r="T11" s="274"/>
      <c r="U11" s="274"/>
      <c r="V11" s="274"/>
      <c r="W11" s="274"/>
      <c r="X11" s="274"/>
    </row>
    <row r="12" spans="1:25" ht="20.100000000000001" customHeight="1">
      <c r="A12" s="2"/>
    </row>
    <row r="13" spans="1:25" ht="20.100000000000001" customHeight="1">
      <c r="B13" s="284" t="s">
        <v>4</v>
      </c>
      <c r="C13" s="284"/>
      <c r="D13" s="284"/>
      <c r="E13" s="284"/>
      <c r="F13" s="284"/>
      <c r="G13" s="284"/>
      <c r="H13" s="284"/>
    </row>
    <row r="14" spans="1:25" ht="20.100000000000001" customHeight="1">
      <c r="A14" s="2"/>
    </row>
    <row r="15" spans="1:25" ht="20.100000000000001" customHeight="1">
      <c r="E15" s="3"/>
      <c r="L15" s="278" t="s">
        <v>41</v>
      </c>
      <c r="M15" s="278"/>
      <c r="N15" s="278"/>
      <c r="O15" s="278"/>
    </row>
    <row r="16" spans="1:25" ht="20.100000000000001" customHeight="1">
      <c r="L16" s="278" t="s">
        <v>42</v>
      </c>
      <c r="M16" s="278"/>
      <c r="N16" s="278"/>
      <c r="O16" s="278"/>
    </row>
    <row r="17" spans="1:24" ht="20.100000000000001" customHeight="1">
      <c r="L17" s="278" t="s">
        <v>43</v>
      </c>
      <c r="M17" s="278"/>
      <c r="N17" s="278"/>
      <c r="O17" s="278"/>
    </row>
    <row r="18" spans="1:24" ht="20.100000000000001" customHeight="1">
      <c r="A18" s="2"/>
    </row>
    <row r="19" spans="1:24" ht="20.100000000000001" customHeight="1">
      <c r="A19" s="2"/>
      <c r="B19" s="8"/>
      <c r="C19" s="8"/>
      <c r="D19" s="8"/>
      <c r="E19" s="8"/>
      <c r="F19" s="8"/>
      <c r="G19" s="8"/>
      <c r="H19" s="8"/>
      <c r="I19" s="8"/>
      <c r="J19" s="8"/>
      <c r="K19" s="8"/>
      <c r="L19" s="8"/>
      <c r="M19" s="8"/>
      <c r="N19" s="8"/>
      <c r="O19" s="8"/>
      <c r="P19" s="8"/>
      <c r="Q19" s="8"/>
      <c r="R19" s="8"/>
      <c r="S19" s="8"/>
      <c r="T19" s="8"/>
      <c r="U19" s="8"/>
      <c r="V19" s="8"/>
      <c r="W19" s="8"/>
      <c r="X19" s="8"/>
    </row>
    <row r="20" spans="1:24" ht="20.100000000000001" customHeight="1">
      <c r="A20" s="2"/>
    </row>
    <row r="21" spans="1:24" ht="20.100000000000001" customHeight="1">
      <c r="B21" s="291" t="s">
        <v>44</v>
      </c>
      <c r="C21" s="291"/>
      <c r="D21" s="291"/>
      <c r="E21" s="291"/>
      <c r="F21" s="291"/>
      <c r="G21" s="291"/>
      <c r="H21" s="291"/>
      <c r="I21" s="291"/>
      <c r="J21" s="291"/>
      <c r="K21" s="291"/>
      <c r="L21" s="291"/>
      <c r="M21" s="291"/>
      <c r="N21" s="291"/>
      <c r="O21" s="291"/>
      <c r="P21" s="291"/>
      <c r="Q21" s="291"/>
      <c r="R21" s="291"/>
      <c r="S21" s="291"/>
      <c r="T21" s="291"/>
      <c r="U21" s="291"/>
      <c r="V21" s="291"/>
      <c r="W21" s="291"/>
      <c r="X21" s="291"/>
    </row>
    <row r="22" spans="1:24" ht="20.100000000000001" customHeight="1">
      <c r="B22" s="274" t="s">
        <v>45</v>
      </c>
      <c r="C22" s="274"/>
      <c r="D22" s="274"/>
      <c r="E22" s="274"/>
      <c r="F22" s="274"/>
      <c r="G22" s="274"/>
      <c r="H22" s="274"/>
      <c r="I22" s="274"/>
      <c r="J22" s="274"/>
      <c r="K22" s="274"/>
      <c r="L22" s="274"/>
      <c r="M22" s="274"/>
      <c r="N22" s="274"/>
      <c r="O22" s="274"/>
      <c r="P22" s="274"/>
      <c r="Q22" s="274"/>
      <c r="R22" s="274"/>
      <c r="S22" s="274"/>
      <c r="T22" s="274"/>
      <c r="U22" s="274"/>
      <c r="V22" s="274"/>
      <c r="W22" s="274"/>
      <c r="X22" s="274"/>
    </row>
    <row r="23" spans="1:24" ht="20.100000000000001" customHeight="1">
      <c r="B23" s="290" t="s">
        <v>46</v>
      </c>
      <c r="C23" s="290"/>
      <c r="D23" s="290"/>
      <c r="E23" s="290"/>
      <c r="F23" s="290"/>
      <c r="G23" s="290"/>
      <c r="H23" s="290"/>
      <c r="I23" s="290"/>
      <c r="J23" s="290"/>
      <c r="K23" s="290"/>
      <c r="L23" s="290"/>
      <c r="M23" s="290"/>
      <c r="N23" s="290"/>
      <c r="O23" s="290"/>
      <c r="P23" s="290"/>
      <c r="Q23" s="290"/>
      <c r="R23" s="290"/>
      <c r="S23" s="290"/>
      <c r="T23" s="290"/>
      <c r="U23" s="290"/>
      <c r="V23" s="290"/>
      <c r="W23" s="290"/>
      <c r="X23" s="290"/>
    </row>
    <row r="24" spans="1:24" ht="30" customHeight="1">
      <c r="B24" s="13"/>
      <c r="C24" s="13"/>
      <c r="D24" s="14"/>
      <c r="E24" s="14"/>
      <c r="F24" s="14"/>
      <c r="G24" s="14"/>
      <c r="H24" s="14"/>
      <c r="I24" s="14"/>
      <c r="J24" s="14"/>
      <c r="K24" s="14"/>
      <c r="L24" s="14"/>
      <c r="M24" s="14"/>
      <c r="N24" s="14"/>
      <c r="O24" s="14"/>
      <c r="P24" s="14"/>
      <c r="Q24" s="14"/>
      <c r="R24" s="14"/>
      <c r="S24" s="14"/>
      <c r="T24" s="14"/>
      <c r="U24" s="14"/>
      <c r="V24" s="14"/>
      <c r="W24" s="14"/>
    </row>
    <row r="25" spans="1:24" ht="20.100000000000001" customHeight="1">
      <c r="B25" s="2"/>
      <c r="M25" s="3"/>
    </row>
    <row r="26" spans="1:24" ht="20.100000000000001" customHeight="1">
      <c r="B26" s="274" t="s">
        <v>47</v>
      </c>
      <c r="C26" s="274"/>
      <c r="D26" s="274"/>
      <c r="E26" s="274"/>
      <c r="F26" s="274"/>
      <c r="G26" s="274"/>
      <c r="H26" s="274"/>
      <c r="I26" s="274"/>
      <c r="J26" s="274"/>
      <c r="K26" s="274"/>
      <c r="L26" s="274"/>
      <c r="M26" s="274"/>
      <c r="N26" s="274"/>
      <c r="O26" s="274"/>
      <c r="P26" s="274"/>
      <c r="Q26" s="274"/>
      <c r="R26" s="274"/>
      <c r="S26" s="274"/>
      <c r="T26" s="274"/>
      <c r="U26" s="274"/>
      <c r="V26" s="274"/>
      <c r="W26" s="274"/>
      <c r="X26" s="274"/>
    </row>
    <row r="27" spans="1:24" ht="30" customHeight="1">
      <c r="B27" s="13"/>
      <c r="C27" s="13"/>
      <c r="D27" s="14"/>
      <c r="E27" s="14"/>
      <c r="F27" s="14"/>
      <c r="G27" s="14"/>
      <c r="H27" s="14"/>
      <c r="I27" s="14"/>
      <c r="J27" s="14"/>
      <c r="K27" s="14"/>
      <c r="L27" s="14"/>
      <c r="M27" s="14"/>
      <c r="N27" s="14"/>
      <c r="O27" s="14"/>
      <c r="P27" s="14"/>
      <c r="Q27" s="14"/>
      <c r="R27" s="14"/>
      <c r="S27" s="14"/>
      <c r="T27" s="14"/>
      <c r="U27" s="14"/>
      <c r="V27" s="14"/>
      <c r="W27" s="14"/>
    </row>
    <row r="28" spans="1:24" ht="20.100000000000001" customHeight="1">
      <c r="B28" s="274" t="s">
        <v>48</v>
      </c>
      <c r="C28" s="274"/>
      <c r="D28" s="274"/>
      <c r="E28" s="274"/>
      <c r="F28" s="274"/>
      <c r="G28" s="274"/>
      <c r="H28" s="274"/>
      <c r="I28" s="274"/>
      <c r="J28" s="274"/>
      <c r="K28" s="274"/>
      <c r="L28" s="274"/>
      <c r="M28" s="274"/>
      <c r="N28" s="274"/>
      <c r="O28" s="274"/>
      <c r="P28" s="274"/>
      <c r="Q28" s="274"/>
      <c r="R28" s="274"/>
      <c r="S28" s="274"/>
      <c r="T28" s="274"/>
      <c r="U28" s="274"/>
      <c r="V28" s="274"/>
      <c r="W28" s="274"/>
      <c r="X28" s="274"/>
    </row>
    <row r="29" spans="1:24" ht="20.100000000000001" customHeight="1">
      <c r="A29" s="2"/>
    </row>
    <row r="30" spans="1:24" ht="20.100000000000001" customHeight="1">
      <c r="B30" s="278" t="s">
        <v>49</v>
      </c>
      <c r="C30" s="278"/>
      <c r="D30" s="278"/>
      <c r="E30" s="278"/>
      <c r="F30" s="278"/>
      <c r="G30" s="278"/>
      <c r="H30" s="278"/>
      <c r="I30" s="278"/>
      <c r="J30" s="278"/>
      <c r="K30" s="278"/>
      <c r="L30" s="278"/>
      <c r="M30" s="278"/>
      <c r="N30" s="278"/>
      <c r="O30" s="278"/>
      <c r="P30" s="278"/>
      <c r="Q30" s="278"/>
      <c r="R30" s="278"/>
      <c r="S30" s="278"/>
      <c r="T30" s="278"/>
      <c r="U30" s="278"/>
      <c r="V30" s="278"/>
      <c r="W30" s="278"/>
      <c r="X30" s="278"/>
    </row>
    <row r="31" spans="1:24" ht="20.100000000000001" customHeight="1">
      <c r="C31" s="274" t="s">
        <v>50</v>
      </c>
      <c r="D31" s="274"/>
      <c r="E31" s="274"/>
      <c r="F31" s="274"/>
      <c r="G31" s="274"/>
      <c r="H31" s="274"/>
      <c r="I31" s="274"/>
      <c r="J31" s="274"/>
      <c r="K31" s="274"/>
      <c r="L31" s="274"/>
      <c r="M31" s="274"/>
      <c r="N31" s="274"/>
      <c r="O31" s="274"/>
      <c r="P31" s="274"/>
      <c r="Q31" s="274"/>
      <c r="R31" s="274"/>
      <c r="S31" s="274"/>
      <c r="T31" s="274"/>
      <c r="U31" s="274"/>
      <c r="V31" s="274"/>
      <c r="W31" s="274"/>
      <c r="X31" s="274"/>
    </row>
    <row r="32" spans="1:24" ht="20.100000000000001" customHeight="1">
      <c r="B32" s="274" t="s">
        <v>51</v>
      </c>
      <c r="C32" s="274"/>
      <c r="D32" s="274"/>
      <c r="E32" s="274"/>
      <c r="F32" s="274"/>
      <c r="G32" s="274"/>
      <c r="H32" s="274"/>
      <c r="I32" s="274"/>
      <c r="J32" s="274"/>
      <c r="K32" s="274"/>
      <c r="L32" s="274"/>
      <c r="M32" s="274"/>
      <c r="N32" s="274"/>
      <c r="O32" s="274"/>
      <c r="P32" s="274"/>
      <c r="Q32" s="274"/>
      <c r="R32" s="274"/>
      <c r="S32" s="274"/>
      <c r="T32" s="274"/>
      <c r="U32" s="274"/>
      <c r="V32" s="274"/>
      <c r="W32" s="274"/>
      <c r="X32" s="274"/>
    </row>
    <row r="33" spans="1:24" ht="20.100000000000001" customHeight="1">
      <c r="A33" s="2"/>
    </row>
    <row r="34" spans="1:24" ht="20.100000000000001" customHeight="1">
      <c r="A34" s="2"/>
      <c r="B34" s="8"/>
      <c r="C34" s="8"/>
      <c r="D34" s="8"/>
      <c r="E34" s="8"/>
      <c r="F34" s="8"/>
      <c r="G34" s="8"/>
      <c r="H34" s="8"/>
      <c r="I34" s="8"/>
      <c r="J34" s="8"/>
      <c r="K34" s="8"/>
      <c r="L34" s="8"/>
      <c r="M34" s="8"/>
      <c r="N34" s="8"/>
      <c r="O34" s="8"/>
      <c r="P34" s="8"/>
      <c r="Q34" s="8"/>
      <c r="R34" s="8"/>
      <c r="S34" s="8"/>
      <c r="T34" s="8"/>
      <c r="U34" s="8"/>
      <c r="V34" s="8"/>
      <c r="W34" s="8"/>
      <c r="X34" s="8"/>
    </row>
    <row r="36" spans="1:24" ht="20.100000000000001" customHeight="1">
      <c r="B36" s="277" t="s">
        <v>52</v>
      </c>
      <c r="C36" s="277"/>
      <c r="D36" s="277"/>
      <c r="E36" s="277"/>
      <c r="F36" s="277"/>
      <c r="G36" s="277"/>
      <c r="H36" s="277"/>
      <c r="I36" s="277"/>
      <c r="J36" s="277"/>
      <c r="K36" s="277"/>
      <c r="L36" s="277"/>
      <c r="M36" s="277"/>
      <c r="N36" s="277"/>
      <c r="O36" s="277"/>
      <c r="P36" s="277"/>
      <c r="Q36" s="277"/>
      <c r="R36" s="277"/>
      <c r="S36" s="277"/>
      <c r="T36" s="277"/>
      <c r="U36" s="277"/>
      <c r="V36" s="277"/>
      <c r="W36" s="277"/>
      <c r="X36" s="277"/>
    </row>
    <row r="37" spans="1:24" ht="20.100000000000001" customHeight="1">
      <c r="A37" s="2"/>
    </row>
    <row r="38" spans="1:24" ht="20.100000000000001" customHeight="1">
      <c r="A38" s="2"/>
    </row>
    <row r="39" spans="1:24" ht="20.100000000000001" customHeight="1">
      <c r="A39" s="2"/>
    </row>
    <row r="74" spans="5:5" ht="20.100000000000001" customHeight="1">
      <c r="E74" s="3"/>
    </row>
    <row r="76" spans="5:5" ht="20.100000000000001" customHeight="1">
      <c r="E76" s="3"/>
    </row>
    <row r="78" spans="5:5" ht="20.100000000000001" customHeight="1">
      <c r="E78" s="3"/>
    </row>
  </sheetData>
  <mergeCells count="19">
    <mergeCell ref="B22:X22"/>
    <mergeCell ref="A1:C1"/>
    <mergeCell ref="W1:Y1"/>
    <mergeCell ref="A4:Y4"/>
    <mergeCell ref="B7:E7"/>
    <mergeCell ref="G7:W8"/>
    <mergeCell ref="C11:X11"/>
    <mergeCell ref="B13:H13"/>
    <mergeCell ref="L15:O15"/>
    <mergeCell ref="L16:O16"/>
    <mergeCell ref="L17:O17"/>
    <mergeCell ref="B21:X21"/>
    <mergeCell ref="B36:X36"/>
    <mergeCell ref="B23:X23"/>
    <mergeCell ref="B26:X26"/>
    <mergeCell ref="B28:X28"/>
    <mergeCell ref="B30:X30"/>
    <mergeCell ref="C31:X31"/>
    <mergeCell ref="B32:X32"/>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66CA9-5A75-4EE5-BCF5-F63590A07834}">
  <sheetPr>
    <tabColor rgb="FF0070C0"/>
  </sheetPr>
  <dimension ref="A1:Y78"/>
  <sheetViews>
    <sheetView showGridLines="0" view="pageBreakPreview" zoomScaleNormal="100" workbookViewId="0">
      <selection activeCell="N33" sqref="N33"/>
    </sheetView>
  </sheetViews>
  <sheetFormatPr defaultColWidth="3.6640625" defaultRowHeight="20.100000000000001" customHeight="1"/>
  <cols>
    <col min="1" max="1" width="3.6640625" customWidth="1"/>
    <col min="2" max="3" width="2.109375" customWidth="1"/>
  </cols>
  <sheetData>
    <row r="1" spans="1:25" ht="20.100000000000001" customHeight="1">
      <c r="A1" s="279" t="s">
        <v>53</v>
      </c>
      <c r="B1" s="279"/>
      <c r="C1" s="279"/>
      <c r="D1" s="279"/>
      <c r="E1" s="279"/>
      <c r="F1" s="279"/>
      <c r="G1" s="279"/>
      <c r="H1" s="1"/>
      <c r="I1" s="1"/>
      <c r="J1" s="1"/>
      <c r="K1" s="1"/>
      <c r="L1" s="1"/>
      <c r="M1" s="1"/>
      <c r="N1" s="1"/>
      <c r="O1" s="1"/>
      <c r="P1" s="1"/>
      <c r="Q1" s="1"/>
      <c r="R1" s="1"/>
      <c r="S1" s="1"/>
      <c r="T1" s="1"/>
      <c r="U1" s="1"/>
      <c r="V1" s="1"/>
      <c r="W1" s="280" t="s">
        <v>54</v>
      </c>
      <c r="X1" s="280"/>
      <c r="Y1" s="280"/>
    </row>
    <row r="2" spans="1:25" ht="20.100000000000001" customHeight="1">
      <c r="A2" s="2"/>
    </row>
    <row r="3" spans="1:25" ht="20.100000000000001" customHeight="1">
      <c r="A3" s="2"/>
    </row>
    <row r="4" spans="1:25" ht="20.100000000000001" customHeight="1">
      <c r="A4" s="281" t="s">
        <v>55</v>
      </c>
      <c r="B4" s="281"/>
      <c r="C4" s="281"/>
      <c r="D4" s="281"/>
      <c r="E4" s="281"/>
      <c r="F4" s="281"/>
      <c r="G4" s="281"/>
      <c r="H4" s="281"/>
      <c r="I4" s="281"/>
      <c r="J4" s="281"/>
      <c r="K4" s="281"/>
      <c r="L4" s="281"/>
      <c r="M4" s="281"/>
      <c r="N4" s="281"/>
      <c r="O4" s="281"/>
      <c r="P4" s="281"/>
      <c r="Q4" s="281"/>
      <c r="R4" s="281"/>
      <c r="S4" s="281"/>
      <c r="T4" s="281"/>
      <c r="U4" s="281"/>
      <c r="V4" s="281"/>
      <c r="W4" s="281"/>
      <c r="X4" s="281"/>
      <c r="Y4" s="281"/>
    </row>
    <row r="5" spans="1:25" ht="20.100000000000001" customHeight="1">
      <c r="A5" s="2"/>
    </row>
    <row r="6" spans="1:25" ht="20.100000000000001" customHeight="1">
      <c r="A6" s="2"/>
    </row>
    <row r="7" spans="1:25" ht="20.100000000000001" customHeight="1">
      <c r="D7" s="278" t="s">
        <v>56</v>
      </c>
      <c r="E7" s="278"/>
      <c r="F7" s="278"/>
      <c r="G7" s="278"/>
    </row>
    <row r="8" spans="1:25" ht="20.100000000000001" customHeight="1">
      <c r="D8" s="278" t="s">
        <v>5</v>
      </c>
      <c r="E8" s="278"/>
      <c r="F8" s="278"/>
      <c r="G8" s="278"/>
    </row>
    <row r="9" spans="1:25" ht="20.100000000000001" customHeight="1">
      <c r="D9" s="278" t="s">
        <v>57</v>
      </c>
      <c r="E9" s="278"/>
      <c r="F9" s="278"/>
      <c r="G9" s="278"/>
    </row>
    <row r="10" spans="1:25" ht="20.100000000000001" customHeight="1">
      <c r="D10" s="278"/>
      <c r="E10" s="278"/>
      <c r="F10" s="278"/>
      <c r="G10" s="278"/>
    </row>
    <row r="11" spans="1:25" ht="20.100000000000001" customHeight="1">
      <c r="A11" s="2"/>
    </row>
    <row r="12" spans="1:25" ht="20.100000000000001" customHeight="1">
      <c r="A12" s="2"/>
    </row>
    <row r="13" spans="1:25" ht="20.100000000000001" customHeight="1">
      <c r="C13" s="274" t="s">
        <v>58</v>
      </c>
      <c r="D13" s="274"/>
      <c r="E13" s="274"/>
      <c r="F13" s="274"/>
      <c r="G13" s="274"/>
      <c r="H13" s="274"/>
      <c r="I13" s="274"/>
      <c r="J13" s="274"/>
      <c r="K13" s="274"/>
      <c r="L13" s="274"/>
      <c r="M13" s="274"/>
      <c r="N13" s="274"/>
      <c r="O13" s="274"/>
      <c r="P13" s="274"/>
      <c r="Q13" s="274"/>
      <c r="R13" s="274"/>
      <c r="S13" s="274"/>
      <c r="T13" s="274"/>
      <c r="U13" s="274"/>
      <c r="V13" s="274"/>
      <c r="W13" s="274"/>
      <c r="X13" s="274"/>
    </row>
    <row r="14" spans="1:25" ht="20.100000000000001" customHeight="1">
      <c r="A14" s="2"/>
    </row>
    <row r="15" spans="1:25" ht="20.100000000000001" customHeight="1">
      <c r="A15" s="2"/>
      <c r="E15" s="3"/>
    </row>
    <row r="16" spans="1:25" ht="20.100000000000001" customHeight="1">
      <c r="B16" s="278" t="s">
        <v>59</v>
      </c>
      <c r="C16" s="278"/>
      <c r="D16" s="278"/>
      <c r="E16" s="278"/>
      <c r="F16" s="15"/>
      <c r="H16" s="284" t="s">
        <v>4</v>
      </c>
      <c r="I16" s="284"/>
      <c r="J16" s="284"/>
      <c r="K16" s="284"/>
      <c r="L16" s="284"/>
      <c r="M16" s="284"/>
      <c r="N16" s="16" t="s">
        <v>60</v>
      </c>
    </row>
    <row r="17" spans="1:24" ht="20.100000000000001" customHeight="1">
      <c r="H17" s="284" t="s">
        <v>4</v>
      </c>
      <c r="I17" s="284"/>
      <c r="J17" s="284"/>
      <c r="K17" s="284"/>
      <c r="L17" s="284"/>
      <c r="M17" s="284"/>
      <c r="N17" t="s">
        <v>61</v>
      </c>
    </row>
    <row r="18" spans="1:24" ht="20.100000000000001" customHeight="1">
      <c r="A18" s="2"/>
    </row>
    <row r="19" spans="1:24" ht="20.100000000000001" customHeight="1">
      <c r="B19" t="s">
        <v>62</v>
      </c>
    </row>
    <row r="20" spans="1:24" ht="20.100000000000001" customHeight="1">
      <c r="C20" s="274" t="s">
        <v>63</v>
      </c>
      <c r="D20" s="274"/>
      <c r="E20" s="274"/>
      <c r="F20" s="274"/>
      <c r="G20" s="274"/>
      <c r="H20" s="274"/>
      <c r="I20" s="274"/>
      <c r="J20" s="274"/>
      <c r="K20" s="274"/>
      <c r="L20" s="274"/>
      <c r="M20" s="274"/>
      <c r="N20" s="274"/>
      <c r="O20" s="274"/>
      <c r="P20" s="274"/>
      <c r="Q20" s="274"/>
      <c r="R20" s="274"/>
      <c r="S20" s="274"/>
      <c r="T20" s="274"/>
      <c r="U20" s="274"/>
      <c r="V20" s="274"/>
      <c r="W20" s="274"/>
      <c r="X20" s="274"/>
    </row>
    <row r="21" spans="1:24" ht="20.100000000000001" customHeight="1">
      <c r="C21" s="274" t="s">
        <v>64</v>
      </c>
      <c r="D21" s="274"/>
      <c r="E21" s="274"/>
      <c r="F21" s="274"/>
      <c r="G21" s="274"/>
      <c r="H21" s="274"/>
      <c r="I21" s="274"/>
      <c r="J21" s="274"/>
      <c r="K21" s="274"/>
      <c r="L21" s="274"/>
      <c r="M21" s="274"/>
      <c r="N21" s="274"/>
      <c r="O21" s="274"/>
      <c r="P21" s="274"/>
      <c r="Q21" s="274"/>
      <c r="R21" s="274"/>
      <c r="S21" s="274"/>
      <c r="T21" s="274"/>
      <c r="U21" s="274"/>
      <c r="V21" s="274"/>
      <c r="W21" s="274"/>
      <c r="X21" s="274"/>
    </row>
    <row r="22" spans="1:24" ht="20.100000000000001" customHeight="1">
      <c r="C22" s="274" t="s">
        <v>65</v>
      </c>
      <c r="D22" s="274"/>
      <c r="E22" s="274"/>
      <c r="F22" s="274"/>
      <c r="G22" s="274"/>
      <c r="H22" s="274"/>
      <c r="I22" s="274"/>
      <c r="J22" s="274"/>
      <c r="K22" s="274"/>
      <c r="L22" s="274"/>
      <c r="M22" s="274"/>
      <c r="N22" s="274"/>
      <c r="O22" s="274"/>
      <c r="P22" s="274"/>
      <c r="Q22" s="274"/>
      <c r="R22" s="274"/>
      <c r="S22" s="274"/>
      <c r="T22" s="274"/>
      <c r="U22" s="274"/>
      <c r="V22" s="274"/>
      <c r="W22" s="274"/>
      <c r="X22" s="274"/>
    </row>
    <row r="23" spans="1:24" ht="20.100000000000001" customHeight="1">
      <c r="C23" s="274" t="s">
        <v>66</v>
      </c>
      <c r="D23" s="274"/>
      <c r="E23" s="274"/>
      <c r="F23" s="274"/>
      <c r="G23" s="274"/>
      <c r="H23" s="274"/>
      <c r="I23" s="274"/>
      <c r="J23" s="274"/>
      <c r="K23" s="274"/>
      <c r="L23" s="274"/>
      <c r="M23" s="274"/>
      <c r="N23" s="274"/>
      <c r="O23" s="274"/>
      <c r="P23" s="274"/>
      <c r="Q23" s="274"/>
      <c r="R23" s="274"/>
      <c r="S23" s="274"/>
      <c r="T23" s="274"/>
      <c r="U23" s="274"/>
      <c r="V23" s="274"/>
      <c r="W23" s="274"/>
      <c r="X23" s="274"/>
    </row>
    <row r="24" spans="1:24" ht="20.100000000000001" customHeight="1">
      <c r="A24" s="2"/>
    </row>
    <row r="25" spans="1:24" ht="20.100000000000001" customHeight="1">
      <c r="A25" s="2"/>
      <c r="M25" s="3"/>
    </row>
    <row r="26" spans="1:24" ht="20.100000000000001" customHeight="1">
      <c r="B26" s="284" t="s">
        <v>4</v>
      </c>
      <c r="C26" s="284"/>
      <c r="D26" s="284"/>
      <c r="E26" s="284"/>
      <c r="F26" s="284"/>
      <c r="G26" s="284"/>
      <c r="H26" s="284"/>
    </row>
    <row r="27" spans="1:24" ht="20.100000000000001" customHeight="1">
      <c r="A27" s="2"/>
    </row>
    <row r="28" spans="1:24" ht="20.100000000000001" customHeight="1">
      <c r="K28" s="276" t="s">
        <v>67</v>
      </c>
      <c r="L28" s="276"/>
      <c r="M28" s="276"/>
    </row>
    <row r="29" spans="1:24" ht="20.100000000000001" customHeight="1">
      <c r="L29" s="278" t="s">
        <v>5</v>
      </c>
      <c r="M29" s="278"/>
      <c r="N29" s="278"/>
      <c r="O29" s="278"/>
    </row>
    <row r="30" spans="1:24" ht="20.100000000000001" customHeight="1">
      <c r="L30" s="278" t="s">
        <v>6</v>
      </c>
      <c r="M30" s="278"/>
      <c r="N30" s="278"/>
      <c r="O30" s="278"/>
    </row>
    <row r="31" spans="1:24" ht="20.100000000000001" customHeight="1">
      <c r="L31" s="278" t="s">
        <v>7</v>
      </c>
      <c r="M31" s="278"/>
      <c r="N31" s="278"/>
      <c r="O31" s="278"/>
    </row>
    <row r="32" spans="1:24" ht="20.100000000000001" customHeight="1">
      <c r="B32" s="2"/>
      <c r="C32" s="2"/>
      <c r="L32" s="5" t="s">
        <v>29</v>
      </c>
    </row>
    <row r="33" spans="1:25" ht="20.100000000000001" customHeight="1">
      <c r="B33" s="2"/>
      <c r="C33" s="2"/>
      <c r="L33" s="5" t="s">
        <v>30</v>
      </c>
    </row>
    <row r="34" spans="1:25" ht="20.100000000000001" customHeight="1">
      <c r="C34" s="274" t="s">
        <v>8</v>
      </c>
      <c r="D34" s="274"/>
      <c r="E34" s="274"/>
      <c r="F34" s="274"/>
      <c r="G34" s="274"/>
      <c r="H34" s="274"/>
      <c r="L34" s="5" t="s">
        <v>31</v>
      </c>
      <c r="Y34" s="8"/>
    </row>
    <row r="35" spans="1:25" ht="20.100000000000001" customHeight="1">
      <c r="C35" s="274" t="s">
        <v>9</v>
      </c>
      <c r="D35" s="274"/>
      <c r="E35" s="274"/>
      <c r="F35" s="274"/>
      <c r="G35" s="274"/>
      <c r="H35" s="4" t="s">
        <v>10</v>
      </c>
      <c r="L35" s="9"/>
      <c r="M35" s="10"/>
      <c r="N35" s="10"/>
      <c r="O35" s="10"/>
      <c r="P35" s="10"/>
      <c r="Q35" s="10"/>
      <c r="R35" s="10"/>
      <c r="S35" s="10"/>
      <c r="T35" s="10"/>
      <c r="U35" s="10"/>
      <c r="V35" s="10"/>
      <c r="W35" s="10"/>
      <c r="X35" s="10"/>
      <c r="Y35" s="10"/>
    </row>
    <row r="36" spans="1:25" ht="20.100000000000001" customHeight="1">
      <c r="A36" s="2"/>
      <c r="L36" s="9" t="s">
        <v>32</v>
      </c>
      <c r="M36" s="10"/>
      <c r="N36" s="10"/>
      <c r="O36" s="10"/>
      <c r="P36" s="10"/>
      <c r="Q36" s="10"/>
      <c r="R36" s="10"/>
      <c r="S36" s="10"/>
      <c r="T36" s="10"/>
      <c r="U36" s="10"/>
      <c r="V36" s="10"/>
      <c r="W36" s="10"/>
      <c r="X36" s="10"/>
      <c r="Y36" s="10"/>
    </row>
    <row r="37" spans="1:25" ht="20.100000000000001" customHeight="1">
      <c r="A37" s="2"/>
      <c r="L37" s="9"/>
      <c r="M37" s="10"/>
      <c r="N37" s="10"/>
      <c r="O37" s="10"/>
      <c r="P37" s="10"/>
      <c r="Q37" s="10"/>
      <c r="R37" s="10"/>
      <c r="S37" s="10"/>
      <c r="T37" s="10"/>
      <c r="U37" s="10"/>
      <c r="V37" s="10"/>
      <c r="W37" s="10"/>
      <c r="X37" s="10"/>
      <c r="Y37" s="10"/>
    </row>
    <row r="38" spans="1:25" ht="20.100000000000001" customHeight="1">
      <c r="A38" s="2"/>
      <c r="L38" s="9" t="s">
        <v>33</v>
      </c>
      <c r="M38" s="10"/>
      <c r="N38" s="10"/>
      <c r="O38" s="10"/>
      <c r="P38" s="10"/>
      <c r="Q38" s="10"/>
      <c r="R38" s="10"/>
      <c r="S38" s="10"/>
      <c r="T38" s="10"/>
      <c r="U38" s="10"/>
      <c r="V38" s="10"/>
      <c r="W38" s="10"/>
      <c r="X38" s="10"/>
      <c r="Y38" s="10"/>
    </row>
    <row r="39" spans="1:25" ht="20.100000000000001" customHeight="1">
      <c r="A39" s="2"/>
      <c r="L39" s="9" t="s">
        <v>34</v>
      </c>
      <c r="M39" s="10"/>
      <c r="N39" s="10"/>
      <c r="O39" s="10"/>
      <c r="P39" s="10"/>
      <c r="Q39" s="10"/>
      <c r="R39" s="10"/>
      <c r="S39" s="10"/>
      <c r="T39" s="10"/>
      <c r="U39" s="10"/>
      <c r="V39" s="10"/>
      <c r="W39" s="10"/>
      <c r="X39" s="10"/>
      <c r="Y39" s="10"/>
    </row>
    <row r="74" spans="5:5" ht="20.100000000000001" customHeight="1">
      <c r="E74" s="3"/>
    </row>
    <row r="76" spans="5:5" ht="20.100000000000001" customHeight="1">
      <c r="E76" s="3"/>
    </row>
    <row r="78" spans="5:5" ht="20.100000000000001" customHeight="1">
      <c r="E78" s="3"/>
    </row>
  </sheetData>
  <mergeCells count="22">
    <mergeCell ref="C20:X20"/>
    <mergeCell ref="A1:G1"/>
    <mergeCell ref="W1:Y1"/>
    <mergeCell ref="A4:Y4"/>
    <mergeCell ref="D7:G7"/>
    <mergeCell ref="D8:G8"/>
    <mergeCell ref="D9:G9"/>
    <mergeCell ref="D10:G10"/>
    <mergeCell ref="C13:X13"/>
    <mergeCell ref="B16:E16"/>
    <mergeCell ref="H16:M16"/>
    <mergeCell ref="H17:M17"/>
    <mergeCell ref="L30:O30"/>
    <mergeCell ref="L31:O31"/>
    <mergeCell ref="C34:H34"/>
    <mergeCell ref="C35:G35"/>
    <mergeCell ref="C21:X21"/>
    <mergeCell ref="C22:X22"/>
    <mergeCell ref="C23:X23"/>
    <mergeCell ref="B26:H26"/>
    <mergeCell ref="K28:M28"/>
    <mergeCell ref="L29:O29"/>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4DD76-AF59-4AF0-B248-15328FB0CCAB}">
  <sheetPr>
    <tabColor rgb="FF0070C0"/>
  </sheetPr>
  <dimension ref="A1:Y40"/>
  <sheetViews>
    <sheetView showGridLines="0" view="pageBreakPreview" zoomScaleNormal="100" workbookViewId="0">
      <selection activeCell="N33" sqref="N33"/>
    </sheetView>
  </sheetViews>
  <sheetFormatPr defaultColWidth="3.6640625" defaultRowHeight="20.100000000000001" customHeight="1"/>
  <cols>
    <col min="1" max="1" width="3.6640625" customWidth="1"/>
    <col min="2" max="3" width="2.109375" customWidth="1"/>
  </cols>
  <sheetData>
    <row r="1" spans="1:25" ht="20.100000000000001" customHeight="1">
      <c r="A1" s="279" t="s">
        <v>68</v>
      </c>
      <c r="B1" s="279"/>
      <c r="C1" s="279"/>
      <c r="D1" s="279"/>
      <c r="E1" s="279"/>
      <c r="F1" s="279"/>
      <c r="G1" s="279"/>
      <c r="H1" s="1"/>
      <c r="I1" s="1"/>
      <c r="J1" s="1"/>
      <c r="K1" s="1"/>
      <c r="L1" s="1"/>
      <c r="M1" s="1"/>
      <c r="N1" s="1"/>
      <c r="O1" s="1"/>
      <c r="P1" s="1"/>
      <c r="Q1" s="1"/>
      <c r="R1" s="1"/>
      <c r="S1" s="1"/>
      <c r="T1" s="1"/>
      <c r="U1" s="1"/>
      <c r="V1" s="1"/>
      <c r="W1" s="280" t="s">
        <v>69</v>
      </c>
      <c r="X1" s="280"/>
      <c r="Y1" s="280"/>
    </row>
    <row r="2" spans="1:25" ht="20.100000000000001" customHeight="1">
      <c r="A2" s="2"/>
    </row>
    <row r="3" spans="1:25" ht="20.100000000000001" customHeight="1">
      <c r="A3" s="2"/>
    </row>
    <row r="4" spans="1:25" ht="20.100000000000001" customHeight="1">
      <c r="A4" s="281" t="s">
        <v>70</v>
      </c>
      <c r="B4" s="281"/>
      <c r="C4" s="281"/>
      <c r="D4" s="281"/>
      <c r="E4" s="281"/>
      <c r="F4" s="281"/>
      <c r="G4" s="281"/>
      <c r="H4" s="281"/>
      <c r="I4" s="281"/>
      <c r="J4" s="281"/>
      <c r="K4" s="281"/>
      <c r="L4" s="281"/>
      <c r="M4" s="281"/>
      <c r="N4" s="281"/>
      <c r="O4" s="281"/>
      <c r="P4" s="281"/>
      <c r="Q4" s="281"/>
      <c r="R4" s="281"/>
      <c r="S4" s="281"/>
      <c r="T4" s="281"/>
      <c r="U4" s="281"/>
      <c r="V4" s="281"/>
      <c r="W4" s="281"/>
      <c r="X4" s="281"/>
      <c r="Y4" s="281"/>
    </row>
    <row r="5" spans="1:25" ht="20.100000000000001" customHeight="1">
      <c r="A5" s="2"/>
    </row>
    <row r="6" spans="1:25" ht="20.100000000000001" customHeight="1">
      <c r="A6" s="2"/>
    </row>
    <row r="7" spans="1:25" ht="20.100000000000001" customHeight="1">
      <c r="D7" s="278" t="s">
        <v>56</v>
      </c>
      <c r="E7" s="278"/>
      <c r="F7" s="278"/>
      <c r="G7" s="278"/>
    </row>
    <row r="8" spans="1:25" ht="20.100000000000001" customHeight="1">
      <c r="D8" s="278" t="s">
        <v>5</v>
      </c>
      <c r="E8" s="278"/>
      <c r="F8" s="278"/>
      <c r="G8" s="278"/>
    </row>
    <row r="9" spans="1:25" ht="20.100000000000001" customHeight="1">
      <c r="D9" s="278" t="s">
        <v>57</v>
      </c>
      <c r="E9" s="278"/>
      <c r="F9" s="278"/>
      <c r="G9" s="278"/>
    </row>
    <row r="10" spans="1:25" ht="20.100000000000001" customHeight="1">
      <c r="D10" s="278"/>
      <c r="E10" s="278"/>
      <c r="F10" s="278"/>
      <c r="G10" s="278"/>
    </row>
    <row r="11" spans="1:25" ht="20.100000000000001" customHeight="1">
      <c r="A11" s="2"/>
    </row>
    <row r="12" spans="1:25" ht="20.100000000000001" customHeight="1">
      <c r="A12" s="2"/>
    </row>
    <row r="13" spans="1:25" ht="20.100000000000001" customHeight="1">
      <c r="C13" s="274" t="s">
        <v>71</v>
      </c>
      <c r="D13" s="274"/>
      <c r="E13" s="274"/>
      <c r="F13" s="274"/>
      <c r="G13" s="274"/>
      <c r="H13" s="274"/>
      <c r="I13" s="274"/>
      <c r="J13" s="274"/>
      <c r="K13" s="274"/>
      <c r="L13" s="274"/>
      <c r="M13" s="274"/>
      <c r="N13" s="274"/>
      <c r="O13" s="274"/>
      <c r="P13" s="274"/>
      <c r="Q13" s="274"/>
      <c r="R13" s="274"/>
      <c r="S13" s="274"/>
      <c r="T13" s="274"/>
      <c r="U13" s="274"/>
      <c r="V13" s="274"/>
      <c r="W13" s="274"/>
      <c r="X13" s="274"/>
    </row>
    <row r="14" spans="1:25" ht="20.100000000000001" customHeight="1">
      <c r="A14" s="2"/>
      <c r="C14" s="276" t="s">
        <v>72</v>
      </c>
      <c r="D14" s="276"/>
      <c r="F14" s="293" t="str">
        <f>様式3!G7</f>
        <v>事務用消耗品（タイヤワックス等）購入契約</v>
      </c>
      <c r="G14" s="293"/>
      <c r="H14" s="293"/>
      <c r="I14" s="293"/>
      <c r="J14" s="293"/>
      <c r="K14" s="293"/>
      <c r="L14" s="293"/>
      <c r="M14" s="293"/>
      <c r="N14" s="293"/>
      <c r="O14" s="293"/>
      <c r="P14" s="293"/>
      <c r="Q14" s="293"/>
      <c r="R14" s="293"/>
      <c r="S14" s="293"/>
      <c r="T14" s="293"/>
      <c r="U14" s="293"/>
      <c r="W14" s="276" t="s">
        <v>73</v>
      </c>
    </row>
    <row r="15" spans="1:25" ht="20.100000000000001" customHeight="1">
      <c r="A15" s="2"/>
      <c r="C15" s="276"/>
      <c r="D15" s="276"/>
      <c r="F15" s="294"/>
      <c r="G15" s="294"/>
      <c r="H15" s="294"/>
      <c r="I15" s="294"/>
      <c r="J15" s="294"/>
      <c r="K15" s="294"/>
      <c r="L15" s="294"/>
      <c r="M15" s="294"/>
      <c r="N15" s="294"/>
      <c r="O15" s="294"/>
      <c r="P15" s="294"/>
      <c r="Q15" s="294"/>
      <c r="R15" s="294"/>
      <c r="S15" s="294"/>
      <c r="T15" s="294"/>
      <c r="U15" s="294"/>
      <c r="W15" s="276"/>
    </row>
    <row r="16" spans="1:25" ht="20.100000000000001" customHeight="1">
      <c r="C16" t="s">
        <v>74</v>
      </c>
      <c r="F16" s="15"/>
      <c r="H16" s="17"/>
      <c r="I16" s="17"/>
      <c r="J16" s="17"/>
      <c r="K16" s="17"/>
      <c r="L16" s="17"/>
      <c r="M16" s="17"/>
      <c r="N16" s="16"/>
    </row>
    <row r="17" spans="1:24" ht="20.100000000000001" customHeight="1">
      <c r="H17" s="284"/>
      <c r="I17" s="284"/>
      <c r="J17" s="284"/>
      <c r="K17" s="284"/>
      <c r="L17" s="284"/>
      <c r="M17" s="284"/>
    </row>
    <row r="18" spans="1:24" ht="20.100000000000001" customHeight="1">
      <c r="A18" s="2"/>
    </row>
    <row r="19" spans="1:24" ht="20.100000000000001" customHeight="1">
      <c r="B19" t="s">
        <v>62</v>
      </c>
    </row>
    <row r="20" spans="1:24" ht="20.100000000000001" customHeight="1">
      <c r="C20" s="274" t="s">
        <v>63</v>
      </c>
      <c r="D20" s="274"/>
      <c r="E20" s="274"/>
      <c r="F20" s="274"/>
      <c r="G20" s="274"/>
      <c r="H20" s="274"/>
      <c r="I20" s="274"/>
      <c r="J20" s="274"/>
      <c r="K20" s="274"/>
      <c r="L20" s="274"/>
      <c r="M20" s="274"/>
      <c r="N20" s="274"/>
      <c r="O20" s="274"/>
      <c r="P20" s="274"/>
      <c r="Q20" s="274"/>
      <c r="R20" s="274"/>
      <c r="S20" s="274"/>
      <c r="T20" s="274"/>
      <c r="U20" s="274"/>
      <c r="V20" s="274"/>
      <c r="W20" s="274"/>
      <c r="X20" s="274"/>
    </row>
    <row r="21" spans="1:24" ht="20.100000000000001" customHeight="1">
      <c r="C21" s="274" t="s">
        <v>64</v>
      </c>
      <c r="D21" s="274"/>
      <c r="E21" s="274"/>
      <c r="F21" s="274"/>
      <c r="G21" s="274"/>
      <c r="H21" s="274"/>
      <c r="I21" s="274"/>
      <c r="J21" s="274"/>
      <c r="K21" s="274"/>
      <c r="L21" s="274"/>
      <c r="M21" s="274"/>
      <c r="N21" s="274"/>
      <c r="O21" s="274"/>
      <c r="P21" s="274"/>
      <c r="Q21" s="274"/>
      <c r="R21" s="274"/>
      <c r="S21" s="274"/>
      <c r="T21" s="274"/>
      <c r="U21" s="274"/>
      <c r="V21" s="274"/>
      <c r="W21" s="274"/>
      <c r="X21" s="274"/>
    </row>
    <row r="22" spans="1:24" ht="20.100000000000001" customHeight="1">
      <c r="C22" s="274" t="s">
        <v>65</v>
      </c>
      <c r="D22" s="274"/>
      <c r="E22" s="274"/>
      <c r="F22" s="274"/>
      <c r="G22" s="274"/>
      <c r="H22" s="274"/>
      <c r="I22" s="274"/>
      <c r="J22" s="274"/>
      <c r="K22" s="274"/>
      <c r="L22" s="274"/>
      <c r="M22" s="274"/>
      <c r="N22" s="274"/>
      <c r="O22" s="274"/>
      <c r="P22" s="274"/>
      <c r="Q22" s="274"/>
      <c r="R22" s="274"/>
      <c r="S22" s="274"/>
      <c r="T22" s="274"/>
      <c r="U22" s="274"/>
      <c r="V22" s="274"/>
      <c r="W22" s="274"/>
      <c r="X22" s="274"/>
    </row>
    <row r="23" spans="1:24" ht="20.100000000000001" customHeight="1">
      <c r="C23" s="274" t="s">
        <v>66</v>
      </c>
      <c r="D23" s="274"/>
      <c r="E23" s="274"/>
      <c r="F23" s="274"/>
      <c r="G23" s="274"/>
      <c r="H23" s="274"/>
      <c r="I23" s="274"/>
      <c r="J23" s="274"/>
      <c r="K23" s="274"/>
      <c r="L23" s="274"/>
      <c r="M23" s="274"/>
      <c r="N23" s="274"/>
      <c r="O23" s="274"/>
      <c r="P23" s="274"/>
      <c r="Q23" s="274"/>
      <c r="R23" s="274"/>
      <c r="S23" s="274"/>
      <c r="T23" s="274"/>
      <c r="U23" s="274"/>
      <c r="V23" s="274"/>
      <c r="W23" s="274"/>
      <c r="X23" s="274"/>
    </row>
    <row r="24" spans="1:24" ht="20.100000000000001" customHeight="1">
      <c r="A24" s="2"/>
    </row>
    <row r="25" spans="1:24" ht="20.100000000000001" customHeight="1">
      <c r="A25" s="2"/>
    </row>
    <row r="26" spans="1:24" ht="20.100000000000001" customHeight="1">
      <c r="B26" s="284" t="s">
        <v>4</v>
      </c>
      <c r="C26" s="284"/>
      <c r="D26" s="284"/>
      <c r="E26" s="284"/>
      <c r="F26" s="284"/>
      <c r="G26" s="284"/>
      <c r="H26" s="284"/>
    </row>
    <row r="27" spans="1:24" ht="20.100000000000001" customHeight="1">
      <c r="A27" s="2"/>
    </row>
    <row r="28" spans="1:24" ht="20.100000000000001" customHeight="1">
      <c r="K28" s="276" t="s">
        <v>67</v>
      </c>
      <c r="L28" s="276"/>
      <c r="M28" s="276"/>
    </row>
    <row r="29" spans="1:24" ht="20.100000000000001" customHeight="1">
      <c r="L29" s="278" t="s">
        <v>5</v>
      </c>
      <c r="M29" s="278"/>
      <c r="N29" s="278"/>
      <c r="O29" s="278"/>
    </row>
    <row r="30" spans="1:24" ht="20.100000000000001" customHeight="1">
      <c r="L30" s="278" t="s">
        <v>6</v>
      </c>
      <c r="M30" s="278"/>
      <c r="N30" s="278"/>
      <c r="O30" s="278"/>
    </row>
    <row r="31" spans="1:24" ht="20.100000000000001" customHeight="1">
      <c r="L31" s="278" t="s">
        <v>7</v>
      </c>
      <c r="M31" s="278"/>
      <c r="N31" s="278"/>
      <c r="O31" s="278"/>
    </row>
    <row r="32" spans="1:24" ht="20.100000000000001" customHeight="1">
      <c r="B32" s="2"/>
      <c r="C32" s="2"/>
      <c r="L32" s="5" t="s">
        <v>29</v>
      </c>
    </row>
    <row r="33" spans="1:25" ht="20.100000000000001" customHeight="1">
      <c r="B33" s="2"/>
      <c r="C33" s="2"/>
      <c r="L33" s="5" t="s">
        <v>30</v>
      </c>
    </row>
    <row r="34" spans="1:25" ht="20.100000000000001" customHeight="1">
      <c r="C34" s="274" t="s">
        <v>8</v>
      </c>
      <c r="D34" s="274"/>
      <c r="E34" s="274"/>
      <c r="F34" s="274"/>
      <c r="G34" s="274"/>
      <c r="H34" s="274"/>
      <c r="L34" s="5" t="s">
        <v>31</v>
      </c>
    </row>
    <row r="35" spans="1:25" ht="20.100000000000001" customHeight="1">
      <c r="C35" s="274" t="s">
        <v>9</v>
      </c>
      <c r="D35" s="274"/>
      <c r="E35" s="274"/>
      <c r="F35" s="274"/>
      <c r="G35" s="274"/>
      <c r="H35" s="274" t="s">
        <v>75</v>
      </c>
      <c r="I35" s="274"/>
      <c r="J35" s="274"/>
      <c r="K35" s="274"/>
      <c r="L35" s="9"/>
      <c r="M35" s="10"/>
      <c r="N35" s="10"/>
      <c r="O35" s="10"/>
      <c r="P35" s="10"/>
      <c r="Q35" s="10"/>
      <c r="R35" s="10"/>
      <c r="S35" s="10"/>
      <c r="T35" s="10"/>
      <c r="U35" s="10"/>
      <c r="V35" s="10"/>
      <c r="W35" s="10"/>
      <c r="X35" s="10"/>
      <c r="Y35" s="10"/>
    </row>
    <row r="36" spans="1:25" ht="20.100000000000001" customHeight="1">
      <c r="A36" s="2"/>
      <c r="L36" s="9" t="s">
        <v>32</v>
      </c>
      <c r="M36" s="10"/>
      <c r="N36" s="10"/>
      <c r="O36" s="10"/>
      <c r="P36" s="10"/>
      <c r="Q36" s="10"/>
      <c r="R36" s="10"/>
      <c r="S36" s="10"/>
      <c r="T36" s="10"/>
      <c r="U36" s="10"/>
      <c r="V36" s="10"/>
      <c r="W36" s="10"/>
      <c r="X36" s="10"/>
      <c r="Y36" s="10"/>
    </row>
    <row r="37" spans="1:25" ht="20.100000000000001" customHeight="1">
      <c r="A37" s="2"/>
      <c r="L37" s="9"/>
      <c r="M37" s="10"/>
      <c r="N37" s="10"/>
      <c r="O37" s="10"/>
      <c r="P37" s="10"/>
      <c r="Q37" s="10"/>
      <c r="R37" s="10"/>
      <c r="S37" s="10"/>
      <c r="T37" s="10"/>
      <c r="U37" s="10"/>
      <c r="V37" s="10"/>
      <c r="W37" s="10"/>
      <c r="X37" s="10"/>
      <c r="Y37" s="10"/>
    </row>
    <row r="38" spans="1:25" ht="20.100000000000001" customHeight="1">
      <c r="A38" s="2"/>
      <c r="L38" s="9" t="s">
        <v>33</v>
      </c>
      <c r="M38" s="10"/>
      <c r="N38" s="10"/>
      <c r="O38" s="10"/>
      <c r="P38" s="10"/>
      <c r="Q38" s="10"/>
      <c r="R38" s="10"/>
      <c r="S38" s="10"/>
      <c r="T38" s="10"/>
      <c r="U38" s="10"/>
      <c r="V38" s="10"/>
      <c r="W38" s="10"/>
      <c r="X38" s="10"/>
      <c r="Y38" s="10"/>
    </row>
    <row r="39" spans="1:25" ht="20.100000000000001" customHeight="1">
      <c r="A39" s="2"/>
      <c r="L39" s="9" t="s">
        <v>34</v>
      </c>
      <c r="M39" s="10"/>
      <c r="N39" s="10"/>
      <c r="O39" s="10"/>
      <c r="P39" s="10"/>
      <c r="Q39" s="10"/>
      <c r="R39" s="10"/>
      <c r="S39" s="10"/>
      <c r="T39" s="10"/>
      <c r="U39" s="10"/>
      <c r="V39" s="10"/>
      <c r="W39" s="10"/>
      <c r="X39" s="10"/>
      <c r="Y39" s="10"/>
    </row>
    <row r="40" spans="1:25" ht="20.100000000000001" customHeight="1">
      <c r="A40" s="2"/>
    </row>
  </sheetData>
  <mergeCells count="24">
    <mergeCell ref="D9:G9"/>
    <mergeCell ref="A1:G1"/>
    <mergeCell ref="W1:Y1"/>
    <mergeCell ref="A4:Y4"/>
    <mergeCell ref="D7:G7"/>
    <mergeCell ref="D8:G8"/>
    <mergeCell ref="K28:M28"/>
    <mergeCell ref="D10:G10"/>
    <mergeCell ref="C13:X13"/>
    <mergeCell ref="C14:D15"/>
    <mergeCell ref="F14:U15"/>
    <mergeCell ref="W14:W15"/>
    <mergeCell ref="H17:M17"/>
    <mergeCell ref="C20:X20"/>
    <mergeCell ref="C21:X21"/>
    <mergeCell ref="C22:X22"/>
    <mergeCell ref="C23:X23"/>
    <mergeCell ref="B26:H26"/>
    <mergeCell ref="L29:O29"/>
    <mergeCell ref="L30:O30"/>
    <mergeCell ref="L31:O31"/>
    <mergeCell ref="C34:H34"/>
    <mergeCell ref="C35:G35"/>
    <mergeCell ref="H35:K35"/>
  </mergeCells>
  <phoneticPr fontId="3"/>
  <printOptions horizontalCentered="1"/>
  <pageMargins left="0.78740157480314965" right="0.59055118110236227" top="0.78740157480314965" bottom="0.59055118110236227" header="0.51181102362204722" footer="0.51181102362204722"/>
  <pageSetup paperSize="9" scale="9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E888A-9EC7-4AE7-9A76-A9D682F9BCBC}">
  <sheetPr>
    <tabColor rgb="FF0070C0"/>
  </sheetPr>
  <dimension ref="B1:P29"/>
  <sheetViews>
    <sheetView showGridLines="0" view="pageBreakPreview" zoomScale="90" zoomScaleNormal="100" zoomScaleSheetLayoutView="90" workbookViewId="0">
      <selection activeCell="N33" sqref="N33"/>
    </sheetView>
  </sheetViews>
  <sheetFormatPr defaultColWidth="9" defaultRowHeight="20.100000000000001" customHeight="1" outlineLevelRow="1"/>
  <cols>
    <col min="1" max="1" width="1.6640625" style="18" customWidth="1"/>
    <col min="2" max="8" width="9" style="18"/>
    <col min="9" max="9" width="13.6640625" style="18" customWidth="1"/>
    <col min="10" max="16384" width="9" style="18"/>
  </cols>
  <sheetData>
    <row r="1" spans="2:15" ht="20.100000000000001" customHeight="1">
      <c r="B1" s="18" t="s">
        <v>76</v>
      </c>
    </row>
    <row r="2" spans="2:15" ht="20.100000000000001" customHeight="1">
      <c r="B2" s="19"/>
      <c r="C2" s="20"/>
      <c r="D2" s="20"/>
      <c r="E2" s="20"/>
      <c r="F2" s="20"/>
      <c r="G2" s="20"/>
      <c r="H2" s="20"/>
      <c r="I2" s="20"/>
      <c r="J2" s="20"/>
      <c r="K2" s="20"/>
      <c r="L2" s="20"/>
      <c r="M2" s="20"/>
      <c r="N2" s="20"/>
      <c r="O2" s="21"/>
    </row>
    <row r="3" spans="2:15" ht="25.5" customHeight="1">
      <c r="B3" s="297" t="s">
        <v>77</v>
      </c>
      <c r="C3" s="298"/>
      <c r="D3" s="298"/>
      <c r="E3" s="298"/>
      <c r="F3" s="298"/>
      <c r="G3" s="298"/>
      <c r="H3" s="298"/>
      <c r="I3" s="298"/>
      <c r="J3" s="298"/>
      <c r="K3" s="298"/>
      <c r="L3" s="298"/>
      <c r="M3" s="298"/>
      <c r="N3" s="298"/>
      <c r="O3" s="299"/>
    </row>
    <row r="4" spans="2:15" ht="25.5" customHeight="1">
      <c r="B4" s="22"/>
      <c r="O4" s="23"/>
    </row>
    <row r="5" spans="2:15" ht="25.5" customHeight="1">
      <c r="B5" s="24"/>
      <c r="C5" s="25"/>
      <c r="D5" s="25"/>
      <c r="E5" s="25"/>
      <c r="F5" s="26" t="s">
        <v>78</v>
      </c>
      <c r="G5" s="300"/>
      <c r="H5" s="300"/>
      <c r="I5" s="300"/>
      <c r="J5" s="300"/>
      <c r="K5" s="26" t="s">
        <v>79</v>
      </c>
      <c r="L5" s="25"/>
      <c r="M5" s="25"/>
      <c r="N5" s="25"/>
      <c r="O5" s="27"/>
    </row>
    <row r="6" spans="2:15" ht="20.100000000000001" customHeight="1">
      <c r="B6" s="22"/>
      <c r="O6" s="23"/>
    </row>
    <row r="7" spans="2:15" ht="20.100000000000001" customHeight="1">
      <c r="B7" s="28"/>
      <c r="C7" s="29"/>
      <c r="D7" s="29"/>
      <c r="E7" s="29"/>
      <c r="F7" s="301" t="s">
        <v>80</v>
      </c>
      <c r="G7" s="303" t="str">
        <f>[2]公告!E3</f>
        <v>事務用消耗品（タイヤワックス等）購入契約</v>
      </c>
      <c r="H7" s="303"/>
      <c r="I7" s="303"/>
      <c r="J7" s="303"/>
      <c r="K7" s="303"/>
      <c r="L7" s="29"/>
      <c r="M7" s="29"/>
      <c r="N7" s="29"/>
      <c r="O7" s="30"/>
    </row>
    <row r="8" spans="2:15" ht="20.100000000000001" customHeight="1" outlineLevel="1">
      <c r="B8" s="28"/>
      <c r="C8" s="29"/>
      <c r="D8" s="29"/>
      <c r="E8" s="29"/>
      <c r="F8" s="302"/>
      <c r="G8" s="304"/>
      <c r="H8" s="304"/>
      <c r="I8" s="304"/>
      <c r="J8" s="304"/>
      <c r="K8" s="304"/>
      <c r="L8" s="29"/>
      <c r="M8" s="29"/>
      <c r="N8" s="29"/>
      <c r="O8" s="30"/>
    </row>
    <row r="9" spans="2:15" ht="20.100000000000001" customHeight="1">
      <c r="B9" s="22"/>
      <c r="O9" s="23"/>
    </row>
    <row r="10" spans="2:15" ht="20.100000000000001" customHeight="1">
      <c r="B10" s="22"/>
      <c r="F10" s="305" t="s">
        <v>81</v>
      </c>
      <c r="G10" s="305"/>
      <c r="H10" s="305"/>
      <c r="I10" s="305"/>
      <c r="J10" s="305"/>
      <c r="K10" s="305"/>
      <c r="L10" s="305"/>
      <c r="O10" s="23"/>
    </row>
    <row r="11" spans="2:15" ht="20.100000000000001" customHeight="1">
      <c r="B11" s="22"/>
      <c r="O11" s="23"/>
    </row>
    <row r="12" spans="2:15" ht="20.100000000000001" customHeight="1">
      <c r="B12" s="22"/>
      <c r="O12" s="23"/>
    </row>
    <row r="13" spans="2:15" ht="20.100000000000001" customHeight="1">
      <c r="B13" s="22"/>
      <c r="C13" s="31" t="s">
        <v>82</v>
      </c>
      <c r="D13" s="31"/>
      <c r="E13" s="31"/>
      <c r="O13" s="23"/>
    </row>
    <row r="14" spans="2:15" ht="20.100000000000001" customHeight="1">
      <c r="B14" s="22"/>
      <c r="O14" s="23"/>
    </row>
    <row r="15" spans="2:15" ht="30" customHeight="1">
      <c r="B15" s="22"/>
      <c r="E15" s="32"/>
      <c r="F15" s="33"/>
      <c r="I15" s="34" t="s">
        <v>83</v>
      </c>
      <c r="O15" s="23"/>
    </row>
    <row r="16" spans="2:15" ht="30" customHeight="1">
      <c r="B16" s="22"/>
      <c r="I16" s="34" t="s">
        <v>84</v>
      </c>
      <c r="O16" s="23"/>
    </row>
    <row r="17" spans="2:16" ht="30" customHeight="1">
      <c r="B17" s="22"/>
      <c r="I17" s="34" t="s">
        <v>85</v>
      </c>
      <c r="M17" s="35"/>
      <c r="N17" s="35"/>
      <c r="O17" s="23"/>
    </row>
    <row r="18" spans="2:16" ht="30" customHeight="1">
      <c r="B18" s="22"/>
      <c r="I18" s="34" t="s">
        <v>86</v>
      </c>
      <c r="M18" s="35"/>
      <c r="N18" s="35"/>
      <c r="O18" s="23"/>
    </row>
    <row r="19" spans="2:16" ht="20.100000000000001" customHeight="1">
      <c r="B19" s="22"/>
      <c r="D19" s="305" t="s">
        <v>87</v>
      </c>
      <c r="E19" s="305"/>
      <c r="I19" s="306" t="s">
        <v>88</v>
      </c>
      <c r="J19" s="306"/>
      <c r="K19" s="306"/>
      <c r="L19" s="306"/>
      <c r="M19" s="306"/>
      <c r="N19" s="306"/>
      <c r="O19" s="307"/>
    </row>
    <row r="20" spans="2:16" ht="20.100000000000001" customHeight="1">
      <c r="B20" s="22"/>
      <c r="D20" s="295" t="s">
        <v>89</v>
      </c>
      <c r="E20" s="295"/>
      <c r="F20" s="296" t="s">
        <v>90</v>
      </c>
      <c r="G20" s="296"/>
      <c r="I20" s="8" t="s">
        <v>31</v>
      </c>
      <c r="J20" s="8"/>
      <c r="K20" s="8"/>
      <c r="L20" s="8"/>
      <c r="M20" s="8"/>
      <c r="N20" s="8"/>
      <c r="O20" s="36"/>
    </row>
    <row r="21" spans="2:16" ht="20.100000000000001" customHeight="1">
      <c r="B21" s="22"/>
      <c r="D21" s="35"/>
      <c r="E21" s="35"/>
      <c r="F21" s="37"/>
      <c r="G21" s="37"/>
      <c r="I21" s="10"/>
      <c r="J21" s="10"/>
      <c r="K21" s="10"/>
      <c r="L21" s="10"/>
      <c r="M21" s="10"/>
      <c r="N21" s="10"/>
      <c r="O21" s="38"/>
    </row>
    <row r="22" spans="2:16" ht="20.100000000000001" customHeight="1">
      <c r="B22" s="22"/>
      <c r="D22" s="35"/>
      <c r="E22" s="35"/>
      <c r="F22" s="37"/>
      <c r="G22" s="37"/>
      <c r="I22" t="s">
        <v>32</v>
      </c>
      <c r="J22"/>
      <c r="K22"/>
      <c r="L22"/>
      <c r="M22"/>
      <c r="N22"/>
      <c r="O22" s="39"/>
    </row>
    <row r="23" spans="2:16" ht="20.100000000000001" customHeight="1">
      <c r="B23" s="22"/>
      <c r="D23" s="35"/>
      <c r="E23" s="35"/>
      <c r="F23" s="37"/>
      <c r="G23" s="37"/>
      <c r="I23" s="10"/>
      <c r="J23" s="10"/>
      <c r="K23" s="10"/>
      <c r="L23" s="10"/>
      <c r="M23" s="10"/>
      <c r="N23" s="10"/>
      <c r="O23" s="38"/>
    </row>
    <row r="24" spans="2:16" ht="20.100000000000001" customHeight="1">
      <c r="B24" s="22"/>
      <c r="I24" s="40" t="s">
        <v>33</v>
      </c>
      <c r="J24" s="40"/>
      <c r="K24" s="40"/>
      <c r="L24" s="40"/>
      <c r="M24" s="40"/>
      <c r="N24" s="40"/>
      <c r="O24" s="41"/>
    </row>
    <row r="25" spans="2:16" ht="20.100000000000001" customHeight="1">
      <c r="B25" s="22"/>
      <c r="I25" s="10" t="s">
        <v>34</v>
      </c>
      <c r="J25" s="10"/>
      <c r="K25" s="10"/>
      <c r="L25" s="10"/>
      <c r="M25" s="10"/>
      <c r="N25" s="10"/>
      <c r="O25" s="38"/>
      <c r="P25" s="22"/>
    </row>
    <row r="26" spans="2:16" ht="20.100000000000001" customHeight="1">
      <c r="B26" s="42"/>
      <c r="I26"/>
      <c r="J26"/>
      <c r="K26"/>
      <c r="L26"/>
      <c r="M26"/>
      <c r="N26"/>
      <c r="O26" s="38"/>
      <c r="P26" s="22"/>
    </row>
    <row r="27" spans="2:16" ht="18" customHeight="1">
      <c r="B27" s="43" t="s">
        <v>91</v>
      </c>
      <c r="C27" s="20"/>
      <c r="D27" s="20"/>
      <c r="E27" s="20"/>
      <c r="F27" s="20"/>
      <c r="G27" s="20"/>
      <c r="H27" s="20"/>
      <c r="I27" s="20"/>
      <c r="J27" s="20"/>
      <c r="K27" s="20"/>
      <c r="L27" s="20"/>
      <c r="M27" s="20"/>
      <c r="N27" s="20"/>
      <c r="O27" s="20"/>
    </row>
    <row r="28" spans="2:16" ht="18" customHeight="1">
      <c r="B28" s="33" t="s">
        <v>92</v>
      </c>
    </row>
    <row r="29" spans="2:16" ht="20.100000000000001" customHeight="1">
      <c r="M29" s="32"/>
    </row>
  </sheetData>
  <mergeCells count="9">
    <mergeCell ref="D20:E20"/>
    <mergeCell ref="F20:G20"/>
    <mergeCell ref="B3:O3"/>
    <mergeCell ref="G5:J5"/>
    <mergeCell ref="F7:F8"/>
    <mergeCell ref="G7:K8"/>
    <mergeCell ref="F10:L10"/>
    <mergeCell ref="D19:E19"/>
    <mergeCell ref="I19:O19"/>
  </mergeCells>
  <phoneticPr fontId="3"/>
  <printOptions horizontalCentered="1"/>
  <pageMargins left="0.39370078740157483" right="0.39370078740157483" top="0.78740157480314965" bottom="0.39370078740157483" header="0.51181102362204722" footer="0.51181102362204722"/>
  <pageSetup paperSize="9" scale="83" orientation="landscape"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8662C-D628-4D4E-8A0B-4F3DA7606376}">
  <sheetPr>
    <tabColor theme="4" tint="0.39997558519241921"/>
  </sheetPr>
  <dimension ref="A1:AR162"/>
  <sheetViews>
    <sheetView showZeros="0" tabSelected="1" view="pageBreakPreview" zoomScale="70" zoomScaleNormal="80" zoomScaleSheetLayoutView="70" workbookViewId="0">
      <pane xSplit="3" ySplit="4" topLeftCell="D116" activePane="bottomRight" state="frozen"/>
      <selection activeCell="N33" sqref="N33"/>
      <selection pane="topRight" activeCell="N33" sqref="N33"/>
      <selection pane="bottomLeft" activeCell="N33" sqref="N33"/>
      <selection pane="bottomRight" activeCell="N33" sqref="N33"/>
    </sheetView>
  </sheetViews>
  <sheetFormatPr defaultColWidth="9" defaultRowHeight="16.2" outlineLevelRow="1" outlineLevelCol="1"/>
  <cols>
    <col min="1" max="1" width="4.21875" style="55" customWidth="1"/>
    <col min="2" max="2" width="47.6640625" style="259" customWidth="1"/>
    <col min="3" max="3" width="47.44140625" style="259" customWidth="1"/>
    <col min="4" max="5" width="23.6640625" style="260" customWidth="1"/>
    <col min="6" max="6" width="5.109375" style="251" customWidth="1"/>
    <col min="7" max="7" width="14.6640625" style="46" bestFit="1" customWidth="1"/>
    <col min="8" max="8" width="15.33203125" style="269" customWidth="1"/>
    <col min="9" max="9" width="14.109375" style="269" customWidth="1"/>
    <col min="10" max="17" width="14.109375" style="270" hidden="1" customWidth="1" outlineLevel="1"/>
    <col min="18" max="18" width="14.109375" style="271" customWidth="1" collapsed="1"/>
    <col min="19" max="20" width="18.44140625" style="55" hidden="1" customWidth="1" outlineLevel="1"/>
    <col min="21" max="21" width="11.44140625" style="50" customWidth="1" collapsed="1"/>
    <col min="22" max="22" width="10.6640625" style="50" customWidth="1"/>
    <col min="23" max="23" width="11.44140625" style="50" customWidth="1"/>
    <col min="24" max="24" width="10.88671875" style="50" hidden="1" customWidth="1"/>
    <col min="25" max="25" width="9.88671875" style="50" customWidth="1"/>
    <col min="26" max="26" width="10.77734375" style="50" customWidth="1"/>
    <col min="27" max="27" width="10.109375" style="51" customWidth="1"/>
    <col min="28" max="28" width="9.44140625" style="50" hidden="1" customWidth="1"/>
    <col min="29" max="30" width="10.77734375" style="50" customWidth="1"/>
    <col min="31" max="31" width="10.33203125" style="50" customWidth="1"/>
    <col min="32" max="34" width="10.77734375" style="50" customWidth="1"/>
    <col min="35" max="35" width="10.109375" style="50" customWidth="1"/>
    <col min="36" max="36" width="11.109375" style="50" customWidth="1"/>
    <col min="37" max="37" width="10.77734375" style="50" customWidth="1"/>
    <col min="38" max="38" width="11.44140625" style="50" hidden="1" customWidth="1"/>
    <col min="39" max="39" width="11" style="50" customWidth="1"/>
    <col min="40" max="40" width="27.109375" style="52" customWidth="1"/>
    <col min="41" max="41" width="9" style="53" customWidth="1"/>
    <col min="42" max="42" width="9" style="53"/>
    <col min="43" max="44" width="9" style="54"/>
    <col min="45" max="16384" width="9" style="53"/>
  </cols>
  <sheetData>
    <row r="1" spans="1:44" ht="18.75" customHeight="1">
      <c r="A1" s="44"/>
      <c r="B1" s="325" t="s">
        <v>93</v>
      </c>
      <c r="C1" s="326" t="s">
        <v>94</v>
      </c>
      <c r="D1" s="326"/>
      <c r="E1" s="326"/>
      <c r="F1" s="45"/>
      <c r="H1" s="47"/>
      <c r="I1" s="48"/>
      <c r="J1" s="48"/>
      <c r="K1" s="48"/>
      <c r="L1" s="48"/>
      <c r="M1" s="48"/>
      <c r="N1" s="48"/>
      <c r="O1" s="48"/>
      <c r="P1" s="48"/>
      <c r="Q1" s="48"/>
      <c r="R1" s="49"/>
      <c r="S1" s="44"/>
      <c r="T1" s="44"/>
    </row>
    <row r="2" spans="1:44" ht="35.1" customHeight="1">
      <c r="B2" s="325"/>
      <c r="C2" s="326"/>
      <c r="D2" s="326"/>
      <c r="E2" s="326"/>
      <c r="F2" s="56"/>
      <c r="G2" s="57"/>
      <c r="H2" s="58"/>
      <c r="I2" s="58"/>
      <c r="J2" s="59" t="s">
        <v>95</v>
      </c>
      <c r="K2" s="60" t="s">
        <v>96</v>
      </c>
      <c r="L2" s="60" t="s">
        <v>96</v>
      </c>
      <c r="M2" s="60" t="s">
        <v>96</v>
      </c>
      <c r="N2" s="61" t="s">
        <v>97</v>
      </c>
      <c r="O2" s="62" t="s">
        <v>98</v>
      </c>
      <c r="P2" s="62" t="s">
        <v>98</v>
      </c>
      <c r="Q2" s="62" t="s">
        <v>98</v>
      </c>
      <c r="R2" s="58"/>
      <c r="U2" s="327" t="s">
        <v>99</v>
      </c>
      <c r="V2" s="328"/>
      <c r="W2" s="328"/>
      <c r="X2" s="328"/>
      <c r="Y2" s="328"/>
      <c r="Z2" s="328"/>
      <c r="AA2" s="328"/>
      <c r="AB2" s="328"/>
      <c r="AC2" s="328"/>
      <c r="AD2" s="328"/>
      <c r="AE2" s="328"/>
      <c r="AF2" s="328"/>
      <c r="AG2" s="328"/>
      <c r="AH2" s="328"/>
      <c r="AI2" s="328"/>
      <c r="AJ2" s="328"/>
      <c r="AK2" s="328"/>
      <c r="AL2" s="328"/>
      <c r="AM2" s="329"/>
      <c r="AQ2" s="53"/>
      <c r="AR2" s="53"/>
    </row>
    <row r="3" spans="1:44" ht="35.1" customHeight="1" thickBot="1">
      <c r="B3" s="63"/>
      <c r="C3" s="64"/>
      <c r="D3" s="65"/>
      <c r="E3" s="65"/>
      <c r="F3" s="45"/>
      <c r="G3" s="66"/>
      <c r="H3" s="47"/>
      <c r="I3" s="58"/>
      <c r="J3" s="67"/>
      <c r="K3" s="68"/>
      <c r="L3" s="68"/>
      <c r="M3" s="68"/>
      <c r="N3" s="69"/>
      <c r="O3" s="70"/>
      <c r="P3" s="70"/>
      <c r="Q3" s="70"/>
      <c r="R3" s="58"/>
      <c r="U3" s="330"/>
      <c r="V3" s="333" t="s">
        <v>100</v>
      </c>
      <c r="W3" s="333"/>
      <c r="X3" s="333"/>
      <c r="Y3" s="333"/>
      <c r="Z3" s="333"/>
      <c r="AA3" s="333"/>
      <c r="AB3" s="333"/>
      <c r="AC3" s="333"/>
      <c r="AD3" s="334" t="s">
        <v>101</v>
      </c>
      <c r="AE3" s="335"/>
      <c r="AF3" s="335"/>
      <c r="AG3" s="335"/>
      <c r="AH3" s="335"/>
      <c r="AI3" s="335"/>
      <c r="AJ3" s="335"/>
      <c r="AK3" s="335"/>
      <c r="AL3" s="335"/>
      <c r="AM3" s="336"/>
      <c r="AQ3" s="53"/>
      <c r="AR3" s="53"/>
    </row>
    <row r="4" spans="1:44" ht="28.5" customHeight="1">
      <c r="A4" s="318" t="s">
        <v>102</v>
      </c>
      <c r="B4" s="319" t="s">
        <v>103</v>
      </c>
      <c r="C4" s="319" t="s">
        <v>104</v>
      </c>
      <c r="D4" s="321" t="s">
        <v>105</v>
      </c>
      <c r="E4" s="322"/>
      <c r="F4" s="323" t="s">
        <v>106</v>
      </c>
      <c r="G4" s="324" t="s">
        <v>107</v>
      </c>
      <c r="H4" s="337" t="s">
        <v>108</v>
      </c>
      <c r="I4" s="338" t="s">
        <v>109</v>
      </c>
      <c r="J4" s="71" t="s">
        <v>110</v>
      </c>
      <c r="K4" s="72" t="s">
        <v>111</v>
      </c>
      <c r="L4" s="72" t="s">
        <v>112</v>
      </c>
      <c r="M4" s="72" t="s">
        <v>113</v>
      </c>
      <c r="N4" s="73" t="s">
        <v>114</v>
      </c>
      <c r="O4" s="74" t="s">
        <v>110</v>
      </c>
      <c r="P4" s="74" t="s">
        <v>115</v>
      </c>
      <c r="Q4" s="74" t="s">
        <v>116</v>
      </c>
      <c r="R4" s="75" t="s">
        <v>117</v>
      </c>
      <c r="S4" s="340" t="s">
        <v>118</v>
      </c>
      <c r="T4" s="340" t="s">
        <v>119</v>
      </c>
      <c r="U4" s="331"/>
      <c r="V4" s="317" t="s">
        <v>120</v>
      </c>
      <c r="W4" s="317" t="s">
        <v>121</v>
      </c>
      <c r="X4" s="317" t="s">
        <v>122</v>
      </c>
      <c r="Y4" s="317" t="s">
        <v>123</v>
      </c>
      <c r="Z4" s="317" t="s">
        <v>124</v>
      </c>
      <c r="AA4" s="317" t="s">
        <v>125</v>
      </c>
      <c r="AB4" s="317" t="s">
        <v>126</v>
      </c>
      <c r="AC4" s="317" t="s">
        <v>127</v>
      </c>
      <c r="AD4" s="316" t="s">
        <v>128</v>
      </c>
      <c r="AE4" s="316" t="s">
        <v>129</v>
      </c>
      <c r="AF4" s="316" t="s">
        <v>130</v>
      </c>
      <c r="AG4" s="316" t="s">
        <v>131</v>
      </c>
      <c r="AH4" s="316" t="s">
        <v>132</v>
      </c>
      <c r="AI4" s="316" t="s">
        <v>133</v>
      </c>
      <c r="AJ4" s="316" t="s">
        <v>134</v>
      </c>
      <c r="AK4" s="316" t="s">
        <v>135</v>
      </c>
      <c r="AL4" s="316" t="s">
        <v>136</v>
      </c>
      <c r="AM4" s="316" t="s">
        <v>137</v>
      </c>
    </row>
    <row r="5" spans="1:44" ht="27.75" customHeight="1" thickBot="1">
      <c r="A5" s="318"/>
      <c r="B5" s="320"/>
      <c r="C5" s="320"/>
      <c r="D5" s="76" t="s">
        <v>138</v>
      </c>
      <c r="E5" s="76" t="s">
        <v>139</v>
      </c>
      <c r="F5" s="323"/>
      <c r="G5" s="324"/>
      <c r="H5" s="337"/>
      <c r="I5" s="339"/>
      <c r="J5" s="76" t="s">
        <v>109</v>
      </c>
      <c r="K5" s="76" t="s">
        <v>109</v>
      </c>
      <c r="L5" s="76" t="s">
        <v>109</v>
      </c>
      <c r="M5" s="77" t="s">
        <v>109</v>
      </c>
      <c r="N5" s="77" t="s">
        <v>109</v>
      </c>
      <c r="O5" s="77" t="s">
        <v>140</v>
      </c>
      <c r="P5" s="77" t="s">
        <v>140</v>
      </c>
      <c r="Q5" s="77" t="s">
        <v>140</v>
      </c>
      <c r="R5" s="78" t="s">
        <v>141</v>
      </c>
      <c r="S5" s="341"/>
      <c r="T5" s="341"/>
      <c r="U5" s="332"/>
      <c r="V5" s="317"/>
      <c r="W5" s="317"/>
      <c r="X5" s="317"/>
      <c r="Y5" s="317"/>
      <c r="Z5" s="317"/>
      <c r="AA5" s="317"/>
      <c r="AB5" s="317"/>
      <c r="AC5" s="317"/>
      <c r="AD5" s="316"/>
      <c r="AE5" s="316"/>
      <c r="AF5" s="316"/>
      <c r="AG5" s="316"/>
      <c r="AH5" s="316"/>
      <c r="AI5" s="316"/>
      <c r="AJ5" s="316"/>
      <c r="AK5" s="316"/>
      <c r="AL5" s="316"/>
      <c r="AM5" s="316"/>
    </row>
    <row r="6" spans="1:44" ht="38.4" customHeight="1" thickBot="1">
      <c r="A6" s="79">
        <v>1</v>
      </c>
      <c r="B6" s="80" t="s">
        <v>142</v>
      </c>
      <c r="C6" s="80" t="s">
        <v>143</v>
      </c>
      <c r="D6" s="81" t="s">
        <v>144</v>
      </c>
      <c r="E6" s="82" t="s">
        <v>145</v>
      </c>
      <c r="F6" s="83">
        <v>2</v>
      </c>
      <c r="G6" s="84" t="s">
        <v>146</v>
      </c>
      <c r="H6" s="85"/>
      <c r="I6" s="86">
        <f>F6*H6</f>
        <v>0</v>
      </c>
      <c r="J6" s="87"/>
      <c r="K6" s="87"/>
      <c r="L6" s="87"/>
      <c r="M6" s="87"/>
      <c r="N6" s="88"/>
      <c r="O6" s="88">
        <f>F6*H6</f>
        <v>0</v>
      </c>
      <c r="P6" s="88"/>
      <c r="Q6" s="88"/>
      <c r="R6" s="89" t="s">
        <v>147</v>
      </c>
      <c r="S6" s="90" t="s">
        <v>148</v>
      </c>
      <c r="T6" s="90" t="s">
        <v>149</v>
      </c>
      <c r="U6" s="91">
        <v>2</v>
      </c>
      <c r="V6" s="82">
        <v>2</v>
      </c>
      <c r="W6" s="82"/>
      <c r="X6" s="92"/>
      <c r="Y6" s="76"/>
      <c r="Z6" s="76"/>
      <c r="AA6" s="76"/>
      <c r="AB6" s="76"/>
      <c r="AC6" s="76"/>
      <c r="AD6" s="76"/>
      <c r="AE6" s="76"/>
      <c r="AF6" s="76"/>
      <c r="AG6" s="76"/>
      <c r="AH6" s="76"/>
      <c r="AI6" s="76"/>
      <c r="AJ6" s="76"/>
      <c r="AK6" s="76"/>
      <c r="AL6" s="76"/>
      <c r="AM6" s="76"/>
      <c r="AR6" s="93"/>
    </row>
    <row r="7" spans="1:44" ht="38.4" customHeight="1" thickBot="1">
      <c r="A7" s="79">
        <v>2</v>
      </c>
      <c r="B7" s="80" t="s">
        <v>150</v>
      </c>
      <c r="C7" s="80" t="s">
        <v>151</v>
      </c>
      <c r="D7" s="81" t="s">
        <v>152</v>
      </c>
      <c r="E7" s="82" t="s">
        <v>153</v>
      </c>
      <c r="F7" s="83">
        <v>5</v>
      </c>
      <c r="G7" s="84" t="s">
        <v>146</v>
      </c>
      <c r="H7" s="85"/>
      <c r="I7" s="86">
        <f t="shared" ref="I7:I70" si="0">F7*H7</f>
        <v>0</v>
      </c>
      <c r="J7" s="87"/>
      <c r="K7" s="94"/>
      <c r="L7" s="94"/>
      <c r="M7" s="94"/>
      <c r="N7" s="88"/>
      <c r="O7" s="88">
        <f t="shared" ref="O7:O16" si="1">F7*H7</f>
        <v>0</v>
      </c>
      <c r="P7" s="88"/>
      <c r="Q7" s="88"/>
      <c r="R7" s="89" t="s">
        <v>154</v>
      </c>
      <c r="S7" s="90" t="s">
        <v>148</v>
      </c>
      <c r="T7" s="90" t="s">
        <v>149</v>
      </c>
      <c r="U7" s="95">
        <v>5</v>
      </c>
      <c r="V7" s="96">
        <v>5</v>
      </c>
      <c r="W7" s="82"/>
      <c r="X7" s="92"/>
      <c r="Y7" s="97"/>
      <c r="Z7" s="97"/>
      <c r="AA7" s="97"/>
      <c r="AB7" s="97"/>
      <c r="AC7" s="97"/>
      <c r="AD7" s="97"/>
      <c r="AE7" s="97"/>
      <c r="AF7" s="97"/>
      <c r="AG7" s="97"/>
      <c r="AH7" s="97"/>
      <c r="AI7" s="97"/>
      <c r="AJ7" s="97"/>
      <c r="AK7" s="97"/>
      <c r="AL7" s="97"/>
      <c r="AM7" s="97"/>
      <c r="AR7" s="93"/>
    </row>
    <row r="8" spans="1:44" ht="38.4" customHeight="1" thickBot="1">
      <c r="A8" s="79">
        <v>3</v>
      </c>
      <c r="B8" s="80" t="s">
        <v>150</v>
      </c>
      <c r="C8" s="80" t="s">
        <v>155</v>
      </c>
      <c r="D8" s="81" t="s">
        <v>156</v>
      </c>
      <c r="E8" s="82">
        <v>745818</v>
      </c>
      <c r="F8" s="83">
        <v>2</v>
      </c>
      <c r="G8" s="84" t="s">
        <v>146</v>
      </c>
      <c r="H8" s="85"/>
      <c r="I8" s="86">
        <f t="shared" si="0"/>
        <v>0</v>
      </c>
      <c r="J8" s="87"/>
      <c r="K8" s="94"/>
      <c r="L8" s="94"/>
      <c r="M8" s="94"/>
      <c r="N8" s="88"/>
      <c r="O8" s="88">
        <f t="shared" si="1"/>
        <v>0</v>
      </c>
      <c r="P8" s="88"/>
      <c r="Q8" s="88"/>
      <c r="R8" s="89" t="s">
        <v>154</v>
      </c>
      <c r="S8" s="90" t="s">
        <v>148</v>
      </c>
      <c r="T8" s="90" t="s">
        <v>149</v>
      </c>
      <c r="U8" s="95">
        <v>2</v>
      </c>
      <c r="V8" s="96">
        <v>2</v>
      </c>
      <c r="W8" s="82"/>
      <c r="X8" s="92"/>
      <c r="Y8" s="97"/>
      <c r="Z8" s="97"/>
      <c r="AA8" s="97"/>
      <c r="AB8" s="97"/>
      <c r="AC8" s="97"/>
      <c r="AD8" s="97"/>
      <c r="AE8" s="97"/>
      <c r="AF8" s="97"/>
      <c r="AG8" s="97"/>
      <c r="AH8" s="97"/>
      <c r="AI8" s="97"/>
      <c r="AJ8" s="97"/>
      <c r="AK8" s="97"/>
      <c r="AL8" s="97"/>
      <c r="AM8" s="97"/>
      <c r="AR8" s="93"/>
    </row>
    <row r="9" spans="1:44" ht="38.4" customHeight="1" thickBot="1">
      <c r="A9" s="79">
        <v>4</v>
      </c>
      <c r="B9" s="80" t="s">
        <v>157</v>
      </c>
      <c r="C9" s="80" t="s">
        <v>158</v>
      </c>
      <c r="D9" s="81" t="s">
        <v>159</v>
      </c>
      <c r="E9" s="82" t="s">
        <v>160</v>
      </c>
      <c r="F9" s="83">
        <v>10</v>
      </c>
      <c r="G9" s="84" t="s">
        <v>146</v>
      </c>
      <c r="H9" s="85"/>
      <c r="I9" s="86">
        <f t="shared" si="0"/>
        <v>0</v>
      </c>
      <c r="J9" s="87"/>
      <c r="K9" s="87"/>
      <c r="L9" s="87"/>
      <c r="M9" s="87"/>
      <c r="N9" s="87"/>
      <c r="O9" s="88">
        <f t="shared" si="1"/>
        <v>0</v>
      </c>
      <c r="P9" s="88"/>
      <c r="Q9" s="88"/>
      <c r="R9" s="89" t="s">
        <v>147</v>
      </c>
      <c r="S9" s="90" t="s">
        <v>148</v>
      </c>
      <c r="T9" s="90" t="s">
        <v>149</v>
      </c>
      <c r="U9" s="91">
        <v>10</v>
      </c>
      <c r="V9" s="98">
        <v>10</v>
      </c>
      <c r="W9" s="97"/>
      <c r="X9" s="97"/>
      <c r="Y9" s="97"/>
      <c r="Z9" s="97"/>
      <c r="AA9" s="97"/>
      <c r="AB9" s="97"/>
      <c r="AC9" s="97"/>
      <c r="AD9" s="97"/>
      <c r="AE9" s="97"/>
      <c r="AF9" s="97"/>
      <c r="AG9" s="97"/>
      <c r="AH9" s="97"/>
      <c r="AI9" s="97"/>
      <c r="AJ9" s="97"/>
      <c r="AK9" s="97"/>
      <c r="AL9" s="97"/>
      <c r="AM9" s="97"/>
      <c r="AR9" s="93"/>
    </row>
    <row r="10" spans="1:44" s="100" customFormat="1" ht="38.4" customHeight="1" thickBot="1">
      <c r="A10" s="79">
        <v>5</v>
      </c>
      <c r="B10" s="80" t="s">
        <v>157</v>
      </c>
      <c r="C10" s="80" t="s">
        <v>161</v>
      </c>
      <c r="D10" s="81" t="s">
        <v>159</v>
      </c>
      <c r="E10" s="82" t="s">
        <v>162</v>
      </c>
      <c r="F10" s="83">
        <v>5</v>
      </c>
      <c r="G10" s="84" t="s">
        <v>146</v>
      </c>
      <c r="H10" s="85"/>
      <c r="I10" s="86">
        <f t="shared" si="0"/>
        <v>0</v>
      </c>
      <c r="J10" s="87"/>
      <c r="K10" s="87"/>
      <c r="L10" s="87"/>
      <c r="M10" s="87"/>
      <c r="N10" s="87"/>
      <c r="O10" s="88">
        <f t="shared" si="1"/>
        <v>0</v>
      </c>
      <c r="P10" s="88"/>
      <c r="Q10" s="88"/>
      <c r="R10" s="89" t="s">
        <v>147</v>
      </c>
      <c r="S10" s="90" t="s">
        <v>148</v>
      </c>
      <c r="T10" s="90" t="s">
        <v>149</v>
      </c>
      <c r="U10" s="91">
        <v>5</v>
      </c>
      <c r="V10" s="82">
        <v>5</v>
      </c>
      <c r="W10" s="97"/>
      <c r="X10" s="97"/>
      <c r="Y10" s="97"/>
      <c r="Z10" s="97"/>
      <c r="AA10" s="97"/>
      <c r="AB10" s="97"/>
      <c r="AC10" s="97"/>
      <c r="AD10" s="97"/>
      <c r="AE10" s="97"/>
      <c r="AF10" s="97"/>
      <c r="AG10" s="97"/>
      <c r="AH10" s="97"/>
      <c r="AI10" s="97"/>
      <c r="AJ10" s="97"/>
      <c r="AK10" s="97"/>
      <c r="AL10" s="97"/>
      <c r="AM10" s="97"/>
      <c r="AN10" s="99"/>
      <c r="AQ10" s="54"/>
      <c r="AR10" s="101"/>
    </row>
    <row r="11" spans="1:44" ht="38.4" customHeight="1" thickBot="1">
      <c r="A11" s="79">
        <v>6</v>
      </c>
      <c r="B11" s="80" t="s">
        <v>163</v>
      </c>
      <c r="C11" s="80" t="s">
        <v>164</v>
      </c>
      <c r="D11" s="102" t="s">
        <v>165</v>
      </c>
      <c r="E11" s="82" t="s">
        <v>166</v>
      </c>
      <c r="F11" s="83">
        <v>250</v>
      </c>
      <c r="G11" s="84" t="s">
        <v>167</v>
      </c>
      <c r="H11" s="85"/>
      <c r="I11" s="86">
        <f t="shared" si="0"/>
        <v>0</v>
      </c>
      <c r="J11" s="87"/>
      <c r="K11" s="87"/>
      <c r="L11" s="87"/>
      <c r="M11" s="87"/>
      <c r="N11" s="87"/>
      <c r="O11" s="88">
        <f t="shared" si="1"/>
        <v>0</v>
      </c>
      <c r="P11" s="88"/>
      <c r="Q11" s="88"/>
      <c r="R11" s="89" t="s">
        <v>154</v>
      </c>
      <c r="S11" s="90" t="s">
        <v>148</v>
      </c>
      <c r="T11" s="90" t="s">
        <v>149</v>
      </c>
      <c r="U11" s="95">
        <v>250</v>
      </c>
      <c r="V11" s="103">
        <v>250</v>
      </c>
      <c r="W11" s="97"/>
      <c r="X11" s="97"/>
      <c r="Y11" s="97"/>
      <c r="Z11" s="97"/>
      <c r="AA11" s="97"/>
      <c r="AB11" s="97"/>
      <c r="AC11" s="97"/>
      <c r="AD11" s="97"/>
      <c r="AE11" s="97"/>
      <c r="AF11" s="97"/>
      <c r="AG11" s="97"/>
      <c r="AH11" s="97"/>
      <c r="AI11" s="97"/>
      <c r="AJ11" s="97"/>
      <c r="AK11" s="97"/>
      <c r="AL11" s="97"/>
      <c r="AM11" s="97"/>
      <c r="AR11" s="93"/>
    </row>
    <row r="12" spans="1:44" ht="38.4" customHeight="1" thickBot="1">
      <c r="A12" s="79">
        <v>7</v>
      </c>
      <c r="B12" s="80" t="s">
        <v>163</v>
      </c>
      <c r="C12" s="80" t="s">
        <v>168</v>
      </c>
      <c r="D12" s="104" t="s">
        <v>165</v>
      </c>
      <c r="E12" s="82" t="s">
        <v>169</v>
      </c>
      <c r="F12" s="83">
        <v>250</v>
      </c>
      <c r="G12" s="84" t="s">
        <v>167</v>
      </c>
      <c r="H12" s="85"/>
      <c r="I12" s="86">
        <f t="shared" si="0"/>
        <v>0</v>
      </c>
      <c r="J12" s="87"/>
      <c r="K12" s="87"/>
      <c r="L12" s="87"/>
      <c r="M12" s="87"/>
      <c r="N12" s="87"/>
      <c r="O12" s="88">
        <f t="shared" si="1"/>
        <v>0</v>
      </c>
      <c r="P12" s="88"/>
      <c r="Q12" s="88"/>
      <c r="R12" s="89" t="s">
        <v>154</v>
      </c>
      <c r="S12" s="90" t="s">
        <v>148</v>
      </c>
      <c r="T12" s="90" t="s">
        <v>149</v>
      </c>
      <c r="U12" s="91">
        <v>250</v>
      </c>
      <c r="V12" s="98">
        <v>250</v>
      </c>
      <c r="W12" s="97"/>
      <c r="X12" s="97"/>
      <c r="Y12" s="97"/>
      <c r="Z12" s="97"/>
      <c r="AA12" s="97"/>
      <c r="AB12" s="97"/>
      <c r="AC12" s="97"/>
      <c r="AD12" s="97"/>
      <c r="AE12" s="97"/>
      <c r="AF12" s="97"/>
      <c r="AG12" s="97"/>
      <c r="AH12" s="97"/>
      <c r="AI12" s="97"/>
      <c r="AJ12" s="97"/>
      <c r="AK12" s="97"/>
      <c r="AL12" s="97"/>
      <c r="AM12" s="97"/>
      <c r="AR12" s="93"/>
    </row>
    <row r="13" spans="1:44" ht="38.4" customHeight="1" thickBot="1">
      <c r="A13" s="79">
        <v>8</v>
      </c>
      <c r="B13" s="105" t="s">
        <v>170</v>
      </c>
      <c r="C13" s="105" t="s">
        <v>171</v>
      </c>
      <c r="D13" s="106" t="s">
        <v>172</v>
      </c>
      <c r="E13" s="107" t="s">
        <v>173</v>
      </c>
      <c r="F13" s="83">
        <v>1</v>
      </c>
      <c r="G13" s="84" t="s">
        <v>146</v>
      </c>
      <c r="H13" s="85"/>
      <c r="I13" s="86">
        <f t="shared" si="0"/>
        <v>0</v>
      </c>
      <c r="J13" s="87"/>
      <c r="K13" s="108"/>
      <c r="L13" s="108"/>
      <c r="M13" s="108"/>
      <c r="N13" s="108"/>
      <c r="O13" s="88">
        <f t="shared" si="1"/>
        <v>0</v>
      </c>
      <c r="P13" s="109"/>
      <c r="Q13" s="109"/>
      <c r="R13" s="89" t="s">
        <v>174</v>
      </c>
      <c r="S13" s="90" t="s">
        <v>148</v>
      </c>
      <c r="T13" s="90" t="s">
        <v>149</v>
      </c>
      <c r="U13" s="110">
        <v>1</v>
      </c>
      <c r="V13" s="97">
        <v>1</v>
      </c>
      <c r="W13" s="111"/>
      <c r="X13" s="111"/>
      <c r="Y13" s="111"/>
      <c r="Z13" s="111"/>
      <c r="AA13" s="111"/>
      <c r="AB13" s="111"/>
      <c r="AC13" s="111"/>
      <c r="AD13" s="111"/>
      <c r="AE13" s="111"/>
      <c r="AF13" s="96"/>
      <c r="AG13" s="111"/>
      <c r="AH13" s="111"/>
      <c r="AI13" s="111"/>
      <c r="AJ13" s="111"/>
      <c r="AK13" s="111"/>
      <c r="AL13" s="111"/>
      <c r="AM13" s="97"/>
      <c r="AR13" s="93"/>
    </row>
    <row r="14" spans="1:44" ht="38.4" customHeight="1" thickBot="1">
      <c r="A14" s="79">
        <v>9</v>
      </c>
      <c r="B14" s="80" t="s">
        <v>170</v>
      </c>
      <c r="C14" s="80" t="s">
        <v>175</v>
      </c>
      <c r="D14" s="112" t="s">
        <v>172</v>
      </c>
      <c r="E14" s="113" t="s">
        <v>176</v>
      </c>
      <c r="F14" s="83">
        <v>1</v>
      </c>
      <c r="G14" s="84" t="s">
        <v>146</v>
      </c>
      <c r="H14" s="85"/>
      <c r="I14" s="86">
        <f t="shared" si="0"/>
        <v>0</v>
      </c>
      <c r="J14" s="87"/>
      <c r="K14" s="87"/>
      <c r="L14" s="87"/>
      <c r="M14" s="114"/>
      <c r="N14" s="114"/>
      <c r="O14" s="88">
        <f t="shared" si="1"/>
        <v>0</v>
      </c>
      <c r="P14" s="88"/>
      <c r="Q14" s="88"/>
      <c r="R14" s="89" t="s">
        <v>174</v>
      </c>
      <c r="S14" s="90" t="s">
        <v>148</v>
      </c>
      <c r="T14" s="90" t="s">
        <v>149</v>
      </c>
      <c r="U14" s="91">
        <v>1</v>
      </c>
      <c r="V14" s="98">
        <v>1</v>
      </c>
      <c r="W14" s="97"/>
      <c r="X14" s="97"/>
      <c r="Y14" s="97"/>
      <c r="Z14" s="97"/>
      <c r="AA14" s="97"/>
      <c r="AB14" s="97"/>
      <c r="AC14" s="97"/>
      <c r="AD14" s="97"/>
      <c r="AE14" s="97"/>
      <c r="AF14" s="97"/>
      <c r="AG14" s="97"/>
      <c r="AH14" s="97"/>
      <c r="AI14" s="97"/>
      <c r="AJ14" s="97"/>
      <c r="AK14" s="97"/>
      <c r="AL14" s="97"/>
      <c r="AM14" s="97"/>
      <c r="AR14" s="93"/>
    </row>
    <row r="15" spans="1:44" ht="38.4" customHeight="1" thickBot="1">
      <c r="A15" s="79">
        <v>10</v>
      </c>
      <c r="B15" s="80" t="s">
        <v>177</v>
      </c>
      <c r="C15" s="80"/>
      <c r="D15" s="112" t="s">
        <v>178</v>
      </c>
      <c r="E15" s="113" t="s">
        <v>179</v>
      </c>
      <c r="F15" s="83">
        <v>2</v>
      </c>
      <c r="G15" s="84" t="s">
        <v>146</v>
      </c>
      <c r="H15" s="85"/>
      <c r="I15" s="86">
        <f t="shared" si="0"/>
        <v>0</v>
      </c>
      <c r="J15" s="87"/>
      <c r="K15" s="94"/>
      <c r="L15" s="94"/>
      <c r="M15" s="94"/>
      <c r="N15" s="114"/>
      <c r="O15" s="88">
        <f t="shared" si="1"/>
        <v>0</v>
      </c>
      <c r="P15" s="88"/>
      <c r="Q15" s="88"/>
      <c r="R15" s="89" t="s">
        <v>180</v>
      </c>
      <c r="S15" s="90" t="s">
        <v>148</v>
      </c>
      <c r="T15" s="113" t="s">
        <v>181</v>
      </c>
      <c r="U15" s="91">
        <v>2</v>
      </c>
      <c r="V15" s="98">
        <v>1</v>
      </c>
      <c r="W15" s="97"/>
      <c r="X15" s="97"/>
      <c r="Y15" s="97"/>
      <c r="Z15" s="97"/>
      <c r="AA15" s="97"/>
      <c r="AB15" s="97"/>
      <c r="AC15" s="97"/>
      <c r="AD15" s="97"/>
      <c r="AE15" s="97">
        <v>1</v>
      </c>
      <c r="AF15" s="97"/>
      <c r="AG15" s="97"/>
      <c r="AH15" s="97"/>
      <c r="AI15" s="97"/>
      <c r="AJ15" s="97"/>
      <c r="AK15" s="97"/>
      <c r="AL15" s="97"/>
      <c r="AM15" s="97"/>
      <c r="AR15" s="93"/>
    </row>
    <row r="16" spans="1:44" ht="38.4" customHeight="1" thickBot="1">
      <c r="A16" s="79">
        <v>11</v>
      </c>
      <c r="B16" s="80" t="s">
        <v>182</v>
      </c>
      <c r="C16" s="80" t="s">
        <v>183</v>
      </c>
      <c r="D16" s="81" t="s">
        <v>184</v>
      </c>
      <c r="E16" s="82">
        <v>109992130</v>
      </c>
      <c r="F16" s="83">
        <v>1</v>
      </c>
      <c r="G16" s="84" t="s">
        <v>185</v>
      </c>
      <c r="H16" s="85"/>
      <c r="I16" s="86">
        <f t="shared" si="0"/>
        <v>0</v>
      </c>
      <c r="J16" s="87"/>
      <c r="K16" s="94"/>
      <c r="L16" s="94"/>
      <c r="M16" s="94"/>
      <c r="N16" s="114"/>
      <c r="O16" s="88">
        <f t="shared" si="1"/>
        <v>0</v>
      </c>
      <c r="P16" s="88"/>
      <c r="Q16" s="88"/>
      <c r="R16" s="89" t="s">
        <v>154</v>
      </c>
      <c r="S16" s="90" t="s">
        <v>148</v>
      </c>
      <c r="T16" s="113" t="s">
        <v>181</v>
      </c>
      <c r="U16" s="91">
        <v>1</v>
      </c>
      <c r="V16" s="98">
        <v>1</v>
      </c>
      <c r="W16" s="97"/>
      <c r="X16" s="97"/>
      <c r="Y16" s="97"/>
      <c r="Z16" s="97"/>
      <c r="AA16" s="97"/>
      <c r="AB16" s="97"/>
      <c r="AC16" s="97"/>
      <c r="AD16" s="97"/>
      <c r="AE16" s="97"/>
      <c r="AF16" s="97"/>
      <c r="AG16" s="97"/>
      <c r="AH16" s="97"/>
      <c r="AI16" s="97"/>
      <c r="AJ16" s="97"/>
      <c r="AK16" s="97"/>
      <c r="AL16" s="97"/>
      <c r="AM16" s="97"/>
      <c r="AR16" s="93"/>
    </row>
    <row r="17" spans="1:44" ht="38.4" customHeight="1" thickBot="1">
      <c r="A17" s="79">
        <v>12</v>
      </c>
      <c r="B17" s="80" t="s">
        <v>186</v>
      </c>
      <c r="C17" s="80" t="s">
        <v>187</v>
      </c>
      <c r="D17" s="81" t="s">
        <v>188</v>
      </c>
      <c r="E17" s="82" t="s">
        <v>189</v>
      </c>
      <c r="F17" s="83">
        <v>1</v>
      </c>
      <c r="G17" s="84" t="s">
        <v>190</v>
      </c>
      <c r="H17" s="85"/>
      <c r="I17" s="86">
        <f t="shared" si="0"/>
        <v>0</v>
      </c>
      <c r="J17" s="87"/>
      <c r="K17" s="94"/>
      <c r="L17" s="94"/>
      <c r="M17" s="94"/>
      <c r="N17" s="94">
        <f>F17*H17</f>
        <v>0</v>
      </c>
      <c r="O17" s="88"/>
      <c r="P17" s="88"/>
      <c r="Q17" s="88"/>
      <c r="R17" s="89" t="s">
        <v>191</v>
      </c>
      <c r="S17" s="90" t="s">
        <v>192</v>
      </c>
      <c r="T17" s="115" t="s">
        <v>193</v>
      </c>
      <c r="U17" s="91">
        <v>1</v>
      </c>
      <c r="V17" s="98"/>
      <c r="W17" s="97">
        <v>1</v>
      </c>
      <c r="X17" s="92"/>
      <c r="Y17" s="97"/>
      <c r="Z17" s="97"/>
      <c r="AA17" s="97"/>
      <c r="AB17" s="97"/>
      <c r="AC17" s="97"/>
      <c r="AD17" s="97"/>
      <c r="AE17" s="97"/>
      <c r="AF17" s="97"/>
      <c r="AG17" s="97"/>
      <c r="AH17" s="97"/>
      <c r="AI17" s="97"/>
      <c r="AJ17" s="97"/>
      <c r="AK17" s="97"/>
      <c r="AL17" s="97"/>
      <c r="AM17" s="97"/>
      <c r="AR17" s="93"/>
    </row>
    <row r="18" spans="1:44" ht="38.4" customHeight="1" thickBot="1">
      <c r="A18" s="79">
        <v>13</v>
      </c>
      <c r="B18" s="80" t="s">
        <v>194</v>
      </c>
      <c r="C18" s="80" t="s">
        <v>195</v>
      </c>
      <c r="D18" s="81" t="s">
        <v>196</v>
      </c>
      <c r="E18" s="82" t="s">
        <v>197</v>
      </c>
      <c r="F18" s="83">
        <v>1</v>
      </c>
      <c r="G18" s="84" t="s">
        <v>146</v>
      </c>
      <c r="H18" s="85"/>
      <c r="I18" s="86">
        <f t="shared" si="0"/>
        <v>0</v>
      </c>
      <c r="J18" s="87"/>
      <c r="K18" s="87"/>
      <c r="L18" s="87"/>
      <c r="M18" s="94">
        <f>F18*H18</f>
        <v>0</v>
      </c>
      <c r="N18" s="87"/>
      <c r="O18" s="88"/>
      <c r="P18" s="88"/>
      <c r="Q18" s="88"/>
      <c r="R18" s="89" t="s">
        <v>198</v>
      </c>
      <c r="S18" s="90" t="s">
        <v>199</v>
      </c>
      <c r="T18" s="115" t="s">
        <v>200</v>
      </c>
      <c r="U18" s="116">
        <v>1</v>
      </c>
      <c r="V18" s="117"/>
      <c r="W18" s="97"/>
      <c r="X18" s="92"/>
      <c r="Y18" s="97">
        <v>1</v>
      </c>
      <c r="Z18" s="97"/>
      <c r="AA18" s="97"/>
      <c r="AB18" s="97"/>
      <c r="AC18" s="97"/>
      <c r="AD18" s="97"/>
      <c r="AE18" s="97"/>
      <c r="AF18" s="97"/>
      <c r="AG18" s="97"/>
      <c r="AH18" s="97"/>
      <c r="AI18" s="97"/>
      <c r="AJ18" s="97"/>
      <c r="AK18" s="97"/>
      <c r="AL18" s="97"/>
      <c r="AM18" s="97"/>
      <c r="AR18" s="93"/>
    </row>
    <row r="19" spans="1:44" ht="42.6" customHeight="1" thickBot="1">
      <c r="A19" s="79">
        <v>14</v>
      </c>
      <c r="B19" s="80" t="s">
        <v>201</v>
      </c>
      <c r="C19" s="80" t="s">
        <v>202</v>
      </c>
      <c r="D19" s="81" t="s">
        <v>203</v>
      </c>
      <c r="E19" s="113" t="s">
        <v>204</v>
      </c>
      <c r="F19" s="83">
        <v>1</v>
      </c>
      <c r="G19" s="84" t="s">
        <v>205</v>
      </c>
      <c r="H19" s="85"/>
      <c r="I19" s="86">
        <f t="shared" si="0"/>
        <v>0</v>
      </c>
      <c r="J19" s="87"/>
      <c r="K19" s="87"/>
      <c r="L19" s="87"/>
      <c r="M19" s="94">
        <f t="shared" ref="M19:M22" si="2">F19*H19</f>
        <v>0</v>
      </c>
      <c r="N19" s="87"/>
      <c r="O19" s="88"/>
      <c r="P19" s="88"/>
      <c r="Q19" s="88"/>
      <c r="R19" s="89" t="s">
        <v>198</v>
      </c>
      <c r="S19" s="90" t="s">
        <v>199</v>
      </c>
      <c r="T19" s="115" t="s">
        <v>200</v>
      </c>
      <c r="U19" s="95">
        <v>1</v>
      </c>
      <c r="V19" s="96"/>
      <c r="W19" s="97"/>
      <c r="X19" s="92"/>
      <c r="Y19" s="97">
        <v>1</v>
      </c>
      <c r="Z19" s="97"/>
      <c r="AA19" s="97"/>
      <c r="AB19" s="97"/>
      <c r="AC19" s="97"/>
      <c r="AD19" s="97"/>
      <c r="AE19" s="97"/>
      <c r="AF19" s="97"/>
      <c r="AG19" s="97"/>
      <c r="AH19" s="97"/>
      <c r="AI19" s="97"/>
      <c r="AJ19" s="97"/>
      <c r="AK19" s="97"/>
      <c r="AL19" s="97"/>
      <c r="AM19" s="76"/>
      <c r="AR19" s="93"/>
    </row>
    <row r="20" spans="1:44" s="119" customFormat="1" ht="42.6" customHeight="1" thickBot="1">
      <c r="A20" s="79">
        <v>15</v>
      </c>
      <c r="B20" s="80" t="s">
        <v>201</v>
      </c>
      <c r="C20" s="80" t="s">
        <v>206</v>
      </c>
      <c r="D20" s="81" t="s">
        <v>203</v>
      </c>
      <c r="E20" s="113" t="s">
        <v>204</v>
      </c>
      <c r="F20" s="83">
        <v>1</v>
      </c>
      <c r="G20" s="84" t="s">
        <v>205</v>
      </c>
      <c r="H20" s="76"/>
      <c r="I20" s="86">
        <f t="shared" si="0"/>
        <v>0</v>
      </c>
      <c r="J20" s="87"/>
      <c r="K20" s="87"/>
      <c r="L20" s="87"/>
      <c r="M20" s="94">
        <f t="shared" si="2"/>
        <v>0</v>
      </c>
      <c r="N20" s="87"/>
      <c r="O20" s="88"/>
      <c r="P20" s="88"/>
      <c r="Q20" s="88"/>
      <c r="R20" s="89" t="s">
        <v>198</v>
      </c>
      <c r="S20" s="90" t="s">
        <v>199</v>
      </c>
      <c r="T20" s="115" t="s">
        <v>200</v>
      </c>
      <c r="U20" s="95">
        <v>1</v>
      </c>
      <c r="V20" s="96"/>
      <c r="W20" s="118"/>
      <c r="X20" s="76"/>
      <c r="Y20" s="82">
        <v>1</v>
      </c>
      <c r="Z20" s="92"/>
      <c r="AA20" s="76"/>
      <c r="AB20" s="76"/>
      <c r="AC20" s="76"/>
      <c r="AD20" s="76"/>
      <c r="AE20" s="76"/>
      <c r="AF20" s="76"/>
      <c r="AG20" s="76"/>
      <c r="AH20" s="76"/>
      <c r="AI20" s="76"/>
      <c r="AJ20" s="76"/>
      <c r="AK20" s="76"/>
      <c r="AL20" s="76"/>
      <c r="AM20" s="97"/>
      <c r="AN20" s="52"/>
      <c r="AO20" s="53"/>
      <c r="AQ20" s="120"/>
      <c r="AR20" s="93"/>
    </row>
    <row r="21" spans="1:44" s="93" customFormat="1" ht="42.6" customHeight="1" thickBot="1">
      <c r="A21" s="79">
        <v>16</v>
      </c>
      <c r="B21" s="80" t="s">
        <v>201</v>
      </c>
      <c r="C21" s="80" t="s">
        <v>207</v>
      </c>
      <c r="D21" s="81" t="s">
        <v>203</v>
      </c>
      <c r="E21" s="82" t="s">
        <v>208</v>
      </c>
      <c r="F21" s="83">
        <v>1</v>
      </c>
      <c r="G21" s="84" t="s">
        <v>205</v>
      </c>
      <c r="H21" s="56"/>
      <c r="I21" s="86">
        <f t="shared" si="0"/>
        <v>0</v>
      </c>
      <c r="J21" s="87"/>
      <c r="K21" s="87"/>
      <c r="L21" s="87"/>
      <c r="M21" s="94">
        <f t="shared" si="2"/>
        <v>0</v>
      </c>
      <c r="N21" s="87"/>
      <c r="O21" s="88"/>
      <c r="P21" s="121"/>
      <c r="Q21" s="121"/>
      <c r="R21" s="89" t="s">
        <v>198</v>
      </c>
      <c r="S21" s="90" t="s">
        <v>199</v>
      </c>
      <c r="T21" s="115" t="s">
        <v>200</v>
      </c>
      <c r="U21" s="95">
        <v>1</v>
      </c>
      <c r="V21" s="96"/>
      <c r="W21" s="122"/>
      <c r="X21" s="97"/>
      <c r="Y21" s="82">
        <v>1</v>
      </c>
      <c r="Z21" s="92"/>
      <c r="AA21" s="92"/>
      <c r="AB21" s="97"/>
      <c r="AC21" s="97"/>
      <c r="AD21" s="97"/>
      <c r="AE21" s="97"/>
      <c r="AF21" s="97"/>
      <c r="AG21" s="97"/>
      <c r="AH21" s="97"/>
      <c r="AI21" s="97"/>
      <c r="AJ21" s="97"/>
      <c r="AK21" s="97"/>
      <c r="AL21" s="97"/>
      <c r="AM21" s="111"/>
      <c r="AN21" s="52"/>
      <c r="AO21" s="53"/>
    </row>
    <row r="22" spans="1:44" s="119" customFormat="1" ht="42.6" customHeight="1" thickBot="1">
      <c r="A22" s="79">
        <v>17</v>
      </c>
      <c r="B22" s="80" t="s">
        <v>201</v>
      </c>
      <c r="C22" s="80" t="s">
        <v>209</v>
      </c>
      <c r="D22" s="81" t="s">
        <v>203</v>
      </c>
      <c r="E22" s="82" t="s">
        <v>208</v>
      </c>
      <c r="F22" s="83">
        <v>1</v>
      </c>
      <c r="G22" s="84" t="s">
        <v>205</v>
      </c>
      <c r="H22" s="85"/>
      <c r="I22" s="86">
        <f t="shared" si="0"/>
        <v>0</v>
      </c>
      <c r="J22" s="87"/>
      <c r="K22" s="87"/>
      <c r="L22" s="87"/>
      <c r="M22" s="94">
        <f t="shared" si="2"/>
        <v>0</v>
      </c>
      <c r="N22" s="87"/>
      <c r="O22" s="88"/>
      <c r="P22" s="121"/>
      <c r="Q22" s="121"/>
      <c r="R22" s="89" t="s">
        <v>198</v>
      </c>
      <c r="S22" s="90" t="s">
        <v>199</v>
      </c>
      <c r="T22" s="115" t="s">
        <v>200</v>
      </c>
      <c r="U22" s="123">
        <v>1</v>
      </c>
      <c r="V22" s="97"/>
      <c r="W22" s="96"/>
      <c r="X22" s="117"/>
      <c r="Y22" s="82">
        <v>1</v>
      </c>
      <c r="Z22" s="92"/>
      <c r="AA22" s="111"/>
      <c r="AB22" s="111"/>
      <c r="AC22" s="124"/>
      <c r="AD22" s="111"/>
      <c r="AE22" s="111"/>
      <c r="AF22" s="111"/>
      <c r="AG22" s="111"/>
      <c r="AH22" s="111"/>
      <c r="AI22" s="111"/>
      <c r="AJ22" s="111"/>
      <c r="AK22" s="111"/>
      <c r="AL22" s="111"/>
      <c r="AM22" s="97"/>
      <c r="AN22" s="52"/>
      <c r="AO22" s="53"/>
      <c r="AQ22" s="120"/>
      <c r="AR22" s="93"/>
    </row>
    <row r="23" spans="1:44" s="93" customFormat="1" ht="42.6" customHeight="1" thickBot="1">
      <c r="A23" s="79">
        <v>18</v>
      </c>
      <c r="B23" s="125" t="s">
        <v>210</v>
      </c>
      <c r="C23" s="80" t="s">
        <v>211</v>
      </c>
      <c r="D23" s="82" t="s">
        <v>212</v>
      </c>
      <c r="E23" s="126" t="s">
        <v>213</v>
      </c>
      <c r="F23" s="83">
        <v>2</v>
      </c>
      <c r="G23" s="127" t="s">
        <v>146</v>
      </c>
      <c r="H23" s="85"/>
      <c r="I23" s="86">
        <f t="shared" si="0"/>
        <v>0</v>
      </c>
      <c r="J23" s="87"/>
      <c r="K23" s="87"/>
      <c r="L23" s="87">
        <f>F23*H23</f>
        <v>0</v>
      </c>
      <c r="M23" s="94"/>
      <c r="N23" s="87"/>
      <c r="O23" s="88"/>
      <c r="P23" s="121"/>
      <c r="Q23" s="121"/>
      <c r="R23" s="89" t="s">
        <v>154</v>
      </c>
      <c r="S23" s="90" t="s">
        <v>214</v>
      </c>
      <c r="T23" s="115" t="s">
        <v>215</v>
      </c>
      <c r="U23" s="128">
        <v>2</v>
      </c>
      <c r="V23" s="126"/>
      <c r="W23" s="96"/>
      <c r="X23" s="97"/>
      <c r="Y23" s="97"/>
      <c r="Z23" s="92">
        <v>2</v>
      </c>
      <c r="AA23" s="126"/>
      <c r="AB23" s="97"/>
      <c r="AC23" s="92"/>
      <c r="AD23" s="97"/>
      <c r="AE23" s="97"/>
      <c r="AF23" s="97"/>
      <c r="AG23" s="97"/>
      <c r="AH23" s="97"/>
      <c r="AI23" s="97"/>
      <c r="AJ23" s="97"/>
      <c r="AK23" s="97"/>
      <c r="AL23" s="97"/>
      <c r="AM23" s="111"/>
      <c r="AN23" s="52"/>
      <c r="AO23" s="53"/>
      <c r="AP23" s="129"/>
    </row>
    <row r="24" spans="1:44" s="93" customFormat="1" ht="40.200000000000003" customHeight="1" thickBot="1">
      <c r="A24" s="79">
        <v>19</v>
      </c>
      <c r="B24" s="80" t="s">
        <v>216</v>
      </c>
      <c r="C24" s="80" t="s">
        <v>217</v>
      </c>
      <c r="D24" s="130" t="s">
        <v>218</v>
      </c>
      <c r="E24" s="131" t="s">
        <v>219</v>
      </c>
      <c r="F24" s="83">
        <v>1</v>
      </c>
      <c r="G24" s="84" t="s">
        <v>146</v>
      </c>
      <c r="H24" s="85"/>
      <c r="I24" s="86">
        <f t="shared" si="0"/>
        <v>0</v>
      </c>
      <c r="J24" s="87"/>
      <c r="K24" s="87"/>
      <c r="L24" s="87">
        <f t="shared" ref="L24:L31" si="3">F24*H24</f>
        <v>0</v>
      </c>
      <c r="M24" s="87"/>
      <c r="N24" s="87"/>
      <c r="O24" s="88"/>
      <c r="P24" s="121"/>
      <c r="Q24" s="121"/>
      <c r="R24" s="89" t="s">
        <v>154</v>
      </c>
      <c r="S24" s="90" t="s">
        <v>214</v>
      </c>
      <c r="T24" s="82" t="s">
        <v>215</v>
      </c>
      <c r="U24" s="132">
        <v>1</v>
      </c>
      <c r="V24" s="111"/>
      <c r="W24" s="111"/>
      <c r="X24" s="111"/>
      <c r="Y24" s="96"/>
      <c r="Z24" s="92">
        <v>1</v>
      </c>
      <c r="AA24" s="96"/>
      <c r="AB24" s="111"/>
      <c r="AC24" s="111"/>
      <c r="AD24" s="124"/>
      <c r="AE24" s="111"/>
      <c r="AF24" s="111"/>
      <c r="AG24" s="111"/>
      <c r="AH24" s="111"/>
      <c r="AI24" s="111"/>
      <c r="AJ24" s="111"/>
      <c r="AK24" s="111"/>
      <c r="AL24" s="111"/>
      <c r="AM24" s="111"/>
      <c r="AN24" s="52"/>
      <c r="AO24" s="53"/>
      <c r="AP24" s="129"/>
    </row>
    <row r="25" spans="1:44" s="93" customFormat="1" ht="40.200000000000003" customHeight="1" thickBot="1">
      <c r="A25" s="79">
        <v>20</v>
      </c>
      <c r="B25" s="80" t="s">
        <v>220</v>
      </c>
      <c r="C25" s="133" t="s">
        <v>221</v>
      </c>
      <c r="D25" s="81" t="s">
        <v>222</v>
      </c>
      <c r="E25" s="113" t="s">
        <v>223</v>
      </c>
      <c r="F25" s="83">
        <v>1</v>
      </c>
      <c r="G25" s="84" t="s">
        <v>146</v>
      </c>
      <c r="H25" s="85"/>
      <c r="I25" s="86">
        <f t="shared" si="0"/>
        <v>0</v>
      </c>
      <c r="J25" s="87"/>
      <c r="K25" s="87"/>
      <c r="L25" s="87">
        <f t="shared" si="3"/>
        <v>0</v>
      </c>
      <c r="M25" s="87"/>
      <c r="N25" s="87"/>
      <c r="O25" s="88"/>
      <c r="P25" s="121"/>
      <c r="Q25" s="121"/>
      <c r="R25" s="89" t="s">
        <v>154</v>
      </c>
      <c r="S25" s="90" t="s">
        <v>214</v>
      </c>
      <c r="T25" s="115" t="s">
        <v>215</v>
      </c>
      <c r="U25" s="95">
        <v>1</v>
      </c>
      <c r="V25" s="96"/>
      <c r="W25" s="111"/>
      <c r="X25" s="111"/>
      <c r="Y25" s="96"/>
      <c r="Z25" s="111">
        <v>1</v>
      </c>
      <c r="AA25" s="82"/>
      <c r="AB25" s="111"/>
      <c r="AC25" s="96"/>
      <c r="AD25" s="124"/>
      <c r="AE25" s="111"/>
      <c r="AF25" s="111"/>
      <c r="AG25" s="111"/>
      <c r="AH25" s="111"/>
      <c r="AI25" s="111"/>
      <c r="AJ25" s="111"/>
      <c r="AK25" s="111"/>
      <c r="AL25" s="111"/>
      <c r="AM25" s="111"/>
      <c r="AN25" s="52"/>
      <c r="AO25" s="53"/>
      <c r="AP25" s="129"/>
    </row>
    <row r="26" spans="1:44" s="93" customFormat="1" ht="40.200000000000003" customHeight="1" thickBot="1">
      <c r="A26" s="79">
        <v>21</v>
      </c>
      <c r="B26" s="80" t="s">
        <v>224</v>
      </c>
      <c r="C26" s="80" t="s">
        <v>225</v>
      </c>
      <c r="D26" s="81" t="s">
        <v>226</v>
      </c>
      <c r="E26" s="113" t="s">
        <v>227</v>
      </c>
      <c r="F26" s="83">
        <v>2</v>
      </c>
      <c r="G26" s="84" t="s">
        <v>146</v>
      </c>
      <c r="H26" s="85"/>
      <c r="I26" s="86">
        <f t="shared" si="0"/>
        <v>0</v>
      </c>
      <c r="J26" s="87"/>
      <c r="K26" s="87"/>
      <c r="L26" s="87">
        <f t="shared" si="3"/>
        <v>0</v>
      </c>
      <c r="M26" s="87"/>
      <c r="N26" s="87"/>
      <c r="O26" s="88"/>
      <c r="P26" s="121"/>
      <c r="Q26" s="121"/>
      <c r="R26" s="89" t="s">
        <v>154</v>
      </c>
      <c r="S26" s="90" t="s">
        <v>214</v>
      </c>
      <c r="T26" s="115" t="s">
        <v>215</v>
      </c>
      <c r="U26" s="134">
        <v>2</v>
      </c>
      <c r="V26" s="135"/>
      <c r="W26" s="111"/>
      <c r="X26" s="111"/>
      <c r="Y26" s="96"/>
      <c r="Z26" s="111">
        <v>2</v>
      </c>
      <c r="AA26" s="82"/>
      <c r="AB26" s="111"/>
      <c r="AC26" s="135"/>
      <c r="AD26" s="124"/>
      <c r="AE26" s="111"/>
      <c r="AF26" s="111"/>
      <c r="AG26" s="111"/>
      <c r="AH26" s="111"/>
      <c r="AI26" s="111"/>
      <c r="AJ26" s="111"/>
      <c r="AK26" s="111"/>
      <c r="AL26" s="111"/>
      <c r="AM26" s="111"/>
      <c r="AN26" s="52"/>
      <c r="AO26" s="53"/>
      <c r="AP26" s="129"/>
    </row>
    <row r="27" spans="1:44" s="93" customFormat="1" ht="40.200000000000003" customHeight="1" thickBot="1">
      <c r="A27" s="79">
        <v>22</v>
      </c>
      <c r="B27" s="80" t="s">
        <v>228</v>
      </c>
      <c r="C27" s="80" t="s">
        <v>229</v>
      </c>
      <c r="D27" s="81" t="s">
        <v>230</v>
      </c>
      <c r="E27" s="82" t="s">
        <v>231</v>
      </c>
      <c r="F27" s="83">
        <v>2</v>
      </c>
      <c r="G27" s="84" t="s">
        <v>146</v>
      </c>
      <c r="H27" s="85"/>
      <c r="I27" s="86">
        <f t="shared" si="0"/>
        <v>0</v>
      </c>
      <c r="J27" s="87"/>
      <c r="K27" s="87"/>
      <c r="L27" s="87">
        <f t="shared" si="3"/>
        <v>0</v>
      </c>
      <c r="M27" s="87"/>
      <c r="N27" s="87"/>
      <c r="O27" s="88"/>
      <c r="P27" s="121"/>
      <c r="Q27" s="121"/>
      <c r="R27" s="89" t="s">
        <v>154</v>
      </c>
      <c r="S27" s="90" t="s">
        <v>214</v>
      </c>
      <c r="T27" s="115" t="s">
        <v>215</v>
      </c>
      <c r="U27" s="110">
        <v>2</v>
      </c>
      <c r="V27" s="97"/>
      <c r="W27" s="111"/>
      <c r="X27" s="111"/>
      <c r="Y27" s="96"/>
      <c r="Z27" s="111">
        <v>2</v>
      </c>
      <c r="AA27" s="82"/>
      <c r="AB27" s="111"/>
      <c r="AC27" s="135"/>
      <c r="AD27" s="124"/>
      <c r="AE27" s="111"/>
      <c r="AF27" s="111"/>
      <c r="AG27" s="111"/>
      <c r="AH27" s="111"/>
      <c r="AI27" s="111"/>
      <c r="AJ27" s="111"/>
      <c r="AK27" s="111"/>
      <c r="AL27" s="111"/>
      <c r="AM27" s="111"/>
      <c r="AN27" s="52"/>
      <c r="AO27" s="53"/>
      <c r="AP27" s="129"/>
    </row>
    <row r="28" spans="1:44" s="93" customFormat="1" ht="40.200000000000003" customHeight="1" thickBot="1">
      <c r="A28" s="79">
        <v>23</v>
      </c>
      <c r="B28" s="80" t="s">
        <v>232</v>
      </c>
      <c r="C28" s="80" t="s">
        <v>233</v>
      </c>
      <c r="D28" s="81" t="s">
        <v>234</v>
      </c>
      <c r="E28" s="113" t="s">
        <v>233</v>
      </c>
      <c r="F28" s="83">
        <v>1</v>
      </c>
      <c r="G28" s="84" t="s">
        <v>146</v>
      </c>
      <c r="H28" s="85"/>
      <c r="I28" s="86">
        <f t="shared" si="0"/>
        <v>0</v>
      </c>
      <c r="J28" s="87"/>
      <c r="K28" s="87"/>
      <c r="L28" s="87">
        <f t="shared" si="3"/>
        <v>0</v>
      </c>
      <c r="M28" s="87"/>
      <c r="N28" s="87"/>
      <c r="O28" s="88"/>
      <c r="P28" s="121"/>
      <c r="Q28" s="121"/>
      <c r="R28" s="89" t="s">
        <v>154</v>
      </c>
      <c r="S28" s="90" t="s">
        <v>214</v>
      </c>
      <c r="T28" s="115" t="s">
        <v>215</v>
      </c>
      <c r="U28" s="95">
        <v>1</v>
      </c>
      <c r="V28" s="96"/>
      <c r="W28" s="111"/>
      <c r="X28" s="111"/>
      <c r="Y28" s="96"/>
      <c r="Z28" s="111">
        <v>1</v>
      </c>
      <c r="AA28" s="82"/>
      <c r="AB28" s="111"/>
      <c r="AC28" s="96"/>
      <c r="AD28" s="124"/>
      <c r="AE28" s="111"/>
      <c r="AF28" s="111"/>
      <c r="AG28" s="111"/>
      <c r="AH28" s="111"/>
      <c r="AI28" s="111"/>
      <c r="AJ28" s="111"/>
      <c r="AK28" s="111"/>
      <c r="AL28" s="111"/>
      <c r="AM28" s="111"/>
      <c r="AN28" s="52"/>
      <c r="AO28" s="53"/>
      <c r="AP28" s="129"/>
    </row>
    <row r="29" spans="1:44" s="93" customFormat="1" ht="40.200000000000003" customHeight="1" thickBot="1">
      <c r="A29" s="79">
        <v>24</v>
      </c>
      <c r="B29" s="80" t="s">
        <v>235</v>
      </c>
      <c r="C29" s="80" t="s">
        <v>236</v>
      </c>
      <c r="D29" s="81" t="s">
        <v>226</v>
      </c>
      <c r="E29" s="113" t="s">
        <v>237</v>
      </c>
      <c r="F29" s="83">
        <v>1</v>
      </c>
      <c r="G29" s="84" t="s">
        <v>146</v>
      </c>
      <c r="H29" s="85"/>
      <c r="I29" s="86">
        <f t="shared" si="0"/>
        <v>0</v>
      </c>
      <c r="J29" s="87"/>
      <c r="K29" s="87"/>
      <c r="L29" s="87">
        <f t="shared" si="3"/>
        <v>0</v>
      </c>
      <c r="M29" s="87"/>
      <c r="N29" s="87"/>
      <c r="O29" s="88"/>
      <c r="P29" s="121"/>
      <c r="Q29" s="121"/>
      <c r="R29" s="89" t="s">
        <v>154</v>
      </c>
      <c r="S29" s="90" t="s">
        <v>214</v>
      </c>
      <c r="T29" s="115" t="s">
        <v>215</v>
      </c>
      <c r="U29" s="95">
        <v>1</v>
      </c>
      <c r="V29" s="96"/>
      <c r="W29" s="111"/>
      <c r="X29" s="111"/>
      <c r="Y29" s="96"/>
      <c r="Z29" s="111">
        <v>1</v>
      </c>
      <c r="AA29" s="96"/>
      <c r="AB29" s="111"/>
      <c r="AC29" s="135"/>
      <c r="AD29" s="124"/>
      <c r="AE29" s="111"/>
      <c r="AF29" s="111"/>
      <c r="AG29" s="111"/>
      <c r="AH29" s="111"/>
      <c r="AI29" s="111"/>
      <c r="AJ29" s="111"/>
      <c r="AK29" s="111"/>
      <c r="AL29" s="111"/>
      <c r="AM29" s="111"/>
      <c r="AN29" s="52"/>
      <c r="AO29" s="53"/>
      <c r="AP29" s="129"/>
    </row>
    <row r="30" spans="1:44" s="93" customFormat="1" ht="40.200000000000003" customHeight="1" thickBot="1">
      <c r="A30" s="79">
        <v>25</v>
      </c>
      <c r="B30" s="80" t="s">
        <v>238</v>
      </c>
      <c r="C30" s="80" t="s">
        <v>239</v>
      </c>
      <c r="D30" s="81" t="s">
        <v>240</v>
      </c>
      <c r="E30" s="82" t="s">
        <v>241</v>
      </c>
      <c r="F30" s="83">
        <v>20</v>
      </c>
      <c r="G30" s="84" t="s">
        <v>146</v>
      </c>
      <c r="H30" s="85"/>
      <c r="I30" s="86">
        <f t="shared" si="0"/>
        <v>0</v>
      </c>
      <c r="J30" s="87"/>
      <c r="K30" s="87"/>
      <c r="L30" s="87">
        <f t="shared" si="3"/>
        <v>0</v>
      </c>
      <c r="M30" s="87"/>
      <c r="N30" s="87"/>
      <c r="O30" s="88"/>
      <c r="P30" s="136"/>
      <c r="Q30" s="136"/>
      <c r="R30" s="89" t="s">
        <v>154</v>
      </c>
      <c r="S30" s="90" t="s">
        <v>214</v>
      </c>
      <c r="T30" s="115" t="s">
        <v>215</v>
      </c>
      <c r="U30" s="110">
        <v>20</v>
      </c>
      <c r="V30" s="97"/>
      <c r="W30" s="111"/>
      <c r="X30" s="111"/>
      <c r="Y30" s="96"/>
      <c r="Z30" s="111">
        <v>20</v>
      </c>
      <c r="AA30" s="96"/>
      <c r="AB30" s="111"/>
      <c r="AC30" s="135"/>
      <c r="AD30" s="124"/>
      <c r="AE30" s="111"/>
      <c r="AF30" s="111"/>
      <c r="AG30" s="111"/>
      <c r="AH30" s="111"/>
      <c r="AI30" s="111"/>
      <c r="AJ30" s="111"/>
      <c r="AK30" s="111"/>
      <c r="AL30" s="111"/>
      <c r="AM30" s="111"/>
      <c r="AN30" s="52"/>
      <c r="AO30" s="53"/>
      <c r="AP30" s="129"/>
    </row>
    <row r="31" spans="1:44" s="141" customFormat="1" ht="39.6" customHeight="1" thickBot="1">
      <c r="A31" s="79">
        <v>26</v>
      </c>
      <c r="B31" s="80" t="s">
        <v>242</v>
      </c>
      <c r="C31" s="80" t="s">
        <v>243</v>
      </c>
      <c r="D31" s="81" t="s">
        <v>244</v>
      </c>
      <c r="E31" s="82" t="s">
        <v>245</v>
      </c>
      <c r="F31" s="83">
        <v>2</v>
      </c>
      <c r="G31" s="84" t="s">
        <v>146</v>
      </c>
      <c r="H31" s="85"/>
      <c r="I31" s="86">
        <f t="shared" si="0"/>
        <v>0</v>
      </c>
      <c r="J31" s="87"/>
      <c r="K31" s="87"/>
      <c r="L31" s="87">
        <f t="shared" si="3"/>
        <v>0</v>
      </c>
      <c r="M31" s="87"/>
      <c r="N31" s="87"/>
      <c r="O31" s="88"/>
      <c r="P31" s="136"/>
      <c r="Q31" s="136"/>
      <c r="R31" s="89" t="s">
        <v>154</v>
      </c>
      <c r="S31" s="90" t="s">
        <v>214</v>
      </c>
      <c r="T31" s="115" t="s">
        <v>215</v>
      </c>
      <c r="U31" s="110">
        <v>2</v>
      </c>
      <c r="V31" s="97"/>
      <c r="W31" s="111"/>
      <c r="X31" s="111"/>
      <c r="Y31" s="96"/>
      <c r="Z31" s="111">
        <v>2</v>
      </c>
      <c r="AA31" s="96"/>
      <c r="AB31" s="111"/>
      <c r="AC31" s="135"/>
      <c r="AD31" s="124"/>
      <c r="AE31" s="111"/>
      <c r="AF31" s="111"/>
      <c r="AG31" s="111"/>
      <c r="AH31" s="111"/>
      <c r="AI31" s="111"/>
      <c r="AJ31" s="111"/>
      <c r="AK31" s="111"/>
      <c r="AL31" s="111"/>
      <c r="AM31" s="137"/>
      <c r="AN31" s="138"/>
      <c r="AO31" s="139"/>
      <c r="AP31" s="140"/>
    </row>
    <row r="32" spans="1:44" s="141" customFormat="1" ht="39.6" customHeight="1" thickBot="1">
      <c r="A32" s="79">
        <v>27</v>
      </c>
      <c r="B32" s="80" t="s">
        <v>246</v>
      </c>
      <c r="C32" s="80"/>
      <c r="D32" s="81" t="s">
        <v>247</v>
      </c>
      <c r="E32" s="82" t="s">
        <v>248</v>
      </c>
      <c r="F32" s="83">
        <v>1</v>
      </c>
      <c r="G32" s="84" t="s">
        <v>249</v>
      </c>
      <c r="H32" s="142"/>
      <c r="I32" s="86">
        <f t="shared" si="0"/>
        <v>0</v>
      </c>
      <c r="J32" s="143"/>
      <c r="K32" s="143"/>
      <c r="L32" s="87"/>
      <c r="M32" s="143"/>
      <c r="N32" s="143"/>
      <c r="O32" s="88">
        <f t="shared" ref="O32:O40" si="4">F32*H32</f>
        <v>0</v>
      </c>
      <c r="P32" s="144"/>
      <c r="Q32" s="144"/>
      <c r="R32" s="145" t="s">
        <v>174</v>
      </c>
      <c r="S32" s="115" t="s">
        <v>250</v>
      </c>
      <c r="T32" s="115" t="s">
        <v>251</v>
      </c>
      <c r="U32" s="110">
        <v>1</v>
      </c>
      <c r="V32" s="146"/>
      <c r="W32" s="137"/>
      <c r="X32" s="137"/>
      <c r="Y32" s="103"/>
      <c r="Z32" s="137"/>
      <c r="AA32" s="103">
        <v>1</v>
      </c>
      <c r="AB32" s="137"/>
      <c r="AC32" s="147"/>
      <c r="AD32" s="148"/>
      <c r="AE32" s="137"/>
      <c r="AF32" s="137"/>
      <c r="AG32" s="137"/>
      <c r="AH32" s="137"/>
      <c r="AI32" s="137"/>
      <c r="AJ32" s="137"/>
      <c r="AK32" s="137"/>
      <c r="AL32" s="137"/>
      <c r="AM32" s="137"/>
      <c r="AN32" s="138"/>
      <c r="AO32" s="139"/>
      <c r="AP32" s="140"/>
    </row>
    <row r="33" spans="1:42" s="93" customFormat="1" ht="39.6" customHeight="1" thickBot="1">
      <c r="A33" s="79">
        <v>28</v>
      </c>
      <c r="B33" s="80" t="s">
        <v>252</v>
      </c>
      <c r="C33" s="80" t="s">
        <v>253</v>
      </c>
      <c r="D33" s="81" t="s">
        <v>254</v>
      </c>
      <c r="E33" s="82" t="s">
        <v>255</v>
      </c>
      <c r="F33" s="83">
        <v>3</v>
      </c>
      <c r="G33" s="84" t="s">
        <v>249</v>
      </c>
      <c r="H33" s="142"/>
      <c r="I33" s="86">
        <f t="shared" si="0"/>
        <v>0</v>
      </c>
      <c r="J33" s="143"/>
      <c r="K33" s="143"/>
      <c r="L33" s="87"/>
      <c r="M33" s="143"/>
      <c r="N33" s="143"/>
      <c r="O33" s="88">
        <f t="shared" si="4"/>
        <v>0</v>
      </c>
      <c r="P33" s="144"/>
      <c r="Q33" s="144"/>
      <c r="R33" s="145" t="s">
        <v>256</v>
      </c>
      <c r="S33" s="115" t="s">
        <v>250</v>
      </c>
      <c r="T33" s="115" t="s">
        <v>257</v>
      </c>
      <c r="U33" s="110">
        <v>3</v>
      </c>
      <c r="V33" s="146"/>
      <c r="W33" s="137"/>
      <c r="X33" s="137"/>
      <c r="Y33" s="103"/>
      <c r="Z33" s="137"/>
      <c r="AA33" s="103">
        <v>3</v>
      </c>
      <c r="AB33" s="137"/>
      <c r="AC33" s="103"/>
      <c r="AD33" s="148"/>
      <c r="AE33" s="137"/>
      <c r="AF33" s="137"/>
      <c r="AG33" s="137"/>
      <c r="AH33" s="137"/>
      <c r="AI33" s="137"/>
      <c r="AJ33" s="137"/>
      <c r="AK33" s="137"/>
      <c r="AL33" s="137"/>
      <c r="AM33" s="111"/>
      <c r="AN33" s="52"/>
      <c r="AO33" s="53"/>
      <c r="AP33" s="129"/>
    </row>
    <row r="34" spans="1:42" s="93" customFormat="1" ht="39.6" customHeight="1" thickBot="1">
      <c r="A34" s="79">
        <v>29</v>
      </c>
      <c r="B34" s="80" t="s">
        <v>258</v>
      </c>
      <c r="C34" s="80" t="s">
        <v>259</v>
      </c>
      <c r="D34" s="102" t="s">
        <v>254</v>
      </c>
      <c r="E34" s="149" t="s">
        <v>260</v>
      </c>
      <c r="F34" s="83">
        <v>3</v>
      </c>
      <c r="G34" s="84" t="s">
        <v>261</v>
      </c>
      <c r="H34" s="85"/>
      <c r="I34" s="86">
        <f t="shared" si="0"/>
        <v>0</v>
      </c>
      <c r="J34" s="87"/>
      <c r="K34" s="87"/>
      <c r="L34" s="87"/>
      <c r="M34" s="143"/>
      <c r="N34" s="87"/>
      <c r="O34" s="88">
        <f t="shared" si="4"/>
        <v>0</v>
      </c>
      <c r="P34" s="144"/>
      <c r="Q34" s="150"/>
      <c r="R34" s="89" t="s">
        <v>262</v>
      </c>
      <c r="S34" s="115" t="s">
        <v>250</v>
      </c>
      <c r="T34" s="115" t="s">
        <v>257</v>
      </c>
      <c r="U34" s="95">
        <v>3</v>
      </c>
      <c r="V34" s="97"/>
      <c r="W34" s="97"/>
      <c r="X34" s="111"/>
      <c r="Y34" s="111"/>
      <c r="Z34" s="111"/>
      <c r="AA34" s="151">
        <v>3</v>
      </c>
      <c r="AB34" s="111"/>
      <c r="AC34" s="117"/>
      <c r="AD34" s="124"/>
      <c r="AE34" s="111"/>
      <c r="AF34" s="111"/>
      <c r="AG34" s="111"/>
      <c r="AH34" s="111"/>
      <c r="AI34" s="111"/>
      <c r="AJ34" s="111"/>
      <c r="AK34" s="111"/>
      <c r="AL34" s="111"/>
      <c r="AM34" s="111"/>
      <c r="AN34" s="52"/>
      <c r="AO34" s="53"/>
      <c r="AP34" s="129"/>
    </row>
    <row r="35" spans="1:42" s="93" customFormat="1" ht="39.6" customHeight="1" thickBot="1">
      <c r="A35" s="79">
        <v>30</v>
      </c>
      <c r="B35" s="80" t="s">
        <v>263</v>
      </c>
      <c r="C35" s="80" t="s">
        <v>264</v>
      </c>
      <c r="D35" s="81" t="s">
        <v>265</v>
      </c>
      <c r="E35" s="82" t="s">
        <v>266</v>
      </c>
      <c r="F35" s="83">
        <v>1</v>
      </c>
      <c r="G35" s="84" t="s">
        <v>249</v>
      </c>
      <c r="H35" s="85"/>
      <c r="I35" s="86">
        <f t="shared" si="0"/>
        <v>0</v>
      </c>
      <c r="J35" s="87"/>
      <c r="K35" s="87"/>
      <c r="L35" s="87"/>
      <c r="M35" s="143"/>
      <c r="N35" s="87"/>
      <c r="O35" s="88">
        <f t="shared" si="4"/>
        <v>0</v>
      </c>
      <c r="P35" s="144"/>
      <c r="Q35" s="136"/>
      <c r="R35" s="89" t="s">
        <v>174</v>
      </c>
      <c r="S35" s="115" t="s">
        <v>250</v>
      </c>
      <c r="T35" s="115" t="s">
        <v>257</v>
      </c>
      <c r="U35" s="116">
        <v>1</v>
      </c>
      <c r="V35" s="97"/>
      <c r="W35" s="97"/>
      <c r="X35" s="111"/>
      <c r="Y35" s="111"/>
      <c r="Z35" s="111"/>
      <c r="AA35" s="151">
        <v>1</v>
      </c>
      <c r="AB35" s="111"/>
      <c r="AC35" s="96"/>
      <c r="AD35" s="124"/>
      <c r="AE35" s="111"/>
      <c r="AF35" s="111"/>
      <c r="AG35" s="111"/>
      <c r="AH35" s="111"/>
      <c r="AI35" s="111"/>
      <c r="AJ35" s="111"/>
      <c r="AK35" s="111"/>
      <c r="AL35" s="111"/>
      <c r="AM35" s="111"/>
      <c r="AN35" s="52"/>
      <c r="AO35" s="53"/>
      <c r="AP35" s="129"/>
    </row>
    <row r="36" spans="1:42" s="93" customFormat="1" ht="39.6" customHeight="1" thickBot="1">
      <c r="A36" s="79">
        <v>31</v>
      </c>
      <c r="B36" s="80" t="s">
        <v>263</v>
      </c>
      <c r="C36" s="80" t="s">
        <v>267</v>
      </c>
      <c r="D36" s="81" t="s">
        <v>268</v>
      </c>
      <c r="E36" s="82" t="s">
        <v>269</v>
      </c>
      <c r="F36" s="83">
        <v>5</v>
      </c>
      <c r="G36" s="84" t="s">
        <v>249</v>
      </c>
      <c r="H36" s="85"/>
      <c r="I36" s="86">
        <f t="shared" si="0"/>
        <v>0</v>
      </c>
      <c r="J36" s="87"/>
      <c r="K36" s="87"/>
      <c r="L36" s="87"/>
      <c r="M36" s="143"/>
      <c r="N36" s="87"/>
      <c r="O36" s="88">
        <f t="shared" si="4"/>
        <v>0</v>
      </c>
      <c r="P36" s="144"/>
      <c r="Q36" s="136"/>
      <c r="R36" s="89" t="s">
        <v>174</v>
      </c>
      <c r="S36" s="115" t="s">
        <v>250</v>
      </c>
      <c r="T36" s="115" t="s">
        <v>257</v>
      </c>
      <c r="U36" s="116">
        <v>5</v>
      </c>
      <c r="V36" s="97"/>
      <c r="W36" s="97"/>
      <c r="X36" s="111"/>
      <c r="Y36" s="111"/>
      <c r="Z36" s="111"/>
      <c r="AA36" s="151">
        <v>5</v>
      </c>
      <c r="AB36" s="111"/>
      <c r="AC36" s="96"/>
      <c r="AD36" s="124"/>
      <c r="AE36" s="111"/>
      <c r="AF36" s="111"/>
      <c r="AG36" s="111"/>
      <c r="AH36" s="111"/>
      <c r="AI36" s="111"/>
      <c r="AJ36" s="111"/>
      <c r="AK36" s="111"/>
      <c r="AL36" s="111"/>
      <c r="AM36" s="111"/>
      <c r="AN36" s="52"/>
      <c r="AO36" s="53"/>
      <c r="AP36" s="129"/>
    </row>
    <row r="37" spans="1:42" s="93" customFormat="1" ht="38.4" customHeight="1" thickBot="1">
      <c r="A37" s="79">
        <v>32</v>
      </c>
      <c r="B37" s="80" t="s">
        <v>270</v>
      </c>
      <c r="C37" s="80" t="s">
        <v>271</v>
      </c>
      <c r="D37" s="81" t="s">
        <v>272</v>
      </c>
      <c r="E37" s="82" t="s">
        <v>273</v>
      </c>
      <c r="F37" s="83">
        <v>2</v>
      </c>
      <c r="G37" s="84" t="s">
        <v>249</v>
      </c>
      <c r="H37" s="85"/>
      <c r="I37" s="86">
        <f t="shared" si="0"/>
        <v>0</v>
      </c>
      <c r="J37" s="87"/>
      <c r="K37" s="87"/>
      <c r="L37" s="87"/>
      <c r="M37" s="87"/>
      <c r="N37" s="87"/>
      <c r="O37" s="88">
        <f t="shared" si="4"/>
        <v>0</v>
      </c>
      <c r="P37" s="144"/>
      <c r="Q37" s="136"/>
      <c r="R37" s="89" t="s">
        <v>174</v>
      </c>
      <c r="S37" s="115" t="s">
        <v>250</v>
      </c>
      <c r="T37" s="115" t="s">
        <v>257</v>
      </c>
      <c r="U37" s="110">
        <v>2</v>
      </c>
      <c r="V37" s="97"/>
      <c r="W37" s="97"/>
      <c r="X37" s="111"/>
      <c r="Y37" s="111"/>
      <c r="Z37" s="111"/>
      <c r="AA37" s="152">
        <v>2</v>
      </c>
      <c r="AB37" s="111"/>
      <c r="AC37" s="96"/>
      <c r="AD37" s="124"/>
      <c r="AE37" s="111"/>
      <c r="AF37" s="111"/>
      <c r="AG37" s="111"/>
      <c r="AH37" s="111"/>
      <c r="AI37" s="111"/>
      <c r="AJ37" s="111"/>
      <c r="AK37" s="111"/>
      <c r="AL37" s="111"/>
      <c r="AM37" s="111"/>
      <c r="AN37" s="52"/>
      <c r="AO37" s="53"/>
      <c r="AP37" s="129"/>
    </row>
    <row r="38" spans="1:42" s="93" customFormat="1" ht="37.200000000000003" customHeight="1" thickBot="1">
      <c r="A38" s="79">
        <v>33</v>
      </c>
      <c r="B38" s="80" t="s">
        <v>274</v>
      </c>
      <c r="C38" s="80" t="s">
        <v>275</v>
      </c>
      <c r="D38" s="81" t="s">
        <v>276</v>
      </c>
      <c r="E38" s="82" t="s">
        <v>277</v>
      </c>
      <c r="F38" s="83">
        <v>1</v>
      </c>
      <c r="G38" s="84" t="s">
        <v>249</v>
      </c>
      <c r="H38" s="85"/>
      <c r="I38" s="86">
        <f t="shared" si="0"/>
        <v>0</v>
      </c>
      <c r="J38" s="87"/>
      <c r="K38" s="87"/>
      <c r="L38" s="87"/>
      <c r="M38" s="87"/>
      <c r="N38" s="87"/>
      <c r="O38" s="88">
        <f t="shared" si="4"/>
        <v>0</v>
      </c>
      <c r="P38" s="144"/>
      <c r="Q38" s="136"/>
      <c r="R38" s="89" t="s">
        <v>174</v>
      </c>
      <c r="S38" s="115" t="s">
        <v>250</v>
      </c>
      <c r="T38" s="115" t="s">
        <v>257</v>
      </c>
      <c r="U38" s="134">
        <v>1</v>
      </c>
      <c r="V38" s="97"/>
      <c r="W38" s="97"/>
      <c r="X38" s="111"/>
      <c r="Y38" s="111"/>
      <c r="Z38" s="111"/>
      <c r="AA38" s="152">
        <v>1</v>
      </c>
      <c r="AB38" s="111"/>
      <c r="AC38" s="153"/>
      <c r="AD38" s="124"/>
      <c r="AE38" s="111"/>
      <c r="AF38" s="111"/>
      <c r="AG38" s="111"/>
      <c r="AH38" s="111"/>
      <c r="AI38" s="111"/>
      <c r="AJ38" s="111"/>
      <c r="AK38" s="111"/>
      <c r="AL38" s="111"/>
      <c r="AM38" s="111"/>
      <c r="AN38" s="52"/>
      <c r="AO38" s="53"/>
      <c r="AP38" s="129"/>
    </row>
    <row r="39" spans="1:42" s="93" customFormat="1" ht="49.2" customHeight="1" thickBot="1">
      <c r="A39" s="79">
        <v>34</v>
      </c>
      <c r="B39" s="80" t="s">
        <v>278</v>
      </c>
      <c r="C39" s="80" t="s">
        <v>279</v>
      </c>
      <c r="D39" s="81" t="s">
        <v>280</v>
      </c>
      <c r="E39" s="82" t="s">
        <v>281</v>
      </c>
      <c r="F39" s="83">
        <v>1</v>
      </c>
      <c r="G39" s="84" t="s">
        <v>249</v>
      </c>
      <c r="H39" s="85"/>
      <c r="I39" s="86">
        <f t="shared" si="0"/>
        <v>0</v>
      </c>
      <c r="J39" s="87"/>
      <c r="K39" s="87"/>
      <c r="L39" s="87"/>
      <c r="M39" s="87"/>
      <c r="N39" s="87"/>
      <c r="O39" s="88">
        <f t="shared" si="4"/>
        <v>0</v>
      </c>
      <c r="P39" s="136"/>
      <c r="Q39" s="136"/>
      <c r="R39" s="89" t="s">
        <v>174</v>
      </c>
      <c r="S39" s="115" t="s">
        <v>250</v>
      </c>
      <c r="T39" s="115" t="s">
        <v>282</v>
      </c>
      <c r="U39" s="154">
        <v>1</v>
      </c>
      <c r="V39" s="97"/>
      <c r="W39" s="97"/>
      <c r="X39" s="111"/>
      <c r="Y39" s="111"/>
      <c r="Z39" s="111"/>
      <c r="AA39" s="152">
        <v>1</v>
      </c>
      <c r="AB39" s="111"/>
      <c r="AC39" s="135"/>
      <c r="AD39" s="124"/>
      <c r="AE39" s="111"/>
      <c r="AF39" s="111"/>
      <c r="AG39" s="111"/>
      <c r="AH39" s="111"/>
      <c r="AI39" s="111"/>
      <c r="AJ39" s="111"/>
      <c r="AK39" s="111"/>
      <c r="AL39" s="111"/>
      <c r="AM39" s="111"/>
      <c r="AN39" s="52"/>
      <c r="AO39" s="53"/>
      <c r="AP39" s="129"/>
    </row>
    <row r="40" spans="1:42" s="158" customFormat="1" ht="44.4" customHeight="1" thickBot="1">
      <c r="A40" s="79">
        <v>35</v>
      </c>
      <c r="B40" s="80" t="s">
        <v>283</v>
      </c>
      <c r="C40" s="80" t="s">
        <v>284</v>
      </c>
      <c r="D40" s="81" t="s">
        <v>285</v>
      </c>
      <c r="E40" s="82">
        <v>51482</v>
      </c>
      <c r="F40" s="83">
        <v>2</v>
      </c>
      <c r="G40" s="84" t="s">
        <v>249</v>
      </c>
      <c r="H40" s="85"/>
      <c r="I40" s="86">
        <f t="shared" si="0"/>
        <v>0</v>
      </c>
      <c r="J40" s="87"/>
      <c r="K40" s="87"/>
      <c r="L40" s="87"/>
      <c r="M40" s="87"/>
      <c r="N40" s="87"/>
      <c r="O40" s="88">
        <f t="shared" si="4"/>
        <v>0</v>
      </c>
      <c r="P40" s="136"/>
      <c r="Q40" s="136"/>
      <c r="R40" s="89" t="s">
        <v>174</v>
      </c>
      <c r="S40" s="115" t="s">
        <v>250</v>
      </c>
      <c r="T40" s="115" t="s">
        <v>282</v>
      </c>
      <c r="U40" s="110">
        <v>2</v>
      </c>
      <c r="V40" s="97"/>
      <c r="W40" s="97"/>
      <c r="X40" s="111"/>
      <c r="Y40" s="111"/>
      <c r="Z40" s="111"/>
      <c r="AA40" s="152">
        <v>2</v>
      </c>
      <c r="AB40" s="111"/>
      <c r="AC40" s="135"/>
      <c r="AD40" s="124"/>
      <c r="AE40" s="111"/>
      <c r="AF40" s="111"/>
      <c r="AG40" s="111"/>
      <c r="AH40" s="111"/>
      <c r="AI40" s="111"/>
      <c r="AJ40" s="111"/>
      <c r="AK40" s="111"/>
      <c r="AL40" s="111"/>
      <c r="AM40" s="111"/>
      <c r="AN40" s="155"/>
      <c r="AO40" s="156"/>
      <c r="AP40" s="157"/>
    </row>
    <row r="41" spans="1:42" s="93" customFormat="1" ht="44.4" customHeight="1" thickBot="1">
      <c r="A41" s="79">
        <v>36</v>
      </c>
      <c r="B41" s="80" t="s">
        <v>286</v>
      </c>
      <c r="C41" s="80" t="s">
        <v>287</v>
      </c>
      <c r="D41" s="81" t="s">
        <v>247</v>
      </c>
      <c r="E41" s="82" t="s">
        <v>288</v>
      </c>
      <c r="F41" s="83">
        <v>4</v>
      </c>
      <c r="G41" s="84" t="s">
        <v>146</v>
      </c>
      <c r="H41" s="85"/>
      <c r="I41" s="86">
        <f t="shared" si="0"/>
        <v>0</v>
      </c>
      <c r="J41" s="87"/>
      <c r="K41" s="87"/>
      <c r="L41" s="87"/>
      <c r="M41" s="87"/>
      <c r="N41" s="87"/>
      <c r="O41" s="88"/>
      <c r="P41" s="136"/>
      <c r="Q41" s="136">
        <f>F41*H41</f>
        <v>0</v>
      </c>
      <c r="R41" s="89" t="s">
        <v>180</v>
      </c>
      <c r="S41" s="115" t="s">
        <v>250</v>
      </c>
      <c r="T41" s="115" t="s">
        <v>257</v>
      </c>
      <c r="U41" s="110">
        <v>4</v>
      </c>
      <c r="V41" s="97"/>
      <c r="W41" s="97"/>
      <c r="X41" s="111"/>
      <c r="Y41" s="111"/>
      <c r="Z41" s="111"/>
      <c r="AA41" s="152">
        <v>4</v>
      </c>
      <c r="AB41" s="111"/>
      <c r="AC41" s="96"/>
      <c r="AD41" s="124"/>
      <c r="AE41" s="111"/>
      <c r="AF41" s="111"/>
      <c r="AG41" s="111"/>
      <c r="AH41" s="111"/>
      <c r="AI41" s="111"/>
      <c r="AJ41" s="111"/>
      <c r="AK41" s="111"/>
      <c r="AL41" s="111"/>
      <c r="AM41" s="111"/>
      <c r="AN41" s="52"/>
      <c r="AO41" s="53"/>
      <c r="AP41" s="129"/>
    </row>
    <row r="42" spans="1:42" s="141" customFormat="1" ht="44.4" customHeight="1" thickBot="1">
      <c r="A42" s="79">
        <v>37</v>
      </c>
      <c r="B42" s="80" t="s">
        <v>289</v>
      </c>
      <c r="C42" s="159" t="s">
        <v>290</v>
      </c>
      <c r="D42" s="81" t="s">
        <v>291</v>
      </c>
      <c r="E42" s="82" t="s">
        <v>292</v>
      </c>
      <c r="F42" s="83">
        <v>2</v>
      </c>
      <c r="G42" s="84" t="s">
        <v>146</v>
      </c>
      <c r="H42" s="85"/>
      <c r="I42" s="86">
        <f t="shared" si="0"/>
        <v>0</v>
      </c>
      <c r="J42" s="87"/>
      <c r="K42" s="87"/>
      <c r="L42" s="87"/>
      <c r="M42" s="87">
        <f>F42*H42</f>
        <v>0</v>
      </c>
      <c r="N42" s="87"/>
      <c r="O42" s="136"/>
      <c r="P42" s="136"/>
      <c r="Q42" s="136"/>
      <c r="R42" s="89" t="s">
        <v>293</v>
      </c>
      <c r="S42" s="90" t="s">
        <v>294</v>
      </c>
      <c r="T42" s="115" t="s">
        <v>295</v>
      </c>
      <c r="U42" s="110">
        <v>2</v>
      </c>
      <c r="V42" s="160"/>
      <c r="W42" s="160"/>
      <c r="X42" s="111"/>
      <c r="Y42" s="111"/>
      <c r="Z42" s="111"/>
      <c r="AA42" s="152"/>
      <c r="AB42" s="111"/>
      <c r="AC42" s="96">
        <v>2</v>
      </c>
      <c r="AD42" s="124"/>
      <c r="AE42" s="124"/>
      <c r="AF42" s="124"/>
      <c r="AG42" s="124"/>
      <c r="AH42" s="124"/>
      <c r="AI42" s="124"/>
      <c r="AJ42" s="124"/>
      <c r="AK42" s="111"/>
      <c r="AL42" s="111"/>
      <c r="AM42" s="137"/>
      <c r="AN42" s="138"/>
      <c r="AO42" s="139"/>
      <c r="AP42" s="140"/>
    </row>
    <row r="43" spans="1:42" s="93" customFormat="1" ht="44.4" customHeight="1" thickBot="1">
      <c r="A43" s="79">
        <v>38</v>
      </c>
      <c r="B43" s="80" t="s">
        <v>296</v>
      </c>
      <c r="C43" s="80" t="s">
        <v>297</v>
      </c>
      <c r="D43" s="81" t="s">
        <v>298</v>
      </c>
      <c r="E43" s="82" t="s">
        <v>299</v>
      </c>
      <c r="F43" s="83">
        <v>3</v>
      </c>
      <c r="G43" s="84" t="s">
        <v>249</v>
      </c>
      <c r="H43" s="142"/>
      <c r="I43" s="86">
        <f t="shared" si="0"/>
        <v>0</v>
      </c>
      <c r="J43" s="143"/>
      <c r="K43" s="143"/>
      <c r="L43" s="87"/>
      <c r="M43" s="87">
        <f>F43*H43</f>
        <v>0</v>
      </c>
      <c r="N43" s="143"/>
      <c r="O43" s="144"/>
      <c r="P43" s="144"/>
      <c r="Q43" s="136"/>
      <c r="R43" s="145" t="s">
        <v>256</v>
      </c>
      <c r="S43" s="90" t="s">
        <v>294</v>
      </c>
      <c r="T43" s="115" t="s">
        <v>300</v>
      </c>
      <c r="U43" s="110">
        <v>3</v>
      </c>
      <c r="V43" s="146"/>
      <c r="W43" s="146"/>
      <c r="X43" s="137"/>
      <c r="Y43" s="137"/>
      <c r="Z43" s="111"/>
      <c r="AA43" s="161"/>
      <c r="AB43" s="137"/>
      <c r="AC43" s="103">
        <v>3</v>
      </c>
      <c r="AD43" s="124"/>
      <c r="AE43" s="124"/>
      <c r="AF43" s="124"/>
      <c r="AG43" s="124"/>
      <c r="AH43" s="124"/>
      <c r="AI43" s="124"/>
      <c r="AJ43" s="124"/>
      <c r="AK43" s="137"/>
      <c r="AL43" s="137"/>
      <c r="AM43" s="111"/>
      <c r="AN43" s="52"/>
      <c r="AO43" s="53"/>
      <c r="AP43" s="129"/>
    </row>
    <row r="44" spans="1:42" s="93" customFormat="1" ht="44.4" customHeight="1" thickBot="1">
      <c r="A44" s="79">
        <v>39</v>
      </c>
      <c r="B44" s="80" t="s">
        <v>301</v>
      </c>
      <c r="C44" s="80" t="s">
        <v>302</v>
      </c>
      <c r="D44" s="81" t="s">
        <v>303</v>
      </c>
      <c r="E44" s="82" t="s">
        <v>304</v>
      </c>
      <c r="F44" s="83">
        <v>1</v>
      </c>
      <c r="G44" s="84" t="s">
        <v>249</v>
      </c>
      <c r="H44" s="85"/>
      <c r="I44" s="86">
        <f t="shared" si="0"/>
        <v>0</v>
      </c>
      <c r="J44" s="87"/>
      <c r="K44" s="87"/>
      <c r="L44" s="87"/>
      <c r="M44" s="87">
        <f>F44*H44</f>
        <v>0</v>
      </c>
      <c r="N44" s="87"/>
      <c r="O44" s="136"/>
      <c r="P44" s="136"/>
      <c r="Q44" s="136"/>
      <c r="R44" s="145" t="s">
        <v>293</v>
      </c>
      <c r="S44" s="90" t="s">
        <v>294</v>
      </c>
      <c r="T44" s="115" t="s">
        <v>300</v>
      </c>
      <c r="U44" s="110">
        <v>1</v>
      </c>
      <c r="V44" s="97"/>
      <c r="W44" s="111"/>
      <c r="X44" s="111"/>
      <c r="Y44" s="111"/>
      <c r="Z44" s="111"/>
      <c r="AA44" s="117"/>
      <c r="AB44" s="111"/>
      <c r="AC44" s="111">
        <v>1</v>
      </c>
      <c r="AD44" s="124"/>
      <c r="AE44" s="124"/>
      <c r="AF44" s="124"/>
      <c r="AG44" s="124"/>
      <c r="AH44" s="124"/>
      <c r="AI44" s="124"/>
      <c r="AJ44" s="124"/>
      <c r="AK44" s="111"/>
      <c r="AL44" s="111"/>
      <c r="AM44" s="111"/>
      <c r="AN44" s="52"/>
      <c r="AO44" s="53"/>
    </row>
    <row r="45" spans="1:42" s="93" customFormat="1" ht="36.6" customHeight="1" thickBot="1">
      <c r="A45" s="79">
        <v>40</v>
      </c>
      <c r="B45" s="80" t="s">
        <v>305</v>
      </c>
      <c r="C45" s="80" t="s">
        <v>306</v>
      </c>
      <c r="D45" s="81" t="s">
        <v>307</v>
      </c>
      <c r="E45" s="82" t="s">
        <v>308</v>
      </c>
      <c r="F45" s="83">
        <v>2</v>
      </c>
      <c r="G45" s="84" t="s">
        <v>309</v>
      </c>
      <c r="H45" s="85"/>
      <c r="I45" s="86">
        <f t="shared" si="0"/>
        <v>0</v>
      </c>
      <c r="J45" s="87"/>
      <c r="K45" s="87"/>
      <c r="L45" s="87"/>
      <c r="M45" s="87">
        <f t="shared" ref="M45:M46" si="5">F45*H45</f>
        <v>0</v>
      </c>
      <c r="N45" s="87"/>
      <c r="O45" s="136"/>
      <c r="P45" s="136"/>
      <c r="Q45" s="136"/>
      <c r="R45" s="89" t="s">
        <v>174</v>
      </c>
      <c r="S45" s="90" t="s">
        <v>294</v>
      </c>
      <c r="T45" s="115" t="s">
        <v>310</v>
      </c>
      <c r="U45" s="110">
        <v>2</v>
      </c>
      <c r="V45" s="97"/>
      <c r="W45" s="111"/>
      <c r="X45" s="111"/>
      <c r="Y45" s="111"/>
      <c r="Z45" s="111"/>
      <c r="AA45" s="117"/>
      <c r="AB45" s="111"/>
      <c r="AC45" s="111"/>
      <c r="AD45" s="135"/>
      <c r="AE45" s="111"/>
      <c r="AF45" s="111"/>
      <c r="AG45" s="111"/>
      <c r="AH45" s="111"/>
      <c r="AI45" s="111"/>
      <c r="AJ45" s="111"/>
      <c r="AK45" s="111"/>
      <c r="AL45" s="162"/>
      <c r="AM45" s="111">
        <v>2</v>
      </c>
      <c r="AN45" s="52"/>
      <c r="AO45" s="53"/>
      <c r="AP45" s="129"/>
    </row>
    <row r="46" spans="1:42" s="93" customFormat="1" ht="36.6" customHeight="1" thickBot="1">
      <c r="A46" s="79">
        <v>41</v>
      </c>
      <c r="B46" s="80" t="s">
        <v>311</v>
      </c>
      <c r="C46" s="80" t="s">
        <v>312</v>
      </c>
      <c r="D46" s="102" t="s">
        <v>313</v>
      </c>
      <c r="E46" s="149">
        <v>12106</v>
      </c>
      <c r="F46" s="83">
        <v>1</v>
      </c>
      <c r="G46" s="84" t="s">
        <v>185</v>
      </c>
      <c r="H46" s="85"/>
      <c r="I46" s="86">
        <f t="shared" si="0"/>
        <v>0</v>
      </c>
      <c r="J46" s="87"/>
      <c r="K46" s="87"/>
      <c r="L46" s="87"/>
      <c r="M46" s="87">
        <f t="shared" si="5"/>
        <v>0</v>
      </c>
      <c r="N46" s="87"/>
      <c r="O46" s="136"/>
      <c r="P46" s="136"/>
      <c r="Q46" s="136"/>
      <c r="R46" s="89" t="s">
        <v>174</v>
      </c>
      <c r="S46" s="90" t="s">
        <v>294</v>
      </c>
      <c r="T46" s="115" t="s">
        <v>310</v>
      </c>
      <c r="U46" s="110">
        <v>1</v>
      </c>
      <c r="V46" s="97"/>
      <c r="W46" s="111"/>
      <c r="X46" s="111"/>
      <c r="Y46" s="111"/>
      <c r="Z46" s="111"/>
      <c r="AA46" s="117"/>
      <c r="AB46" s="111"/>
      <c r="AC46" s="111"/>
      <c r="AD46" s="135"/>
      <c r="AE46" s="162"/>
      <c r="AF46" s="111"/>
      <c r="AG46" s="111"/>
      <c r="AH46" s="111"/>
      <c r="AI46" s="111"/>
      <c r="AJ46" s="111"/>
      <c r="AK46" s="111"/>
      <c r="AL46" s="111"/>
      <c r="AM46" s="111">
        <v>1</v>
      </c>
      <c r="AN46" s="52"/>
      <c r="AO46" s="53"/>
    </row>
    <row r="47" spans="1:42" s="93" customFormat="1" ht="36.6" customHeight="1" thickBot="1">
      <c r="A47" s="79">
        <v>42</v>
      </c>
      <c r="B47" s="80" t="s">
        <v>314</v>
      </c>
      <c r="C47" s="80" t="s">
        <v>315</v>
      </c>
      <c r="D47" s="102" t="s">
        <v>316</v>
      </c>
      <c r="E47" s="149" t="s">
        <v>317</v>
      </c>
      <c r="F47" s="83">
        <v>1</v>
      </c>
      <c r="G47" s="84" t="s">
        <v>146</v>
      </c>
      <c r="H47" s="85"/>
      <c r="I47" s="86">
        <f>F47*H47</f>
        <v>0</v>
      </c>
      <c r="J47" s="87"/>
      <c r="K47" s="87"/>
      <c r="L47" s="87"/>
      <c r="M47" s="87">
        <f>F47*H47</f>
        <v>0</v>
      </c>
      <c r="N47" s="87"/>
      <c r="O47" s="136"/>
      <c r="P47" s="136"/>
      <c r="Q47" s="136"/>
      <c r="R47" s="89" t="s">
        <v>174</v>
      </c>
      <c r="S47" s="90" t="s">
        <v>294</v>
      </c>
      <c r="T47" s="115" t="s">
        <v>310</v>
      </c>
      <c r="U47" s="110">
        <v>1</v>
      </c>
      <c r="V47" s="97"/>
      <c r="W47" s="111"/>
      <c r="X47" s="111"/>
      <c r="Y47" s="111"/>
      <c r="Z47" s="111"/>
      <c r="AA47" s="163"/>
      <c r="AB47" s="111"/>
      <c r="AC47" s="111"/>
      <c r="AD47" s="135"/>
      <c r="AE47" s="111"/>
      <c r="AF47" s="111"/>
      <c r="AG47" s="111"/>
      <c r="AH47" s="111"/>
      <c r="AI47" s="111"/>
      <c r="AJ47" s="111"/>
      <c r="AK47" s="111"/>
      <c r="AL47" s="162"/>
      <c r="AM47" s="111">
        <v>1</v>
      </c>
      <c r="AN47" s="52"/>
      <c r="AO47" s="53"/>
      <c r="AP47" s="129"/>
    </row>
    <row r="48" spans="1:42" s="93" customFormat="1" ht="92.4" customHeight="1" thickBot="1">
      <c r="A48" s="79">
        <v>43</v>
      </c>
      <c r="B48" s="80" t="s">
        <v>318</v>
      </c>
      <c r="C48" s="80" t="s">
        <v>319</v>
      </c>
      <c r="D48" s="81" t="s">
        <v>320</v>
      </c>
      <c r="E48" s="82">
        <v>15495</v>
      </c>
      <c r="F48" s="83">
        <v>4</v>
      </c>
      <c r="G48" s="84" t="s">
        <v>249</v>
      </c>
      <c r="H48" s="85"/>
      <c r="I48" s="86">
        <f t="shared" si="0"/>
        <v>0</v>
      </c>
      <c r="J48" s="87"/>
      <c r="K48" s="87"/>
      <c r="L48" s="87"/>
      <c r="M48" s="87">
        <f>F48*H48</f>
        <v>0</v>
      </c>
      <c r="N48" s="87"/>
      <c r="O48" s="136"/>
      <c r="P48" s="136"/>
      <c r="Q48" s="136"/>
      <c r="R48" s="89" t="s">
        <v>174</v>
      </c>
      <c r="S48" s="90" t="s">
        <v>294</v>
      </c>
      <c r="T48" s="164" t="s">
        <v>321</v>
      </c>
      <c r="U48" s="110">
        <v>4</v>
      </c>
      <c r="V48" s="97"/>
      <c r="W48" s="111"/>
      <c r="X48" s="111"/>
      <c r="Y48" s="111"/>
      <c r="Z48" s="111"/>
      <c r="AA48" s="163"/>
      <c r="AB48" s="111"/>
      <c r="AC48" s="111">
        <v>4</v>
      </c>
      <c r="AD48" s="135"/>
      <c r="AE48" s="162"/>
      <c r="AF48" s="111"/>
      <c r="AG48" s="111"/>
      <c r="AH48" s="111"/>
      <c r="AI48" s="111"/>
      <c r="AJ48" s="111"/>
      <c r="AK48" s="111"/>
      <c r="AL48" s="111"/>
      <c r="AM48" s="111"/>
      <c r="AN48" s="52"/>
      <c r="AO48" s="53"/>
    </row>
    <row r="49" spans="1:42" s="158" customFormat="1" ht="33.6" customHeight="1" thickBot="1">
      <c r="A49" s="79">
        <v>44</v>
      </c>
      <c r="B49" s="80" t="s">
        <v>322</v>
      </c>
      <c r="C49" s="80" t="s">
        <v>323</v>
      </c>
      <c r="D49" s="81" t="s">
        <v>226</v>
      </c>
      <c r="E49" s="82" t="s">
        <v>324</v>
      </c>
      <c r="F49" s="83">
        <v>2</v>
      </c>
      <c r="G49" s="84" t="s">
        <v>325</v>
      </c>
      <c r="H49" s="85"/>
      <c r="I49" s="86">
        <f t="shared" si="0"/>
        <v>0</v>
      </c>
      <c r="J49" s="87"/>
      <c r="K49" s="87"/>
      <c r="L49" s="87"/>
      <c r="M49" s="87"/>
      <c r="N49" s="87"/>
      <c r="O49" s="136">
        <f>F49*H49</f>
        <v>0</v>
      </c>
      <c r="P49" s="136"/>
      <c r="Q49" s="136"/>
      <c r="R49" s="89" t="s">
        <v>326</v>
      </c>
      <c r="S49" s="115" t="s">
        <v>327</v>
      </c>
      <c r="T49" s="113" t="s">
        <v>328</v>
      </c>
      <c r="U49" s="110">
        <v>2</v>
      </c>
      <c r="V49" s="160"/>
      <c r="W49" s="162"/>
      <c r="X49" s="162"/>
      <c r="Y49" s="111"/>
      <c r="Z49" s="111"/>
      <c r="AA49" s="117"/>
      <c r="AB49" s="111"/>
      <c r="AC49" s="111"/>
      <c r="AD49" s="135">
        <v>2</v>
      </c>
      <c r="AE49" s="111"/>
      <c r="AF49" s="111"/>
      <c r="AG49" s="111"/>
      <c r="AH49" s="111"/>
      <c r="AI49" s="111"/>
      <c r="AJ49" s="111"/>
      <c r="AK49" s="111"/>
      <c r="AL49" s="162"/>
      <c r="AM49" s="111"/>
      <c r="AN49" s="155"/>
      <c r="AO49" s="156"/>
    </row>
    <row r="50" spans="1:42" s="93" customFormat="1" ht="33.6" customHeight="1" thickBot="1">
      <c r="A50" s="79">
        <v>45</v>
      </c>
      <c r="B50" s="80" t="s">
        <v>329</v>
      </c>
      <c r="C50" s="80" t="s">
        <v>330</v>
      </c>
      <c r="D50" s="81" t="s">
        <v>331</v>
      </c>
      <c r="E50" s="82" t="s">
        <v>332</v>
      </c>
      <c r="F50" s="83">
        <v>6</v>
      </c>
      <c r="G50" s="84" t="s">
        <v>325</v>
      </c>
      <c r="H50" s="85"/>
      <c r="I50" s="86">
        <f t="shared" si="0"/>
        <v>0</v>
      </c>
      <c r="J50" s="87"/>
      <c r="K50" s="87"/>
      <c r="L50" s="87"/>
      <c r="M50" s="87"/>
      <c r="N50" s="87"/>
      <c r="O50" s="136">
        <f t="shared" ref="O50:O53" si="6">F50*H50</f>
        <v>0</v>
      </c>
      <c r="P50" s="136"/>
      <c r="Q50" s="136"/>
      <c r="R50" s="89" t="s">
        <v>326</v>
      </c>
      <c r="S50" s="115" t="s">
        <v>327</v>
      </c>
      <c r="T50" s="164" t="s">
        <v>328</v>
      </c>
      <c r="U50" s="110">
        <v>6</v>
      </c>
      <c r="V50" s="97"/>
      <c r="W50" s="111"/>
      <c r="X50" s="111"/>
      <c r="Y50" s="111"/>
      <c r="Z50" s="111"/>
      <c r="AA50" s="117"/>
      <c r="AB50" s="111"/>
      <c r="AC50" s="111"/>
      <c r="AD50" s="135">
        <v>6</v>
      </c>
      <c r="AE50" s="111"/>
      <c r="AF50" s="111"/>
      <c r="AG50" s="111"/>
      <c r="AH50" s="111"/>
      <c r="AI50" s="111"/>
      <c r="AJ50" s="111"/>
      <c r="AK50" s="111"/>
      <c r="AL50" s="111"/>
      <c r="AM50" s="111"/>
      <c r="AN50" s="52"/>
      <c r="AO50" s="53"/>
      <c r="AP50" s="129"/>
    </row>
    <row r="51" spans="1:42" s="93" customFormat="1" ht="33.6" customHeight="1" thickBot="1">
      <c r="A51" s="79">
        <v>46</v>
      </c>
      <c r="B51" s="80" t="s">
        <v>333</v>
      </c>
      <c r="C51" s="80" t="s">
        <v>334</v>
      </c>
      <c r="D51" s="102" t="s">
        <v>335</v>
      </c>
      <c r="E51" s="149">
        <v>35641</v>
      </c>
      <c r="F51" s="83">
        <v>4</v>
      </c>
      <c r="G51" s="84" t="s">
        <v>336</v>
      </c>
      <c r="H51" s="85"/>
      <c r="I51" s="86">
        <f t="shared" si="0"/>
        <v>0</v>
      </c>
      <c r="J51" s="87"/>
      <c r="K51" s="87"/>
      <c r="L51" s="87"/>
      <c r="M51" s="87"/>
      <c r="N51" s="87"/>
      <c r="O51" s="136">
        <f t="shared" si="6"/>
        <v>0</v>
      </c>
      <c r="P51" s="136"/>
      <c r="Q51" s="136"/>
      <c r="R51" s="89" t="s">
        <v>326</v>
      </c>
      <c r="S51" s="115" t="s">
        <v>327</v>
      </c>
      <c r="T51" s="165" t="s">
        <v>328</v>
      </c>
      <c r="U51" s="110">
        <v>4</v>
      </c>
      <c r="V51" s="97"/>
      <c r="W51" s="111"/>
      <c r="X51" s="162"/>
      <c r="Y51" s="111"/>
      <c r="Z51" s="162"/>
      <c r="AA51" s="117"/>
      <c r="AB51" s="111"/>
      <c r="AC51" s="111"/>
      <c r="AD51" s="135">
        <v>4</v>
      </c>
      <c r="AE51" s="162"/>
      <c r="AF51" s="111"/>
      <c r="AG51" s="111"/>
      <c r="AH51" s="111"/>
      <c r="AI51" s="111"/>
      <c r="AJ51" s="111"/>
      <c r="AK51" s="111"/>
      <c r="AL51" s="111"/>
      <c r="AM51" s="111"/>
      <c r="AN51" s="52"/>
      <c r="AO51" s="53"/>
    </row>
    <row r="52" spans="1:42" s="141" customFormat="1" ht="33.6" customHeight="1" thickBot="1">
      <c r="A52" s="79">
        <v>47</v>
      </c>
      <c r="B52" s="80" t="s">
        <v>337</v>
      </c>
      <c r="C52" s="80" t="s">
        <v>338</v>
      </c>
      <c r="D52" s="81" t="s">
        <v>339</v>
      </c>
      <c r="E52" s="82" t="s">
        <v>340</v>
      </c>
      <c r="F52" s="83">
        <v>2</v>
      </c>
      <c r="G52" s="84" t="s">
        <v>341</v>
      </c>
      <c r="H52" s="85"/>
      <c r="I52" s="86">
        <f t="shared" si="0"/>
        <v>0</v>
      </c>
      <c r="J52" s="87"/>
      <c r="K52" s="87"/>
      <c r="L52" s="87"/>
      <c r="M52" s="87"/>
      <c r="N52" s="87"/>
      <c r="O52" s="136">
        <f t="shared" si="6"/>
        <v>0</v>
      </c>
      <c r="P52" s="136"/>
      <c r="Q52" s="136"/>
      <c r="R52" s="89" t="s">
        <v>326</v>
      </c>
      <c r="S52" s="115" t="s">
        <v>327</v>
      </c>
      <c r="T52" s="113" t="s">
        <v>328</v>
      </c>
      <c r="U52" s="110">
        <v>2</v>
      </c>
      <c r="V52" s="160"/>
      <c r="W52" s="162"/>
      <c r="X52" s="162"/>
      <c r="Y52" s="111"/>
      <c r="Z52" s="162"/>
      <c r="AA52" s="117"/>
      <c r="AB52" s="111"/>
      <c r="AC52" s="111"/>
      <c r="AD52" s="135">
        <v>2</v>
      </c>
      <c r="AE52" s="111"/>
      <c r="AF52" s="111"/>
      <c r="AG52" s="111"/>
      <c r="AH52" s="111"/>
      <c r="AI52" s="111"/>
      <c r="AJ52" s="111"/>
      <c r="AK52" s="111"/>
      <c r="AL52" s="162"/>
      <c r="AM52" s="137"/>
      <c r="AN52" s="138"/>
      <c r="AO52" s="139"/>
    </row>
    <row r="53" spans="1:42" s="158" customFormat="1" ht="33.6" customHeight="1" thickBot="1">
      <c r="A53" s="79">
        <v>48</v>
      </c>
      <c r="B53" s="80" t="s">
        <v>270</v>
      </c>
      <c r="C53" s="80" t="s">
        <v>271</v>
      </c>
      <c r="D53" s="81" t="s">
        <v>272</v>
      </c>
      <c r="E53" s="82" t="s">
        <v>273</v>
      </c>
      <c r="F53" s="83">
        <v>2</v>
      </c>
      <c r="G53" s="84" t="s">
        <v>325</v>
      </c>
      <c r="H53" s="142"/>
      <c r="I53" s="86">
        <f t="shared" si="0"/>
        <v>0</v>
      </c>
      <c r="J53" s="87"/>
      <c r="K53" s="143"/>
      <c r="L53" s="143"/>
      <c r="M53" s="87"/>
      <c r="N53" s="143"/>
      <c r="O53" s="136">
        <f t="shared" si="6"/>
        <v>0</v>
      </c>
      <c r="P53" s="144"/>
      <c r="Q53" s="144"/>
      <c r="R53" s="145" t="s">
        <v>326</v>
      </c>
      <c r="S53" s="115" t="s">
        <v>327</v>
      </c>
      <c r="T53" s="113" t="s">
        <v>328</v>
      </c>
      <c r="U53" s="110">
        <v>2</v>
      </c>
      <c r="V53" s="146"/>
      <c r="W53" s="137"/>
      <c r="X53" s="137"/>
      <c r="Y53" s="137"/>
      <c r="Z53" s="137"/>
      <c r="AA53" s="166"/>
      <c r="AB53" s="137"/>
      <c r="AC53" s="137"/>
      <c r="AD53" s="147">
        <v>2</v>
      </c>
      <c r="AE53" s="137"/>
      <c r="AF53" s="137"/>
      <c r="AG53" s="137"/>
      <c r="AH53" s="137"/>
      <c r="AI53" s="137"/>
      <c r="AJ53" s="137"/>
      <c r="AK53" s="137"/>
      <c r="AL53" s="167"/>
      <c r="AM53" s="111"/>
      <c r="AN53" s="155"/>
      <c r="AO53" s="156"/>
    </row>
    <row r="54" spans="1:42" s="93" customFormat="1" ht="33.6" customHeight="1" thickBot="1">
      <c r="A54" s="79">
        <v>49</v>
      </c>
      <c r="B54" s="80" t="s">
        <v>342</v>
      </c>
      <c r="C54" s="80" t="s">
        <v>343</v>
      </c>
      <c r="D54" s="81" t="s">
        <v>344</v>
      </c>
      <c r="E54" s="82" t="s">
        <v>345</v>
      </c>
      <c r="F54" s="83">
        <f>AD54+AE54+AF54+AG54+AH54+AI54+AJ54</f>
        <v>30</v>
      </c>
      <c r="G54" s="84" t="s">
        <v>346</v>
      </c>
      <c r="H54" s="85"/>
      <c r="I54" s="86">
        <f t="shared" si="0"/>
        <v>0</v>
      </c>
      <c r="J54" s="87"/>
      <c r="K54" s="87"/>
      <c r="L54" s="87"/>
      <c r="M54" s="87"/>
      <c r="N54" s="87"/>
      <c r="O54" s="136">
        <f>F54*H54</f>
        <v>0</v>
      </c>
      <c r="P54" s="136"/>
      <c r="Q54" s="144"/>
      <c r="R54" s="145" t="s">
        <v>347</v>
      </c>
      <c r="S54" s="115" t="s">
        <v>327</v>
      </c>
      <c r="T54" s="113" t="s">
        <v>328</v>
      </c>
      <c r="U54" s="110">
        <f>F54</f>
        <v>30</v>
      </c>
      <c r="V54" s="97"/>
      <c r="W54" s="111"/>
      <c r="X54" s="111"/>
      <c r="Y54" s="111"/>
      <c r="Z54" s="111"/>
      <c r="AA54" s="117"/>
      <c r="AB54" s="111"/>
      <c r="AC54" s="111"/>
      <c r="AD54" s="135">
        <v>7</v>
      </c>
      <c r="AE54" s="111">
        <v>4</v>
      </c>
      <c r="AF54" s="111">
        <v>4</v>
      </c>
      <c r="AG54" s="111">
        <v>4</v>
      </c>
      <c r="AH54" s="111">
        <v>4</v>
      </c>
      <c r="AI54" s="111">
        <v>4</v>
      </c>
      <c r="AJ54" s="111">
        <v>3</v>
      </c>
      <c r="AK54" s="111"/>
      <c r="AL54" s="162"/>
      <c r="AM54" s="111"/>
      <c r="AN54" s="52"/>
      <c r="AO54" s="53"/>
    </row>
    <row r="55" spans="1:42" s="93" customFormat="1" ht="33.6" customHeight="1" thickBot="1">
      <c r="A55" s="79">
        <v>50</v>
      </c>
      <c r="B55" s="80" t="s">
        <v>348</v>
      </c>
      <c r="C55" s="80" t="s">
        <v>349</v>
      </c>
      <c r="D55" s="81" t="s">
        <v>350</v>
      </c>
      <c r="E55" s="82" t="s">
        <v>351</v>
      </c>
      <c r="F55" s="83">
        <v>2</v>
      </c>
      <c r="G55" s="84" t="s">
        <v>346</v>
      </c>
      <c r="H55" s="85"/>
      <c r="I55" s="86">
        <f t="shared" si="0"/>
        <v>0</v>
      </c>
      <c r="J55" s="87"/>
      <c r="K55" s="87"/>
      <c r="L55" s="87"/>
      <c r="M55" s="87"/>
      <c r="N55" s="87"/>
      <c r="O55" s="136">
        <f>F55*H55</f>
        <v>0</v>
      </c>
      <c r="P55" s="136"/>
      <c r="Q55" s="144"/>
      <c r="R55" s="145" t="s">
        <v>347</v>
      </c>
      <c r="S55" s="115" t="s">
        <v>327</v>
      </c>
      <c r="T55" s="113" t="s">
        <v>352</v>
      </c>
      <c r="U55" s="110">
        <v>2</v>
      </c>
      <c r="V55" s="97"/>
      <c r="W55" s="111"/>
      <c r="X55" s="111"/>
      <c r="Y55" s="111"/>
      <c r="Z55" s="111"/>
      <c r="AA55" s="117"/>
      <c r="AB55" s="111"/>
      <c r="AC55" s="111"/>
      <c r="AD55" s="135">
        <v>2</v>
      </c>
      <c r="AE55" s="111"/>
      <c r="AF55" s="111"/>
      <c r="AG55" s="111"/>
      <c r="AH55" s="111"/>
      <c r="AI55" s="111"/>
      <c r="AJ55" s="111"/>
      <c r="AK55" s="111"/>
      <c r="AL55" s="162"/>
      <c r="AM55" s="111"/>
      <c r="AN55" s="52"/>
      <c r="AO55" s="53"/>
      <c r="AP55" s="129"/>
    </row>
    <row r="56" spans="1:42" s="93" customFormat="1" ht="39.6" customHeight="1" thickBot="1">
      <c r="A56" s="79">
        <v>51</v>
      </c>
      <c r="B56" s="80" t="s">
        <v>353</v>
      </c>
      <c r="C56" s="80" t="s">
        <v>354</v>
      </c>
      <c r="D56" s="81" t="s">
        <v>355</v>
      </c>
      <c r="E56" s="82"/>
      <c r="F56" s="83">
        <v>12</v>
      </c>
      <c r="G56" s="84" t="s">
        <v>356</v>
      </c>
      <c r="H56" s="85"/>
      <c r="I56" s="86">
        <f t="shared" si="0"/>
        <v>0</v>
      </c>
      <c r="J56" s="87"/>
      <c r="K56" s="87"/>
      <c r="L56" s="87"/>
      <c r="M56" s="87"/>
      <c r="N56" s="87"/>
      <c r="O56" s="136">
        <f t="shared" ref="O56:O61" si="7">F56*H56</f>
        <v>0</v>
      </c>
      <c r="P56" s="136"/>
      <c r="Q56" s="144"/>
      <c r="R56" s="89" t="s">
        <v>180</v>
      </c>
      <c r="S56" s="115" t="s">
        <v>327</v>
      </c>
      <c r="T56" s="113" t="s">
        <v>120</v>
      </c>
      <c r="U56" s="110">
        <v>12</v>
      </c>
      <c r="V56" s="97"/>
      <c r="W56" s="111"/>
      <c r="X56" s="111"/>
      <c r="Y56" s="111"/>
      <c r="Z56" s="111"/>
      <c r="AA56" s="117"/>
      <c r="AB56" s="111"/>
      <c r="AC56" s="111"/>
      <c r="AD56" s="83">
        <v>12</v>
      </c>
      <c r="AE56" s="124"/>
      <c r="AF56" s="111"/>
      <c r="AG56" s="111"/>
      <c r="AH56" s="111"/>
      <c r="AI56" s="111"/>
      <c r="AJ56" s="111"/>
      <c r="AK56" s="111"/>
      <c r="AL56" s="162"/>
      <c r="AM56" s="111"/>
      <c r="AN56" s="52"/>
      <c r="AO56" s="53"/>
      <c r="AP56" s="129"/>
    </row>
    <row r="57" spans="1:42" s="101" customFormat="1" ht="39.6" customHeight="1" thickBot="1">
      <c r="A57" s="79">
        <v>52</v>
      </c>
      <c r="B57" s="80" t="s">
        <v>357</v>
      </c>
      <c r="C57" s="80" t="s">
        <v>358</v>
      </c>
      <c r="D57" s="81" t="s">
        <v>359</v>
      </c>
      <c r="E57" s="82" t="s">
        <v>360</v>
      </c>
      <c r="F57" s="83">
        <v>1</v>
      </c>
      <c r="G57" s="84" t="s">
        <v>361</v>
      </c>
      <c r="H57" s="168"/>
      <c r="I57" s="86">
        <f t="shared" si="0"/>
        <v>0</v>
      </c>
      <c r="J57" s="87"/>
      <c r="K57" s="87"/>
      <c r="L57" s="87"/>
      <c r="M57" s="87"/>
      <c r="N57" s="87"/>
      <c r="O57" s="136">
        <f t="shared" si="7"/>
        <v>0</v>
      </c>
      <c r="P57" s="136"/>
      <c r="Q57" s="136"/>
      <c r="R57" s="89" t="s">
        <v>180</v>
      </c>
      <c r="S57" s="115" t="s">
        <v>327</v>
      </c>
      <c r="T57" s="113" t="s">
        <v>120</v>
      </c>
      <c r="U57" s="110">
        <v>1</v>
      </c>
      <c r="V57" s="97"/>
      <c r="W57" s="111"/>
      <c r="X57" s="111"/>
      <c r="Y57" s="111"/>
      <c r="Z57" s="111"/>
      <c r="AA57" s="117"/>
      <c r="AB57" s="96"/>
      <c r="AC57" s="111"/>
      <c r="AD57" s="135">
        <v>1</v>
      </c>
      <c r="AE57" s="124"/>
      <c r="AF57" s="111"/>
      <c r="AG57" s="111"/>
      <c r="AH57" s="111"/>
      <c r="AI57" s="111"/>
      <c r="AJ57" s="111"/>
      <c r="AK57" s="111"/>
      <c r="AL57" s="111"/>
      <c r="AM57" s="111"/>
      <c r="AN57" s="99"/>
      <c r="AO57" s="100"/>
      <c r="AP57" s="169"/>
    </row>
    <row r="58" spans="1:42" s="101" customFormat="1" ht="39.6" customHeight="1" thickBot="1">
      <c r="A58" s="79">
        <v>53</v>
      </c>
      <c r="B58" s="159" t="s">
        <v>362</v>
      </c>
      <c r="C58" s="80" t="s">
        <v>363</v>
      </c>
      <c r="D58" s="170" t="s">
        <v>364</v>
      </c>
      <c r="E58" s="171" t="s">
        <v>365</v>
      </c>
      <c r="F58" s="83">
        <v>1</v>
      </c>
      <c r="G58" s="84" t="s">
        <v>366</v>
      </c>
      <c r="H58" s="85"/>
      <c r="I58" s="86">
        <f t="shared" si="0"/>
        <v>0</v>
      </c>
      <c r="J58" s="87"/>
      <c r="K58" s="87"/>
      <c r="L58" s="87"/>
      <c r="M58" s="87"/>
      <c r="N58" s="87"/>
      <c r="O58" s="172">
        <f t="shared" si="7"/>
        <v>0</v>
      </c>
      <c r="P58" s="136"/>
      <c r="Q58" s="136"/>
      <c r="R58" s="89" t="s">
        <v>154</v>
      </c>
      <c r="S58" s="115" t="s">
        <v>327</v>
      </c>
      <c r="T58" s="113" t="s">
        <v>120</v>
      </c>
      <c r="U58" s="110">
        <v>1</v>
      </c>
      <c r="V58" s="97"/>
      <c r="W58" s="111"/>
      <c r="X58" s="111"/>
      <c r="Y58" s="111"/>
      <c r="Z58" s="111"/>
      <c r="AA58" s="117"/>
      <c r="AB58" s="96"/>
      <c r="AC58" s="111"/>
      <c r="AD58" s="173">
        <v>1</v>
      </c>
      <c r="AE58" s="124"/>
      <c r="AF58" s="111"/>
      <c r="AG58" s="111"/>
      <c r="AH58" s="111"/>
      <c r="AI58" s="111"/>
      <c r="AJ58" s="111"/>
      <c r="AK58" s="111"/>
      <c r="AL58" s="111"/>
      <c r="AM58" s="111"/>
      <c r="AN58" s="99"/>
      <c r="AO58" s="100"/>
      <c r="AP58" s="169"/>
    </row>
    <row r="59" spans="1:42" s="93" customFormat="1" ht="39.6" customHeight="1" thickBot="1">
      <c r="A59" s="79">
        <v>54</v>
      </c>
      <c r="B59" s="80" t="s">
        <v>367</v>
      </c>
      <c r="C59" s="80" t="s">
        <v>368</v>
      </c>
      <c r="D59" s="170" t="s">
        <v>369</v>
      </c>
      <c r="E59" s="171" t="s">
        <v>370</v>
      </c>
      <c r="F59" s="83">
        <v>2</v>
      </c>
      <c r="G59" s="84" t="s">
        <v>356</v>
      </c>
      <c r="H59" s="85"/>
      <c r="I59" s="86">
        <f t="shared" si="0"/>
        <v>0</v>
      </c>
      <c r="J59" s="87"/>
      <c r="K59" s="87"/>
      <c r="L59" s="87"/>
      <c r="M59" s="87"/>
      <c r="N59" s="87"/>
      <c r="O59" s="136">
        <f t="shared" si="7"/>
        <v>0</v>
      </c>
      <c r="P59" s="136"/>
      <c r="Q59" s="136"/>
      <c r="R59" s="89" t="s">
        <v>154</v>
      </c>
      <c r="S59" s="115" t="s">
        <v>327</v>
      </c>
      <c r="T59" s="113" t="s">
        <v>120</v>
      </c>
      <c r="U59" s="110">
        <v>2</v>
      </c>
      <c r="V59" s="160"/>
      <c r="W59" s="162"/>
      <c r="X59" s="162"/>
      <c r="Y59" s="162"/>
      <c r="Z59" s="162"/>
      <c r="AA59" s="117"/>
      <c r="AB59" s="96"/>
      <c r="AC59" s="111"/>
      <c r="AD59" s="173">
        <v>2</v>
      </c>
      <c r="AE59" s="124"/>
      <c r="AF59" s="111"/>
      <c r="AG59" s="111"/>
      <c r="AH59" s="111"/>
      <c r="AI59" s="111"/>
      <c r="AJ59" s="111"/>
      <c r="AK59" s="111"/>
      <c r="AL59" s="111"/>
      <c r="AM59" s="111"/>
      <c r="AN59" s="52"/>
      <c r="AO59" s="53"/>
      <c r="AP59" s="129"/>
    </row>
    <row r="60" spans="1:42" s="93" customFormat="1" ht="39.6" customHeight="1" thickBot="1">
      <c r="A60" s="79">
        <v>55</v>
      </c>
      <c r="B60" s="80" t="s">
        <v>371</v>
      </c>
      <c r="C60" s="80" t="s">
        <v>372</v>
      </c>
      <c r="D60" s="170" t="s">
        <v>373</v>
      </c>
      <c r="E60" s="171" t="s">
        <v>374</v>
      </c>
      <c r="F60" s="83">
        <v>2</v>
      </c>
      <c r="G60" s="84" t="s">
        <v>356</v>
      </c>
      <c r="H60" s="168"/>
      <c r="I60" s="86">
        <f t="shared" si="0"/>
        <v>0</v>
      </c>
      <c r="J60" s="87"/>
      <c r="K60" s="87"/>
      <c r="L60" s="87"/>
      <c r="M60" s="87"/>
      <c r="N60" s="87"/>
      <c r="O60" s="136">
        <f t="shared" si="7"/>
        <v>0</v>
      </c>
      <c r="P60" s="136"/>
      <c r="Q60" s="136"/>
      <c r="R60" s="89" t="s">
        <v>154</v>
      </c>
      <c r="S60" s="115" t="s">
        <v>327</v>
      </c>
      <c r="T60" s="113" t="s">
        <v>120</v>
      </c>
      <c r="U60" s="110">
        <v>2</v>
      </c>
      <c r="V60" s="97"/>
      <c r="W60" s="111"/>
      <c r="X60" s="111"/>
      <c r="Y60" s="111"/>
      <c r="Z60" s="111"/>
      <c r="AA60" s="117"/>
      <c r="AB60" s="96"/>
      <c r="AC60" s="111"/>
      <c r="AD60" s="135">
        <v>2</v>
      </c>
      <c r="AE60" s="124"/>
      <c r="AF60" s="111"/>
      <c r="AG60" s="111"/>
      <c r="AH60" s="111"/>
      <c r="AI60" s="111"/>
      <c r="AJ60" s="111"/>
      <c r="AK60" s="111"/>
      <c r="AL60" s="111"/>
      <c r="AM60" s="111"/>
      <c r="AN60" s="52"/>
      <c r="AO60" s="53"/>
      <c r="AP60" s="129"/>
    </row>
    <row r="61" spans="1:42" s="93" customFormat="1" ht="39.6" customHeight="1" thickBot="1">
      <c r="A61" s="79">
        <v>56</v>
      </c>
      <c r="B61" s="159" t="s">
        <v>375</v>
      </c>
      <c r="C61" s="80" t="s">
        <v>376</v>
      </c>
      <c r="D61" s="170" t="s">
        <v>377</v>
      </c>
      <c r="E61" s="171" t="s">
        <v>378</v>
      </c>
      <c r="F61" s="83">
        <v>1</v>
      </c>
      <c r="G61" s="84" t="s">
        <v>379</v>
      </c>
      <c r="H61" s="85"/>
      <c r="I61" s="86">
        <f t="shared" si="0"/>
        <v>0</v>
      </c>
      <c r="J61" s="87"/>
      <c r="K61" s="87"/>
      <c r="L61" s="87"/>
      <c r="M61" s="87"/>
      <c r="N61" s="87"/>
      <c r="O61" s="136">
        <f t="shared" si="7"/>
        <v>0</v>
      </c>
      <c r="P61" s="109"/>
      <c r="Q61" s="136"/>
      <c r="R61" s="89" t="s">
        <v>180</v>
      </c>
      <c r="S61" s="115" t="s">
        <v>327</v>
      </c>
      <c r="T61" s="113" t="s">
        <v>120</v>
      </c>
      <c r="U61" s="110">
        <v>1</v>
      </c>
      <c r="V61" s="97"/>
      <c r="W61" s="111"/>
      <c r="X61" s="111"/>
      <c r="Y61" s="111"/>
      <c r="Z61" s="111"/>
      <c r="AA61" s="96"/>
      <c r="AB61" s="96"/>
      <c r="AC61" s="111"/>
      <c r="AD61" s="173">
        <v>1</v>
      </c>
      <c r="AE61" s="124"/>
      <c r="AF61" s="111"/>
      <c r="AG61" s="111"/>
      <c r="AH61" s="111"/>
      <c r="AI61" s="111"/>
      <c r="AJ61" s="111"/>
      <c r="AK61" s="111"/>
      <c r="AL61" s="111"/>
      <c r="AM61" s="111"/>
      <c r="AN61" s="52"/>
      <c r="AO61" s="53"/>
      <c r="AP61" s="129"/>
    </row>
    <row r="62" spans="1:42" s="93" customFormat="1" ht="67.2" customHeight="1" thickBot="1">
      <c r="A62" s="79">
        <v>57</v>
      </c>
      <c r="B62" s="80" t="s">
        <v>380</v>
      </c>
      <c r="C62" s="174" t="s">
        <v>381</v>
      </c>
      <c r="D62" s="81" t="s">
        <v>382</v>
      </c>
      <c r="E62" s="82" t="s">
        <v>383</v>
      </c>
      <c r="F62" s="83">
        <f>U62</f>
        <v>2</v>
      </c>
      <c r="G62" s="84" t="s">
        <v>384</v>
      </c>
      <c r="H62" s="85"/>
      <c r="I62" s="86">
        <f t="shared" si="0"/>
        <v>0</v>
      </c>
      <c r="J62" s="87">
        <f>F62*H62</f>
        <v>0</v>
      </c>
      <c r="K62" s="87"/>
      <c r="L62" s="87"/>
      <c r="M62" s="87"/>
      <c r="N62" s="87"/>
      <c r="O62" s="136"/>
      <c r="P62" s="109"/>
      <c r="Q62" s="136"/>
      <c r="R62" s="89" t="s">
        <v>154</v>
      </c>
      <c r="S62" s="90" t="s">
        <v>385</v>
      </c>
      <c r="T62" s="113" t="s">
        <v>386</v>
      </c>
      <c r="U62" s="110">
        <f>SUM(V62:AK62)</f>
        <v>2</v>
      </c>
      <c r="V62" s="97"/>
      <c r="W62" s="111"/>
      <c r="X62" s="111"/>
      <c r="Y62" s="111"/>
      <c r="Z62" s="111"/>
      <c r="AA62" s="96"/>
      <c r="AB62" s="111"/>
      <c r="AC62" s="111"/>
      <c r="AD62" s="173">
        <v>1</v>
      </c>
      <c r="AE62" s="124">
        <v>1</v>
      </c>
      <c r="AF62" s="111"/>
      <c r="AG62" s="111"/>
      <c r="AH62" s="111"/>
      <c r="AI62" s="111"/>
      <c r="AJ62" s="111"/>
      <c r="AK62" s="111"/>
      <c r="AL62" s="111"/>
      <c r="AM62" s="111"/>
      <c r="AN62" s="52"/>
      <c r="AO62" s="53"/>
    </row>
    <row r="63" spans="1:42" s="93" customFormat="1" ht="151.94999999999999" customHeight="1" thickBot="1">
      <c r="A63" s="79">
        <v>58</v>
      </c>
      <c r="B63" s="80" t="s">
        <v>387</v>
      </c>
      <c r="C63" s="174" t="s">
        <v>388</v>
      </c>
      <c r="D63" s="81" t="s">
        <v>389</v>
      </c>
      <c r="E63" s="82" t="s">
        <v>390</v>
      </c>
      <c r="F63" s="83">
        <v>1</v>
      </c>
      <c r="G63" s="84" t="s">
        <v>379</v>
      </c>
      <c r="H63" s="85"/>
      <c r="I63" s="86">
        <f t="shared" si="0"/>
        <v>0</v>
      </c>
      <c r="J63" s="87">
        <f>F63*H63</f>
        <v>0</v>
      </c>
      <c r="K63" s="87"/>
      <c r="L63" s="87"/>
      <c r="M63" s="87"/>
      <c r="N63" s="87"/>
      <c r="O63" s="108"/>
      <c r="P63" s="175"/>
      <c r="Q63" s="136"/>
      <c r="R63" s="89" t="s">
        <v>154</v>
      </c>
      <c r="S63" s="115" t="s">
        <v>327</v>
      </c>
      <c r="T63" s="113" t="s">
        <v>120</v>
      </c>
      <c r="U63" s="110">
        <v>1</v>
      </c>
      <c r="V63" s="97"/>
      <c r="W63" s="111"/>
      <c r="X63" s="111"/>
      <c r="Y63" s="111"/>
      <c r="Z63" s="111"/>
      <c r="AA63" s="96"/>
      <c r="AB63" s="111"/>
      <c r="AC63" s="111"/>
      <c r="AD63" s="173">
        <v>1</v>
      </c>
      <c r="AE63" s="124"/>
      <c r="AF63" s="176"/>
      <c r="AG63" s="111"/>
      <c r="AH63" s="111"/>
      <c r="AI63" s="111"/>
      <c r="AJ63" s="111"/>
      <c r="AK63" s="111"/>
      <c r="AL63" s="111"/>
      <c r="AM63" s="111"/>
      <c r="AN63" s="52"/>
      <c r="AO63" s="53"/>
    </row>
    <row r="64" spans="1:42" s="93" customFormat="1" ht="51" customHeight="1" thickBot="1">
      <c r="A64" s="79">
        <v>59</v>
      </c>
      <c r="B64" s="80" t="s">
        <v>391</v>
      </c>
      <c r="C64" s="312" t="s">
        <v>392</v>
      </c>
      <c r="D64" s="81" t="s">
        <v>393</v>
      </c>
      <c r="E64" s="82" t="s">
        <v>394</v>
      </c>
      <c r="F64" s="83">
        <v>1</v>
      </c>
      <c r="G64" s="84" t="s">
        <v>395</v>
      </c>
      <c r="H64" s="85"/>
      <c r="I64" s="86">
        <f t="shared" si="0"/>
        <v>0</v>
      </c>
      <c r="J64" s="87">
        <f t="shared" ref="J64:J74" si="8">F64*H64</f>
        <v>0</v>
      </c>
      <c r="K64" s="87"/>
      <c r="L64" s="87"/>
      <c r="M64" s="87"/>
      <c r="N64" s="87"/>
      <c r="O64" s="136"/>
      <c r="P64" s="109"/>
      <c r="Q64" s="136"/>
      <c r="R64" s="89" t="s">
        <v>180</v>
      </c>
      <c r="S64" s="115" t="s">
        <v>327</v>
      </c>
      <c r="T64" s="113" t="s">
        <v>396</v>
      </c>
      <c r="U64" s="110">
        <v>1</v>
      </c>
      <c r="V64" s="97"/>
      <c r="W64" s="111"/>
      <c r="X64" s="111"/>
      <c r="Y64" s="111"/>
      <c r="Z64" s="111"/>
      <c r="AA64" s="111"/>
      <c r="AB64" s="111"/>
      <c r="AC64" s="111"/>
      <c r="AD64" s="83">
        <v>1</v>
      </c>
      <c r="AE64" s="124"/>
      <c r="AF64" s="177"/>
      <c r="AG64" s="111"/>
      <c r="AH64" s="111"/>
      <c r="AI64" s="111"/>
      <c r="AJ64" s="111"/>
      <c r="AK64" s="111"/>
      <c r="AL64" s="111"/>
      <c r="AM64" s="124"/>
      <c r="AN64" s="52"/>
      <c r="AO64" s="53"/>
    </row>
    <row r="65" spans="1:41" s="93" customFormat="1" ht="51" customHeight="1" thickBot="1">
      <c r="A65" s="79">
        <v>60</v>
      </c>
      <c r="B65" s="105" t="s">
        <v>397</v>
      </c>
      <c r="C65" s="312"/>
      <c r="D65" s="81" t="s">
        <v>393</v>
      </c>
      <c r="E65" s="107" t="s">
        <v>398</v>
      </c>
      <c r="F65" s="83">
        <v>1</v>
      </c>
      <c r="G65" s="84" t="s">
        <v>395</v>
      </c>
      <c r="H65" s="85"/>
      <c r="I65" s="86">
        <f t="shared" si="0"/>
        <v>0</v>
      </c>
      <c r="J65" s="87">
        <f>F65*H65</f>
        <v>0</v>
      </c>
      <c r="K65" s="87"/>
      <c r="L65" s="87"/>
      <c r="M65" s="87"/>
      <c r="N65" s="87"/>
      <c r="O65" s="136"/>
      <c r="P65" s="109"/>
      <c r="Q65" s="136"/>
      <c r="R65" s="89" t="s">
        <v>180</v>
      </c>
      <c r="S65" s="115" t="s">
        <v>327</v>
      </c>
      <c r="T65" s="113" t="s">
        <v>396</v>
      </c>
      <c r="U65" s="110">
        <v>1</v>
      </c>
      <c r="V65" s="97"/>
      <c r="W65" s="111"/>
      <c r="X65" s="111"/>
      <c r="Y65" s="111"/>
      <c r="Z65" s="111"/>
      <c r="AA65" s="111"/>
      <c r="AB65" s="111"/>
      <c r="AC65" s="111"/>
      <c r="AD65" s="83">
        <v>1</v>
      </c>
      <c r="AE65" s="162"/>
      <c r="AF65" s="135"/>
      <c r="AG65" s="111"/>
      <c r="AH65" s="111"/>
      <c r="AI65" s="96"/>
      <c r="AJ65" s="111"/>
      <c r="AK65" s="111"/>
      <c r="AL65" s="111"/>
      <c r="AM65" s="124"/>
      <c r="AN65" s="52"/>
      <c r="AO65" s="53"/>
    </row>
    <row r="66" spans="1:41" s="93" customFormat="1" ht="51" customHeight="1" thickBot="1">
      <c r="A66" s="79">
        <v>61</v>
      </c>
      <c r="B66" s="105" t="s">
        <v>399</v>
      </c>
      <c r="C66" s="312"/>
      <c r="D66" s="106" t="s">
        <v>400</v>
      </c>
      <c r="E66" s="107" t="s">
        <v>401</v>
      </c>
      <c r="F66" s="83">
        <v>1</v>
      </c>
      <c r="G66" s="84" t="s">
        <v>395</v>
      </c>
      <c r="H66" s="85"/>
      <c r="I66" s="86">
        <f t="shared" si="0"/>
        <v>0</v>
      </c>
      <c r="J66" s="87">
        <f>F66*H66</f>
        <v>0</v>
      </c>
      <c r="K66" s="87"/>
      <c r="L66" s="87"/>
      <c r="M66" s="87"/>
      <c r="N66" s="87"/>
      <c r="O66" s="136"/>
      <c r="P66" s="109"/>
      <c r="Q66" s="136"/>
      <c r="R66" s="89" t="s">
        <v>180</v>
      </c>
      <c r="S66" s="115" t="s">
        <v>327</v>
      </c>
      <c r="T66" s="113" t="s">
        <v>396</v>
      </c>
      <c r="U66" s="110">
        <v>1</v>
      </c>
      <c r="V66" s="97"/>
      <c r="W66" s="111"/>
      <c r="X66" s="111"/>
      <c r="Y66" s="111"/>
      <c r="Z66" s="111"/>
      <c r="AA66" s="111"/>
      <c r="AB66" s="111"/>
      <c r="AC66" s="111"/>
      <c r="AD66" s="83">
        <v>1</v>
      </c>
      <c r="AE66" s="162"/>
      <c r="AF66" s="135"/>
      <c r="AG66" s="111"/>
      <c r="AH66" s="111"/>
      <c r="AI66" s="96"/>
      <c r="AJ66" s="111"/>
      <c r="AK66" s="111"/>
      <c r="AL66" s="111"/>
      <c r="AM66" s="111"/>
      <c r="AN66" s="52"/>
      <c r="AO66" s="53"/>
    </row>
    <row r="67" spans="1:41" s="93" customFormat="1" ht="51" customHeight="1" thickBot="1">
      <c r="A67" s="79">
        <v>62</v>
      </c>
      <c r="B67" s="80" t="s">
        <v>402</v>
      </c>
      <c r="C67" s="312"/>
      <c r="D67" s="112" t="s">
        <v>403</v>
      </c>
      <c r="E67" s="82" t="s">
        <v>404</v>
      </c>
      <c r="F67" s="83">
        <v>2</v>
      </c>
      <c r="G67" s="84" t="s">
        <v>395</v>
      </c>
      <c r="H67" s="168"/>
      <c r="I67" s="86">
        <f t="shared" si="0"/>
        <v>0</v>
      </c>
      <c r="J67" s="87">
        <f>F67*H67</f>
        <v>0</v>
      </c>
      <c r="K67" s="178"/>
      <c r="L67" s="178"/>
      <c r="M67" s="178"/>
      <c r="N67" s="178"/>
      <c r="O67" s="136"/>
      <c r="P67" s="136"/>
      <c r="Q67" s="136"/>
      <c r="R67" s="89" t="s">
        <v>180</v>
      </c>
      <c r="S67" s="115" t="s">
        <v>327</v>
      </c>
      <c r="T67" s="113" t="s">
        <v>396</v>
      </c>
      <c r="U67" s="179">
        <v>2</v>
      </c>
      <c r="V67" s="122"/>
      <c r="W67" s="151"/>
      <c r="X67" s="151"/>
      <c r="Y67" s="151"/>
      <c r="Z67" s="151"/>
      <c r="AA67" s="151"/>
      <c r="AB67" s="151"/>
      <c r="AC67" s="151"/>
      <c r="AD67" s="83">
        <v>2</v>
      </c>
      <c r="AE67" s="151"/>
      <c r="AF67" s="117"/>
      <c r="AG67" s="151"/>
      <c r="AH67" s="151"/>
      <c r="AI67" s="151"/>
      <c r="AJ67" s="151"/>
      <c r="AK67" s="117"/>
      <c r="AL67" s="111"/>
      <c r="AM67" s="111"/>
      <c r="AN67" s="52"/>
      <c r="AO67" s="53"/>
    </row>
    <row r="68" spans="1:41" s="93" customFormat="1" ht="36.6" customHeight="1" thickBot="1">
      <c r="A68" s="79">
        <v>63</v>
      </c>
      <c r="B68" s="80" t="s">
        <v>405</v>
      </c>
      <c r="C68" s="180"/>
      <c r="D68" s="81" t="s">
        <v>406</v>
      </c>
      <c r="E68" s="82" t="s">
        <v>407</v>
      </c>
      <c r="F68" s="83">
        <v>1</v>
      </c>
      <c r="G68" s="84" t="s">
        <v>395</v>
      </c>
      <c r="H68" s="85"/>
      <c r="I68" s="86">
        <f t="shared" si="0"/>
        <v>0</v>
      </c>
      <c r="J68" s="87">
        <f t="shared" si="8"/>
        <v>0</v>
      </c>
      <c r="K68" s="87"/>
      <c r="L68" s="87"/>
      <c r="M68" s="87"/>
      <c r="N68" s="87"/>
      <c r="O68" s="136"/>
      <c r="P68" s="109"/>
      <c r="Q68" s="136"/>
      <c r="R68" s="89" t="s">
        <v>180</v>
      </c>
      <c r="S68" s="115" t="s">
        <v>327</v>
      </c>
      <c r="T68" s="113" t="s">
        <v>396</v>
      </c>
      <c r="U68" s="110">
        <v>1</v>
      </c>
      <c r="V68" s="97"/>
      <c r="W68" s="111"/>
      <c r="X68" s="111"/>
      <c r="Y68" s="111"/>
      <c r="Z68" s="111"/>
      <c r="AA68" s="111"/>
      <c r="AB68" s="111"/>
      <c r="AC68" s="111"/>
      <c r="AD68" s="83">
        <v>1</v>
      </c>
      <c r="AE68" s="111"/>
      <c r="AF68" s="135"/>
      <c r="AG68" s="124"/>
      <c r="AH68" s="111"/>
      <c r="AI68" s="96"/>
      <c r="AJ68" s="111"/>
      <c r="AK68" s="111"/>
      <c r="AL68" s="151"/>
      <c r="AM68" s="111"/>
      <c r="AN68" s="52"/>
      <c r="AO68" s="53"/>
    </row>
    <row r="69" spans="1:41" s="93" customFormat="1" ht="36.6" customHeight="1" thickBot="1">
      <c r="A69" s="79">
        <v>64</v>
      </c>
      <c r="B69" s="80" t="s">
        <v>408</v>
      </c>
      <c r="C69" s="80"/>
      <c r="D69" s="112" t="s">
        <v>409</v>
      </c>
      <c r="E69" s="82" t="s">
        <v>410</v>
      </c>
      <c r="F69" s="83">
        <v>1</v>
      </c>
      <c r="G69" s="84" t="s">
        <v>411</v>
      </c>
      <c r="H69" s="85"/>
      <c r="I69" s="86">
        <f t="shared" si="0"/>
        <v>0</v>
      </c>
      <c r="J69" s="87">
        <f t="shared" si="8"/>
        <v>0</v>
      </c>
      <c r="K69" s="108"/>
      <c r="L69" s="108"/>
      <c r="M69" s="108"/>
      <c r="N69" s="108"/>
      <c r="O69" s="109"/>
      <c r="P69" s="109"/>
      <c r="Q69" s="109"/>
      <c r="R69" s="89" t="s">
        <v>347</v>
      </c>
      <c r="S69" s="115" t="s">
        <v>327</v>
      </c>
      <c r="T69" s="113" t="s">
        <v>396</v>
      </c>
      <c r="U69" s="110">
        <v>1</v>
      </c>
      <c r="V69" s="97"/>
      <c r="W69" s="111"/>
      <c r="X69" s="111"/>
      <c r="Y69" s="111"/>
      <c r="Z69" s="111"/>
      <c r="AA69" s="111"/>
      <c r="AB69" s="111"/>
      <c r="AC69" s="111"/>
      <c r="AD69" s="111">
        <v>1</v>
      </c>
      <c r="AE69" s="111"/>
      <c r="AF69" s="181"/>
      <c r="AG69" s="111"/>
      <c r="AH69" s="111"/>
      <c r="AI69" s="135"/>
      <c r="AJ69" s="124"/>
      <c r="AK69" s="111"/>
      <c r="AL69" s="111"/>
      <c r="AM69" s="111"/>
      <c r="AN69" s="52"/>
      <c r="AO69" s="53"/>
    </row>
    <row r="70" spans="1:41" s="93" customFormat="1" ht="36.6" customHeight="1" thickBot="1">
      <c r="A70" s="79">
        <v>65</v>
      </c>
      <c r="B70" s="80" t="s">
        <v>412</v>
      </c>
      <c r="C70" s="80" t="s">
        <v>413</v>
      </c>
      <c r="D70" s="81" t="s">
        <v>409</v>
      </c>
      <c r="E70" s="82" t="s">
        <v>414</v>
      </c>
      <c r="F70" s="83">
        <v>2</v>
      </c>
      <c r="G70" s="84" t="s">
        <v>415</v>
      </c>
      <c r="H70" s="85"/>
      <c r="I70" s="86">
        <f t="shared" si="0"/>
        <v>0</v>
      </c>
      <c r="J70" s="87">
        <f t="shared" si="8"/>
        <v>0</v>
      </c>
      <c r="K70" s="87"/>
      <c r="L70" s="87"/>
      <c r="M70" s="87"/>
      <c r="N70" s="87"/>
      <c r="O70" s="109"/>
      <c r="P70" s="109"/>
      <c r="Q70" s="109"/>
      <c r="R70" s="89" t="s">
        <v>347</v>
      </c>
      <c r="S70" s="115" t="s">
        <v>327</v>
      </c>
      <c r="T70" s="113" t="s">
        <v>396</v>
      </c>
      <c r="U70" s="110">
        <v>2</v>
      </c>
      <c r="V70" s="97"/>
      <c r="W70" s="111"/>
      <c r="X70" s="111"/>
      <c r="Y70" s="111"/>
      <c r="Z70" s="111"/>
      <c r="AA70" s="111"/>
      <c r="AB70" s="111"/>
      <c r="AC70" s="111"/>
      <c r="AD70" s="173">
        <v>2</v>
      </c>
      <c r="AE70" s="111"/>
      <c r="AF70" s="96"/>
      <c r="AG70" s="124"/>
      <c r="AH70" s="111"/>
      <c r="AI70" s="111"/>
      <c r="AJ70" s="111"/>
      <c r="AK70" s="96"/>
      <c r="AL70" s="111"/>
      <c r="AM70" s="111"/>
      <c r="AN70" s="52"/>
      <c r="AO70" s="53"/>
    </row>
    <row r="71" spans="1:41" s="93" customFormat="1" ht="37.200000000000003" customHeight="1" thickBot="1">
      <c r="A71" s="79">
        <v>66</v>
      </c>
      <c r="B71" s="80" t="s">
        <v>416</v>
      </c>
      <c r="C71" s="80" t="s">
        <v>417</v>
      </c>
      <c r="D71" s="81" t="s">
        <v>409</v>
      </c>
      <c r="E71" s="82" t="s">
        <v>418</v>
      </c>
      <c r="F71" s="83">
        <v>2</v>
      </c>
      <c r="G71" s="84" t="s">
        <v>415</v>
      </c>
      <c r="H71" s="85"/>
      <c r="I71" s="86">
        <f t="shared" ref="I71:I119" si="9">F71*H71</f>
        <v>0</v>
      </c>
      <c r="J71" s="87">
        <f t="shared" si="8"/>
        <v>0</v>
      </c>
      <c r="K71" s="87"/>
      <c r="L71" s="87"/>
      <c r="M71" s="87"/>
      <c r="N71" s="87"/>
      <c r="O71" s="109"/>
      <c r="P71" s="109"/>
      <c r="Q71" s="109"/>
      <c r="R71" s="89" t="s">
        <v>347</v>
      </c>
      <c r="S71" s="115" t="s">
        <v>327</v>
      </c>
      <c r="T71" s="113" t="s">
        <v>396</v>
      </c>
      <c r="U71" s="110">
        <v>2</v>
      </c>
      <c r="V71" s="97"/>
      <c r="W71" s="111"/>
      <c r="X71" s="111"/>
      <c r="Y71" s="111"/>
      <c r="Z71" s="111"/>
      <c r="AA71" s="111"/>
      <c r="AB71" s="111"/>
      <c r="AC71" s="111"/>
      <c r="AD71" s="173">
        <v>2</v>
      </c>
      <c r="AE71" s="96"/>
      <c r="AF71" s="111"/>
      <c r="AG71" s="124"/>
      <c r="AH71" s="111"/>
      <c r="AI71" s="117"/>
      <c r="AJ71" s="111"/>
      <c r="AK71" s="111"/>
      <c r="AL71" s="111"/>
      <c r="AM71" s="111"/>
      <c r="AN71" s="52"/>
      <c r="AO71" s="53"/>
    </row>
    <row r="72" spans="1:41" s="93" customFormat="1" ht="180" customHeight="1" thickBot="1">
      <c r="A72" s="79">
        <v>67</v>
      </c>
      <c r="B72" s="182" t="s">
        <v>419</v>
      </c>
      <c r="C72" s="183" t="s">
        <v>420</v>
      </c>
      <c r="D72" s="81" t="s">
        <v>421</v>
      </c>
      <c r="E72" s="82" t="s">
        <v>422</v>
      </c>
      <c r="F72" s="83">
        <v>1</v>
      </c>
      <c r="G72" s="84" t="s">
        <v>411</v>
      </c>
      <c r="H72" s="85"/>
      <c r="I72" s="86">
        <f t="shared" si="9"/>
        <v>0</v>
      </c>
      <c r="J72" s="87">
        <f t="shared" si="8"/>
        <v>0</v>
      </c>
      <c r="K72" s="87"/>
      <c r="L72" s="87"/>
      <c r="M72" s="87"/>
      <c r="N72" s="87"/>
      <c r="O72" s="109"/>
      <c r="P72" s="109"/>
      <c r="Q72" s="109"/>
      <c r="R72" s="89" t="s">
        <v>180</v>
      </c>
      <c r="S72" s="79" t="s">
        <v>423</v>
      </c>
      <c r="T72" s="113" t="s">
        <v>120</v>
      </c>
      <c r="U72" s="110">
        <v>1</v>
      </c>
      <c r="V72" s="97"/>
      <c r="W72" s="111"/>
      <c r="X72" s="111"/>
      <c r="Y72" s="111"/>
      <c r="Z72" s="111"/>
      <c r="AA72" s="111"/>
      <c r="AB72" s="111"/>
      <c r="AC72" s="111"/>
      <c r="AD72" s="82"/>
      <c r="AE72" s="111">
        <v>1</v>
      </c>
      <c r="AF72" s="117"/>
      <c r="AG72" s="124"/>
      <c r="AH72" s="111"/>
      <c r="AI72" s="96"/>
      <c r="AJ72" s="111"/>
      <c r="AK72" s="111"/>
      <c r="AL72" s="111"/>
      <c r="AM72" s="111"/>
      <c r="AN72" s="52"/>
      <c r="AO72" s="53"/>
    </row>
    <row r="73" spans="1:41" s="158" customFormat="1" ht="42.6" customHeight="1" thickBot="1">
      <c r="A73" s="79">
        <v>68</v>
      </c>
      <c r="B73" s="80" t="s">
        <v>424</v>
      </c>
      <c r="C73" s="80" t="s">
        <v>425</v>
      </c>
      <c r="D73" s="81" t="s">
        <v>426</v>
      </c>
      <c r="E73" s="82" t="s">
        <v>427</v>
      </c>
      <c r="F73" s="83">
        <v>1</v>
      </c>
      <c r="G73" s="84" t="s">
        <v>428</v>
      </c>
      <c r="H73" s="85"/>
      <c r="I73" s="86">
        <f t="shared" si="9"/>
        <v>0</v>
      </c>
      <c r="J73" s="87">
        <f>F73*H73</f>
        <v>0</v>
      </c>
      <c r="K73" s="87"/>
      <c r="L73" s="87"/>
      <c r="M73" s="87"/>
      <c r="N73" s="87"/>
      <c r="O73" s="109"/>
      <c r="P73" s="109"/>
      <c r="Q73" s="109"/>
      <c r="R73" s="89" t="s">
        <v>180</v>
      </c>
      <c r="S73" s="79" t="s">
        <v>423</v>
      </c>
      <c r="T73" s="113" t="s">
        <v>120</v>
      </c>
      <c r="U73" s="110">
        <v>1</v>
      </c>
      <c r="V73" s="97"/>
      <c r="W73" s="111"/>
      <c r="X73" s="111"/>
      <c r="Y73" s="111"/>
      <c r="Z73" s="111"/>
      <c r="AA73" s="111"/>
      <c r="AB73" s="111"/>
      <c r="AC73" s="111"/>
      <c r="AD73" s="82"/>
      <c r="AE73" s="111">
        <v>1</v>
      </c>
      <c r="AF73" s="96"/>
      <c r="AG73" s="124"/>
      <c r="AH73" s="111"/>
      <c r="AI73" s="96"/>
      <c r="AJ73" s="111"/>
      <c r="AK73" s="111"/>
      <c r="AL73" s="111"/>
      <c r="AM73" s="111"/>
      <c r="AN73" s="155"/>
      <c r="AO73" s="156"/>
    </row>
    <row r="74" spans="1:41" s="93" customFormat="1" ht="40.950000000000003" customHeight="1" thickBot="1">
      <c r="A74" s="79">
        <v>69</v>
      </c>
      <c r="B74" s="80" t="s">
        <v>429</v>
      </c>
      <c r="C74" s="80" t="s">
        <v>430</v>
      </c>
      <c r="D74" s="81" t="s">
        <v>298</v>
      </c>
      <c r="E74" s="82" t="s">
        <v>431</v>
      </c>
      <c r="F74" s="83">
        <v>1</v>
      </c>
      <c r="G74" s="84" t="s">
        <v>428</v>
      </c>
      <c r="H74" s="85"/>
      <c r="I74" s="86">
        <f t="shared" si="9"/>
        <v>0</v>
      </c>
      <c r="J74" s="87">
        <f t="shared" si="8"/>
        <v>0</v>
      </c>
      <c r="K74" s="87"/>
      <c r="L74" s="87"/>
      <c r="M74" s="87"/>
      <c r="N74" s="87"/>
      <c r="O74" s="109"/>
      <c r="P74" s="109"/>
      <c r="Q74" s="109"/>
      <c r="R74" s="89" t="s">
        <v>180</v>
      </c>
      <c r="S74" s="79" t="s">
        <v>423</v>
      </c>
      <c r="T74" s="113" t="s">
        <v>120</v>
      </c>
      <c r="U74" s="110">
        <v>1</v>
      </c>
      <c r="V74" s="97"/>
      <c r="W74" s="111"/>
      <c r="X74" s="111"/>
      <c r="Y74" s="111"/>
      <c r="Z74" s="111"/>
      <c r="AA74" s="111"/>
      <c r="AB74" s="111"/>
      <c r="AC74" s="111"/>
      <c r="AD74" s="173"/>
      <c r="AE74" s="111">
        <v>1</v>
      </c>
      <c r="AF74" s="96"/>
      <c r="AG74" s="124"/>
      <c r="AH74" s="124"/>
      <c r="AI74" s="96"/>
      <c r="AJ74" s="111"/>
      <c r="AK74" s="111"/>
      <c r="AL74" s="111"/>
      <c r="AM74" s="111"/>
      <c r="AN74" s="52"/>
      <c r="AO74" s="53"/>
    </row>
    <row r="75" spans="1:41" s="93" customFormat="1" ht="89.4" customHeight="1" thickBot="1">
      <c r="A75" s="79">
        <v>70</v>
      </c>
      <c r="B75" s="80" t="s">
        <v>432</v>
      </c>
      <c r="C75" s="80" t="s">
        <v>433</v>
      </c>
      <c r="D75" s="81" t="s">
        <v>434</v>
      </c>
      <c r="E75" s="113" t="s">
        <v>435</v>
      </c>
      <c r="F75" s="83">
        <v>1</v>
      </c>
      <c r="G75" s="84" t="s">
        <v>411</v>
      </c>
      <c r="H75" s="85"/>
      <c r="I75" s="86">
        <f t="shared" si="9"/>
        <v>0</v>
      </c>
      <c r="J75" s="87"/>
      <c r="K75" s="87"/>
      <c r="L75" s="87"/>
      <c r="M75" s="87"/>
      <c r="N75" s="87"/>
      <c r="O75" s="109">
        <f>F75*H75</f>
        <v>0</v>
      </c>
      <c r="P75" s="109"/>
      <c r="Q75" s="109"/>
      <c r="R75" s="89" t="s">
        <v>154</v>
      </c>
      <c r="S75" s="79" t="s">
        <v>423</v>
      </c>
      <c r="T75" s="113" t="s">
        <v>436</v>
      </c>
      <c r="U75" s="110">
        <v>1</v>
      </c>
      <c r="V75" s="97"/>
      <c r="W75" s="111"/>
      <c r="X75" s="111"/>
      <c r="Y75" s="111"/>
      <c r="Z75" s="111"/>
      <c r="AA75" s="111"/>
      <c r="AB75" s="111"/>
      <c r="AC75" s="111"/>
      <c r="AD75" s="111"/>
      <c r="AE75" s="181">
        <v>1</v>
      </c>
      <c r="AF75" s="111"/>
      <c r="AG75" s="111"/>
      <c r="AH75" s="124"/>
      <c r="AI75" s="153"/>
      <c r="AJ75" s="111"/>
      <c r="AK75" s="111"/>
      <c r="AL75" s="111"/>
      <c r="AM75" s="111"/>
      <c r="AN75" s="52"/>
      <c r="AO75" s="53"/>
    </row>
    <row r="76" spans="1:41" s="93" customFormat="1" ht="39.6" customHeight="1" thickBot="1">
      <c r="A76" s="79">
        <v>71</v>
      </c>
      <c r="B76" s="80" t="s">
        <v>186</v>
      </c>
      <c r="C76" s="80"/>
      <c r="D76" s="81" t="s">
        <v>188</v>
      </c>
      <c r="E76" s="82" t="s">
        <v>437</v>
      </c>
      <c r="F76" s="83">
        <v>2</v>
      </c>
      <c r="G76" s="84" t="s">
        <v>438</v>
      </c>
      <c r="H76" s="85"/>
      <c r="I76" s="86">
        <f t="shared" si="9"/>
        <v>0</v>
      </c>
      <c r="J76" s="87"/>
      <c r="K76" s="87"/>
      <c r="L76" s="87"/>
      <c r="M76" s="87"/>
      <c r="N76" s="87"/>
      <c r="O76" s="109">
        <f>F76*H76</f>
        <v>0</v>
      </c>
      <c r="P76" s="136"/>
      <c r="Q76" s="136"/>
      <c r="R76" s="89" t="s">
        <v>347</v>
      </c>
      <c r="S76" s="79" t="s">
        <v>439</v>
      </c>
      <c r="T76" s="113" t="s">
        <v>436</v>
      </c>
      <c r="U76" s="110">
        <v>2</v>
      </c>
      <c r="V76" s="97"/>
      <c r="W76" s="111"/>
      <c r="X76" s="111"/>
      <c r="Y76" s="111"/>
      <c r="Z76" s="111"/>
      <c r="AA76" s="111"/>
      <c r="AB76" s="111"/>
      <c r="AC76" s="111"/>
      <c r="AD76" s="111"/>
      <c r="AE76" s="181"/>
      <c r="AF76" s="117">
        <v>2</v>
      </c>
      <c r="AG76" s="111"/>
      <c r="AH76" s="111"/>
      <c r="AI76" s="135"/>
      <c r="AJ76" s="124"/>
      <c r="AK76" s="111"/>
      <c r="AL76" s="111"/>
      <c r="AM76" s="111"/>
      <c r="AN76" s="52"/>
      <c r="AO76" s="53"/>
    </row>
    <row r="77" spans="1:41" s="186" customFormat="1" ht="39.6" customHeight="1" thickBot="1">
      <c r="A77" s="79">
        <v>72</v>
      </c>
      <c r="B77" s="80" t="s">
        <v>440</v>
      </c>
      <c r="C77" s="80"/>
      <c r="D77" s="81" t="s">
        <v>441</v>
      </c>
      <c r="E77" s="82" t="s">
        <v>442</v>
      </c>
      <c r="F77" s="83">
        <v>1</v>
      </c>
      <c r="G77" s="84" t="s">
        <v>411</v>
      </c>
      <c r="H77" s="85"/>
      <c r="I77" s="86">
        <f t="shared" si="9"/>
        <v>0</v>
      </c>
      <c r="J77" s="108"/>
      <c r="K77" s="108"/>
      <c r="L77" s="108"/>
      <c r="M77" s="108"/>
      <c r="N77" s="108"/>
      <c r="O77" s="109">
        <f t="shared" ref="O77:O80" si="10">F77*H77</f>
        <v>0</v>
      </c>
      <c r="P77" s="109"/>
      <c r="Q77" s="109"/>
      <c r="R77" s="89" t="s">
        <v>347</v>
      </c>
      <c r="S77" s="79" t="s">
        <v>439</v>
      </c>
      <c r="T77" s="113" t="s">
        <v>436</v>
      </c>
      <c r="U77" s="110">
        <v>1</v>
      </c>
      <c r="V77" s="97"/>
      <c r="W77" s="111"/>
      <c r="X77" s="111"/>
      <c r="Y77" s="111"/>
      <c r="Z77" s="111"/>
      <c r="AA77" s="111"/>
      <c r="AB77" s="111"/>
      <c r="AC77" s="111"/>
      <c r="AD77" s="111"/>
      <c r="AE77" s="111"/>
      <c r="AF77" s="181">
        <v>1</v>
      </c>
      <c r="AG77" s="111"/>
      <c r="AH77" s="111"/>
      <c r="AI77" s="96"/>
      <c r="AJ77" s="124"/>
      <c r="AK77" s="111"/>
      <c r="AL77" s="111"/>
      <c r="AM77" s="111"/>
      <c r="AN77" s="184"/>
      <c r="AO77" s="185"/>
    </row>
    <row r="78" spans="1:41" s="93" customFormat="1" ht="39.6" customHeight="1" thickBot="1">
      <c r="A78" s="79">
        <v>73</v>
      </c>
      <c r="B78" s="80" t="s">
        <v>443</v>
      </c>
      <c r="C78" s="80"/>
      <c r="D78" s="81" t="s">
        <v>444</v>
      </c>
      <c r="E78" s="82" t="s">
        <v>445</v>
      </c>
      <c r="F78" s="83">
        <v>2</v>
      </c>
      <c r="G78" s="84" t="s">
        <v>346</v>
      </c>
      <c r="H78" s="142"/>
      <c r="I78" s="86">
        <f t="shared" si="9"/>
        <v>0</v>
      </c>
      <c r="J78" s="187"/>
      <c r="K78" s="187"/>
      <c r="L78" s="187"/>
      <c r="M78" s="187"/>
      <c r="N78" s="187"/>
      <c r="O78" s="109">
        <f t="shared" si="10"/>
        <v>0</v>
      </c>
      <c r="P78" s="188"/>
      <c r="Q78" s="188"/>
      <c r="R78" s="89" t="s">
        <v>347</v>
      </c>
      <c r="S78" s="79" t="s">
        <v>439</v>
      </c>
      <c r="T78" s="113" t="s">
        <v>436</v>
      </c>
      <c r="U78" s="110">
        <v>2</v>
      </c>
      <c r="V78" s="146"/>
      <c r="W78" s="137"/>
      <c r="X78" s="137"/>
      <c r="Y78" s="137"/>
      <c r="Z78" s="137"/>
      <c r="AA78" s="137"/>
      <c r="AB78" s="137"/>
      <c r="AC78" s="137"/>
      <c r="AD78" s="137"/>
      <c r="AE78" s="137"/>
      <c r="AF78" s="189">
        <v>2</v>
      </c>
      <c r="AG78" s="137"/>
      <c r="AH78" s="137"/>
      <c r="AI78" s="147"/>
      <c r="AJ78" s="148"/>
      <c r="AK78" s="137"/>
      <c r="AL78" s="111"/>
      <c r="AM78" s="137"/>
      <c r="AN78" s="52"/>
      <c r="AO78" s="53"/>
    </row>
    <row r="79" spans="1:41" s="93" customFormat="1" ht="39.6" customHeight="1" thickBot="1">
      <c r="A79" s="79">
        <v>74</v>
      </c>
      <c r="B79" s="80" t="s">
        <v>446</v>
      </c>
      <c r="C79" s="80"/>
      <c r="D79" s="81" t="s">
        <v>441</v>
      </c>
      <c r="E79" s="82" t="s">
        <v>447</v>
      </c>
      <c r="F79" s="83">
        <v>1</v>
      </c>
      <c r="G79" s="84" t="s">
        <v>346</v>
      </c>
      <c r="H79" s="85"/>
      <c r="I79" s="86">
        <f t="shared" si="9"/>
        <v>0</v>
      </c>
      <c r="J79" s="108"/>
      <c r="K79" s="108"/>
      <c r="L79" s="108"/>
      <c r="M79" s="108"/>
      <c r="N79" s="108"/>
      <c r="O79" s="109">
        <f t="shared" si="10"/>
        <v>0</v>
      </c>
      <c r="P79" s="109"/>
      <c r="Q79" s="109"/>
      <c r="R79" s="89" t="s">
        <v>347</v>
      </c>
      <c r="S79" s="79" t="s">
        <v>439</v>
      </c>
      <c r="T79" s="113" t="s">
        <v>436</v>
      </c>
      <c r="U79" s="110">
        <v>1</v>
      </c>
      <c r="V79" s="97"/>
      <c r="W79" s="111"/>
      <c r="X79" s="111"/>
      <c r="Y79" s="111"/>
      <c r="Z79" s="111"/>
      <c r="AA79" s="111"/>
      <c r="AB79" s="111"/>
      <c r="AC79" s="111"/>
      <c r="AD79" s="111"/>
      <c r="AE79" s="111"/>
      <c r="AF79" s="181">
        <v>1</v>
      </c>
      <c r="AG79" s="111"/>
      <c r="AH79" s="111"/>
      <c r="AI79" s="96"/>
      <c r="AJ79" s="124"/>
      <c r="AK79" s="111"/>
      <c r="AL79" s="137"/>
      <c r="AM79" s="111"/>
      <c r="AN79" s="52"/>
      <c r="AO79" s="53"/>
    </row>
    <row r="80" spans="1:41" s="93" customFormat="1" ht="39.6" customHeight="1" thickBot="1">
      <c r="A80" s="79">
        <v>75</v>
      </c>
      <c r="B80" s="80" t="s">
        <v>448</v>
      </c>
      <c r="C80" s="80" t="s">
        <v>449</v>
      </c>
      <c r="D80" s="102" t="s">
        <v>298</v>
      </c>
      <c r="E80" s="149" t="s">
        <v>450</v>
      </c>
      <c r="F80" s="83">
        <v>3</v>
      </c>
      <c r="G80" s="84" t="s">
        <v>451</v>
      </c>
      <c r="H80" s="85"/>
      <c r="I80" s="86">
        <f t="shared" si="9"/>
        <v>0</v>
      </c>
      <c r="J80" s="108"/>
      <c r="K80" s="108"/>
      <c r="L80" s="108"/>
      <c r="M80" s="108"/>
      <c r="N80" s="108"/>
      <c r="O80" s="109">
        <f t="shared" si="10"/>
        <v>0</v>
      </c>
      <c r="P80" s="109"/>
      <c r="Q80" s="109"/>
      <c r="R80" s="89" t="s">
        <v>347</v>
      </c>
      <c r="S80" s="79" t="s">
        <v>439</v>
      </c>
      <c r="T80" s="113" t="s">
        <v>436</v>
      </c>
      <c r="U80" s="110">
        <v>3</v>
      </c>
      <c r="V80" s="97"/>
      <c r="W80" s="111"/>
      <c r="X80" s="111"/>
      <c r="Y80" s="111"/>
      <c r="Z80" s="111"/>
      <c r="AA80" s="111"/>
      <c r="AB80" s="111"/>
      <c r="AC80" s="111"/>
      <c r="AD80" s="111"/>
      <c r="AE80" s="111"/>
      <c r="AF80" s="181">
        <v>3</v>
      </c>
      <c r="AG80" s="111"/>
      <c r="AH80" s="111"/>
      <c r="AI80" s="96"/>
      <c r="AJ80" s="124"/>
      <c r="AK80" s="111"/>
      <c r="AL80" s="111"/>
      <c r="AM80" s="111"/>
      <c r="AN80" s="52"/>
      <c r="AO80" s="53"/>
    </row>
    <row r="81" spans="1:41" s="93" customFormat="1" ht="36.6" customHeight="1" thickBot="1">
      <c r="A81" s="79">
        <v>76</v>
      </c>
      <c r="B81" s="80" t="s">
        <v>448</v>
      </c>
      <c r="C81" s="80" t="s">
        <v>449</v>
      </c>
      <c r="D81" s="102" t="s">
        <v>298</v>
      </c>
      <c r="E81" s="149" t="s">
        <v>452</v>
      </c>
      <c r="F81" s="83">
        <v>5</v>
      </c>
      <c r="G81" s="84" t="s">
        <v>451</v>
      </c>
      <c r="H81" s="85"/>
      <c r="I81" s="86">
        <f t="shared" si="9"/>
        <v>0</v>
      </c>
      <c r="J81" s="108"/>
      <c r="K81" s="108"/>
      <c r="L81" s="108"/>
      <c r="M81" s="108"/>
      <c r="N81" s="108"/>
      <c r="O81" s="109">
        <f>F81*H81</f>
        <v>0</v>
      </c>
      <c r="P81" s="109"/>
      <c r="Q81" s="109"/>
      <c r="R81" s="89" t="s">
        <v>347</v>
      </c>
      <c r="S81" s="79" t="s">
        <v>439</v>
      </c>
      <c r="T81" s="113" t="s">
        <v>436</v>
      </c>
      <c r="U81" s="110">
        <v>5</v>
      </c>
      <c r="V81" s="97"/>
      <c r="W81" s="111"/>
      <c r="X81" s="111"/>
      <c r="Y81" s="111"/>
      <c r="Z81" s="111"/>
      <c r="AA81" s="111"/>
      <c r="AB81" s="111"/>
      <c r="AC81" s="111"/>
      <c r="AD81" s="111"/>
      <c r="AE81" s="111"/>
      <c r="AF81" s="181">
        <v>5</v>
      </c>
      <c r="AG81" s="111"/>
      <c r="AH81" s="111"/>
      <c r="AI81" s="111"/>
      <c r="AJ81" s="111"/>
      <c r="AK81" s="96"/>
      <c r="AL81" s="111"/>
      <c r="AM81" s="111"/>
      <c r="AN81" s="52"/>
      <c r="AO81" s="53"/>
    </row>
    <row r="82" spans="1:41" s="93" customFormat="1" ht="36.6" customHeight="1" thickBot="1">
      <c r="A82" s="79">
        <v>77</v>
      </c>
      <c r="B82" s="133" t="s">
        <v>453</v>
      </c>
      <c r="C82" s="80" t="s">
        <v>454</v>
      </c>
      <c r="D82" s="81" t="s">
        <v>369</v>
      </c>
      <c r="E82" s="82" t="s">
        <v>455</v>
      </c>
      <c r="F82" s="83">
        <v>2</v>
      </c>
      <c r="G82" s="84" t="s">
        <v>346</v>
      </c>
      <c r="H82" s="83"/>
      <c r="I82" s="86">
        <f t="shared" si="9"/>
        <v>0</v>
      </c>
      <c r="J82" s="108">
        <f>F82*H82</f>
        <v>0</v>
      </c>
      <c r="K82" s="108"/>
      <c r="L82" s="108"/>
      <c r="M82" s="108"/>
      <c r="N82" s="108"/>
      <c r="O82" s="109"/>
      <c r="P82" s="109"/>
      <c r="Q82" s="109"/>
      <c r="R82" s="89" t="s">
        <v>456</v>
      </c>
      <c r="S82" s="79" t="s">
        <v>439</v>
      </c>
      <c r="T82" s="113" t="s">
        <v>352</v>
      </c>
      <c r="U82" s="110">
        <v>2</v>
      </c>
      <c r="V82" s="97"/>
      <c r="W82" s="111"/>
      <c r="X82" s="111"/>
      <c r="Y82" s="111"/>
      <c r="Z82" s="111"/>
      <c r="AA82" s="111"/>
      <c r="AB82" s="111"/>
      <c r="AC82" s="111"/>
      <c r="AD82" s="111"/>
      <c r="AE82" s="111"/>
      <c r="AF82" s="96">
        <v>2</v>
      </c>
      <c r="AG82" s="111"/>
      <c r="AH82" s="111"/>
      <c r="AI82" s="96"/>
      <c r="AJ82" s="111"/>
      <c r="AK82" s="111"/>
      <c r="AL82" s="111"/>
      <c r="AM82" s="111"/>
      <c r="AN82" s="52"/>
      <c r="AO82" s="53"/>
    </row>
    <row r="83" spans="1:41" s="158" customFormat="1" ht="36.6" customHeight="1" thickBot="1">
      <c r="A83" s="79">
        <v>78</v>
      </c>
      <c r="B83" s="80" t="s">
        <v>457</v>
      </c>
      <c r="C83" s="80" t="s">
        <v>458</v>
      </c>
      <c r="D83" s="81" t="s">
        <v>459</v>
      </c>
      <c r="E83" s="82"/>
      <c r="F83" s="83">
        <v>1</v>
      </c>
      <c r="G83" s="190" t="s">
        <v>346</v>
      </c>
      <c r="H83" s="83"/>
      <c r="I83" s="86">
        <f t="shared" si="9"/>
        <v>0</v>
      </c>
      <c r="J83" s="108"/>
      <c r="K83" s="108"/>
      <c r="L83" s="108"/>
      <c r="M83" s="108"/>
      <c r="N83" s="108"/>
      <c r="O83" s="109">
        <f>F83*H83</f>
        <v>0</v>
      </c>
      <c r="P83" s="109"/>
      <c r="Q83" s="109"/>
      <c r="R83" s="89" t="s">
        <v>293</v>
      </c>
      <c r="S83" s="79" t="s">
        <v>460</v>
      </c>
      <c r="T83" s="113" t="s">
        <v>461</v>
      </c>
      <c r="U83" s="110">
        <v>1</v>
      </c>
      <c r="V83" s="97"/>
      <c r="W83" s="111"/>
      <c r="X83" s="111"/>
      <c r="Y83" s="111"/>
      <c r="Z83" s="111"/>
      <c r="AA83" s="111"/>
      <c r="AB83" s="111"/>
      <c r="AC83" s="111"/>
      <c r="AD83" s="111"/>
      <c r="AE83" s="111"/>
      <c r="AF83" s="96"/>
      <c r="AG83" s="111">
        <v>1</v>
      </c>
      <c r="AH83" s="111"/>
      <c r="AI83" s="111"/>
      <c r="AJ83" s="111"/>
      <c r="AK83" s="96"/>
      <c r="AL83" s="111"/>
      <c r="AM83" s="111"/>
      <c r="AN83" s="155"/>
      <c r="AO83" s="156"/>
    </row>
    <row r="84" spans="1:41" s="93" customFormat="1" ht="120" customHeight="1" thickBot="1">
      <c r="A84" s="79">
        <v>79</v>
      </c>
      <c r="B84" s="80" t="s">
        <v>462</v>
      </c>
      <c r="C84" s="174" t="s">
        <v>463</v>
      </c>
      <c r="D84" s="81" t="s">
        <v>464</v>
      </c>
      <c r="E84" s="82" t="s">
        <v>465</v>
      </c>
      <c r="F84" s="83">
        <v>1</v>
      </c>
      <c r="G84" s="84" t="s">
        <v>411</v>
      </c>
      <c r="H84" s="85"/>
      <c r="I84" s="86">
        <f t="shared" si="9"/>
        <v>0</v>
      </c>
      <c r="J84" s="87"/>
      <c r="K84" s="108"/>
      <c r="L84" s="108"/>
      <c r="M84" s="108"/>
      <c r="N84" s="108"/>
      <c r="O84" s="109">
        <f t="shared" ref="O84:O85" si="11">F84*H84</f>
        <v>0</v>
      </c>
      <c r="P84" s="109"/>
      <c r="Q84" s="109"/>
      <c r="R84" s="89" t="s">
        <v>293</v>
      </c>
      <c r="S84" s="79" t="s">
        <v>460</v>
      </c>
      <c r="T84" s="113" t="s">
        <v>461</v>
      </c>
      <c r="U84" s="110">
        <v>1</v>
      </c>
      <c r="V84" s="97"/>
      <c r="W84" s="111"/>
      <c r="X84" s="111"/>
      <c r="Y84" s="111"/>
      <c r="Z84" s="111"/>
      <c r="AA84" s="111"/>
      <c r="AB84" s="111"/>
      <c r="AC84" s="111"/>
      <c r="AD84" s="111"/>
      <c r="AE84" s="111"/>
      <c r="AF84" s="96"/>
      <c r="AG84" s="111">
        <v>1</v>
      </c>
      <c r="AH84" s="111"/>
      <c r="AI84" s="111"/>
      <c r="AJ84" s="111"/>
      <c r="AK84" s="111"/>
      <c r="AL84" s="111"/>
      <c r="AM84" s="111"/>
      <c r="AN84" s="52"/>
      <c r="AO84" s="53"/>
    </row>
    <row r="85" spans="1:41" s="93" customFormat="1" ht="45.6" customHeight="1" thickBot="1">
      <c r="A85" s="79">
        <v>80</v>
      </c>
      <c r="B85" s="80" t="s">
        <v>466</v>
      </c>
      <c r="C85" s="80" t="s">
        <v>467</v>
      </c>
      <c r="D85" s="81" t="s">
        <v>468</v>
      </c>
      <c r="E85" s="82" t="s">
        <v>469</v>
      </c>
      <c r="F85" s="83">
        <v>1</v>
      </c>
      <c r="G85" s="84" t="s">
        <v>346</v>
      </c>
      <c r="H85" s="168"/>
      <c r="I85" s="86">
        <f t="shared" si="9"/>
        <v>0</v>
      </c>
      <c r="J85" s="191"/>
      <c r="K85" s="178"/>
      <c r="L85" s="178"/>
      <c r="M85" s="178"/>
      <c r="N85" s="178"/>
      <c r="O85" s="109">
        <f t="shared" si="11"/>
        <v>0</v>
      </c>
      <c r="P85" s="109"/>
      <c r="Q85" s="109"/>
      <c r="R85" s="89" t="s">
        <v>293</v>
      </c>
      <c r="S85" s="79" t="s">
        <v>460</v>
      </c>
      <c r="T85" s="113" t="s">
        <v>461</v>
      </c>
      <c r="U85" s="179">
        <v>1</v>
      </c>
      <c r="V85" s="122"/>
      <c r="W85" s="151"/>
      <c r="X85" s="151"/>
      <c r="Y85" s="151"/>
      <c r="Z85" s="151"/>
      <c r="AA85" s="151"/>
      <c r="AB85" s="151"/>
      <c r="AC85" s="151"/>
      <c r="AD85" s="151"/>
      <c r="AE85" s="151"/>
      <c r="AF85" s="117"/>
      <c r="AG85" s="151">
        <v>1</v>
      </c>
      <c r="AH85" s="151"/>
      <c r="AI85" s="151"/>
      <c r="AJ85" s="151"/>
      <c r="AK85" s="117"/>
      <c r="AL85" s="111"/>
      <c r="AM85" s="111"/>
      <c r="AN85" s="52"/>
      <c r="AO85" s="53"/>
    </row>
    <row r="86" spans="1:41" s="93" customFormat="1" ht="129.6" customHeight="1" thickBot="1">
      <c r="A86" s="79">
        <v>81</v>
      </c>
      <c r="B86" s="105" t="s">
        <v>470</v>
      </c>
      <c r="C86" s="192" t="s">
        <v>471</v>
      </c>
      <c r="D86" s="106" t="s">
        <v>472</v>
      </c>
      <c r="E86" s="107" t="s">
        <v>473</v>
      </c>
      <c r="F86" s="83">
        <v>1</v>
      </c>
      <c r="G86" s="84" t="s">
        <v>346</v>
      </c>
      <c r="H86" s="85"/>
      <c r="I86" s="86">
        <f t="shared" si="9"/>
        <v>0</v>
      </c>
      <c r="J86" s="87"/>
      <c r="K86" s="108"/>
      <c r="L86" s="108"/>
      <c r="M86" s="108"/>
      <c r="N86" s="108"/>
      <c r="O86" s="109">
        <f>F86*H86</f>
        <v>0</v>
      </c>
      <c r="P86" s="109"/>
      <c r="Q86" s="109"/>
      <c r="R86" s="89" t="s">
        <v>256</v>
      </c>
      <c r="S86" s="79" t="s">
        <v>460</v>
      </c>
      <c r="T86" s="113" t="s">
        <v>461</v>
      </c>
      <c r="U86" s="110">
        <v>1</v>
      </c>
      <c r="V86" s="97"/>
      <c r="W86" s="111"/>
      <c r="X86" s="111"/>
      <c r="Y86" s="111"/>
      <c r="Z86" s="111"/>
      <c r="AA86" s="111"/>
      <c r="AB86" s="111"/>
      <c r="AC86" s="111"/>
      <c r="AD86" s="111"/>
      <c r="AE86" s="111"/>
      <c r="AF86" s="96"/>
      <c r="AG86" s="111">
        <v>1</v>
      </c>
      <c r="AH86" s="111"/>
      <c r="AI86" s="111"/>
      <c r="AJ86" s="111"/>
      <c r="AK86" s="111"/>
      <c r="AL86" s="151"/>
      <c r="AM86" s="111"/>
      <c r="AN86" s="52"/>
      <c r="AO86" s="53"/>
    </row>
    <row r="87" spans="1:41" s="93" customFormat="1" ht="101.4" customHeight="1" thickBot="1">
      <c r="A87" s="79">
        <v>82</v>
      </c>
      <c r="B87" s="80" t="s">
        <v>474</v>
      </c>
      <c r="C87" s="174" t="s">
        <v>475</v>
      </c>
      <c r="D87" s="81" t="s">
        <v>464</v>
      </c>
      <c r="E87" s="82" t="s">
        <v>476</v>
      </c>
      <c r="F87" s="83">
        <v>1</v>
      </c>
      <c r="G87" s="84" t="s">
        <v>411</v>
      </c>
      <c r="H87" s="85"/>
      <c r="I87" s="86">
        <f t="shared" si="9"/>
        <v>0</v>
      </c>
      <c r="J87" s="87">
        <f>I87</f>
        <v>0</v>
      </c>
      <c r="K87" s="108"/>
      <c r="L87" s="108"/>
      <c r="M87" s="108"/>
      <c r="N87" s="108"/>
      <c r="O87" s="175"/>
      <c r="P87" s="109"/>
      <c r="Q87" s="109"/>
      <c r="R87" s="89" t="s">
        <v>293</v>
      </c>
      <c r="S87" s="79" t="s">
        <v>460</v>
      </c>
      <c r="T87" s="113" t="s">
        <v>461</v>
      </c>
      <c r="U87" s="132">
        <v>1</v>
      </c>
      <c r="V87" s="97"/>
      <c r="W87" s="111"/>
      <c r="X87" s="111"/>
      <c r="Y87" s="111"/>
      <c r="Z87" s="111"/>
      <c r="AA87" s="111"/>
      <c r="AB87" s="111"/>
      <c r="AC87" s="111"/>
      <c r="AD87" s="111"/>
      <c r="AE87" s="111"/>
      <c r="AF87" s="96"/>
      <c r="AG87" s="111">
        <v>1</v>
      </c>
      <c r="AH87" s="111"/>
      <c r="AI87" s="111"/>
      <c r="AJ87" s="111"/>
      <c r="AK87" s="111"/>
      <c r="AL87" s="111"/>
      <c r="AM87" s="111"/>
      <c r="AN87" s="52"/>
      <c r="AO87" s="53"/>
    </row>
    <row r="88" spans="1:41" s="93" customFormat="1" ht="34.200000000000003" customHeight="1" thickBot="1">
      <c r="A88" s="79">
        <v>83</v>
      </c>
      <c r="B88" s="80" t="s">
        <v>477</v>
      </c>
      <c r="C88" s="80" t="s">
        <v>478</v>
      </c>
      <c r="D88" s="81" t="s">
        <v>172</v>
      </c>
      <c r="E88" s="82" t="s">
        <v>479</v>
      </c>
      <c r="F88" s="83">
        <v>5</v>
      </c>
      <c r="G88" s="84" t="s">
        <v>438</v>
      </c>
      <c r="H88" s="168"/>
      <c r="I88" s="86">
        <f t="shared" si="9"/>
        <v>0</v>
      </c>
      <c r="J88" s="191"/>
      <c r="K88" s="178"/>
      <c r="L88" s="178"/>
      <c r="M88" s="108"/>
      <c r="N88" s="178"/>
      <c r="O88" s="193">
        <f>I88</f>
        <v>0</v>
      </c>
      <c r="P88" s="136"/>
      <c r="Q88" s="136"/>
      <c r="R88" s="89" t="s">
        <v>293</v>
      </c>
      <c r="S88" s="79" t="s">
        <v>460</v>
      </c>
      <c r="T88" s="113" t="s">
        <v>480</v>
      </c>
      <c r="U88" s="194">
        <v>5</v>
      </c>
      <c r="V88" s="122"/>
      <c r="W88" s="151"/>
      <c r="X88" s="151"/>
      <c r="Y88" s="151"/>
      <c r="Z88" s="151"/>
      <c r="AA88" s="151"/>
      <c r="AB88" s="151"/>
      <c r="AC88" s="151"/>
      <c r="AD88" s="151"/>
      <c r="AE88" s="151"/>
      <c r="AF88" s="117"/>
      <c r="AG88" s="151">
        <v>5</v>
      </c>
      <c r="AH88" s="151"/>
      <c r="AI88" s="151"/>
      <c r="AJ88" s="151"/>
      <c r="AK88" s="117"/>
      <c r="AL88" s="111"/>
      <c r="AM88" s="111"/>
      <c r="AN88" s="52"/>
      <c r="AO88" s="53"/>
    </row>
    <row r="89" spans="1:41" s="93" customFormat="1" ht="34.200000000000003" customHeight="1" thickBot="1">
      <c r="A89" s="79">
        <v>84</v>
      </c>
      <c r="B89" s="105" t="s">
        <v>481</v>
      </c>
      <c r="C89" s="105" t="s">
        <v>482</v>
      </c>
      <c r="D89" s="195" t="s">
        <v>483</v>
      </c>
      <c r="E89" s="196"/>
      <c r="F89" s="83">
        <v>1</v>
      </c>
      <c r="G89" s="84" t="s">
        <v>484</v>
      </c>
      <c r="H89" s="85"/>
      <c r="I89" s="86">
        <f t="shared" si="9"/>
        <v>0</v>
      </c>
      <c r="J89" s="87"/>
      <c r="K89" s="108"/>
      <c r="L89" s="108"/>
      <c r="M89" s="108"/>
      <c r="N89" s="108"/>
      <c r="O89" s="109">
        <f>F89*H89</f>
        <v>0</v>
      </c>
      <c r="P89" s="109"/>
      <c r="Q89" s="109"/>
      <c r="R89" s="89" t="s">
        <v>154</v>
      </c>
      <c r="S89" s="79" t="s">
        <v>460</v>
      </c>
      <c r="T89" s="113" t="s">
        <v>461</v>
      </c>
      <c r="U89" s="132">
        <v>1</v>
      </c>
      <c r="V89" s="97"/>
      <c r="W89" s="111"/>
      <c r="X89" s="111"/>
      <c r="Y89" s="111"/>
      <c r="Z89" s="111"/>
      <c r="AA89" s="111"/>
      <c r="AB89" s="111"/>
      <c r="AC89" s="111"/>
      <c r="AD89" s="111"/>
      <c r="AE89" s="111"/>
      <c r="AF89" s="96"/>
      <c r="AG89" s="111">
        <v>1</v>
      </c>
      <c r="AH89" s="111"/>
      <c r="AI89" s="111"/>
      <c r="AJ89" s="111"/>
      <c r="AK89" s="111"/>
      <c r="AL89" s="151"/>
      <c r="AM89" s="111"/>
      <c r="AN89" s="52"/>
      <c r="AO89" s="53"/>
    </row>
    <row r="90" spans="1:41" s="93" customFormat="1" ht="56.4" customHeight="1" thickBot="1">
      <c r="A90" s="79">
        <v>85</v>
      </c>
      <c r="B90" s="80" t="s">
        <v>485</v>
      </c>
      <c r="C90" s="183" t="s">
        <v>486</v>
      </c>
      <c r="D90" s="81" t="s">
        <v>487</v>
      </c>
      <c r="E90" s="82"/>
      <c r="F90" s="83">
        <v>6</v>
      </c>
      <c r="G90" s="84" t="s">
        <v>488</v>
      </c>
      <c r="H90" s="168"/>
      <c r="I90" s="86">
        <f t="shared" si="9"/>
        <v>0</v>
      </c>
      <c r="J90" s="87"/>
      <c r="K90" s="178"/>
      <c r="L90" s="178"/>
      <c r="M90" s="108"/>
      <c r="N90" s="178"/>
      <c r="O90" s="109">
        <f>F90*H90</f>
        <v>0</v>
      </c>
      <c r="P90" s="136"/>
      <c r="Q90" s="136"/>
      <c r="R90" s="89" t="s">
        <v>293</v>
      </c>
      <c r="S90" s="79" t="s">
        <v>460</v>
      </c>
      <c r="T90" s="113" t="s">
        <v>480</v>
      </c>
      <c r="U90" s="194">
        <v>6</v>
      </c>
      <c r="V90" s="122"/>
      <c r="W90" s="151"/>
      <c r="X90" s="151"/>
      <c r="Y90" s="151"/>
      <c r="Z90" s="151"/>
      <c r="AA90" s="151"/>
      <c r="AB90" s="151"/>
      <c r="AC90" s="151"/>
      <c r="AD90" s="151"/>
      <c r="AE90" s="151"/>
      <c r="AF90" s="117"/>
      <c r="AG90" s="151">
        <v>6</v>
      </c>
      <c r="AH90" s="151"/>
      <c r="AI90" s="151"/>
      <c r="AJ90" s="151"/>
      <c r="AK90" s="117"/>
      <c r="AL90" s="111"/>
      <c r="AM90" s="111"/>
      <c r="AN90" s="52"/>
      <c r="AO90" s="53"/>
    </row>
    <row r="91" spans="1:41" s="93" customFormat="1" ht="48" customHeight="1" thickBot="1">
      <c r="A91" s="79">
        <v>86</v>
      </c>
      <c r="B91" s="105" t="s">
        <v>489</v>
      </c>
      <c r="C91" s="197" t="s">
        <v>490</v>
      </c>
      <c r="D91" s="106" t="s">
        <v>491</v>
      </c>
      <c r="E91" s="107" t="s">
        <v>492</v>
      </c>
      <c r="F91" s="83">
        <v>1</v>
      </c>
      <c r="G91" s="84" t="s">
        <v>488</v>
      </c>
      <c r="H91" s="85"/>
      <c r="I91" s="86">
        <f t="shared" si="9"/>
        <v>0</v>
      </c>
      <c r="J91" s="87">
        <f>F91*H91</f>
        <v>0</v>
      </c>
      <c r="K91" s="108"/>
      <c r="L91" s="108"/>
      <c r="M91" s="108"/>
      <c r="N91" s="108"/>
      <c r="O91" s="109"/>
      <c r="P91" s="109"/>
      <c r="Q91" s="109"/>
      <c r="R91" s="89" t="s">
        <v>256</v>
      </c>
      <c r="S91" s="79" t="s">
        <v>460</v>
      </c>
      <c r="T91" s="113" t="s">
        <v>461</v>
      </c>
      <c r="U91" s="110">
        <v>1</v>
      </c>
      <c r="V91" s="97"/>
      <c r="W91" s="111"/>
      <c r="X91" s="111"/>
      <c r="Y91" s="111"/>
      <c r="Z91" s="111"/>
      <c r="AA91" s="111"/>
      <c r="AB91" s="111"/>
      <c r="AC91" s="162"/>
      <c r="AD91" s="111"/>
      <c r="AE91" s="111"/>
      <c r="AF91" s="96"/>
      <c r="AG91" s="111">
        <v>1</v>
      </c>
      <c r="AH91" s="111"/>
      <c r="AI91" s="111"/>
      <c r="AJ91" s="111"/>
      <c r="AK91" s="111"/>
      <c r="AL91" s="151"/>
      <c r="AM91" s="111"/>
      <c r="AN91" s="52"/>
      <c r="AO91" s="53"/>
    </row>
    <row r="92" spans="1:41" s="93" customFormat="1" ht="40.950000000000003" customHeight="1" thickBot="1">
      <c r="A92" s="79">
        <v>87</v>
      </c>
      <c r="B92" s="80" t="s">
        <v>493</v>
      </c>
      <c r="C92" s="80" t="s">
        <v>494</v>
      </c>
      <c r="D92" s="81" t="s">
        <v>495</v>
      </c>
      <c r="E92" s="82" t="s">
        <v>496</v>
      </c>
      <c r="F92" s="83">
        <v>4</v>
      </c>
      <c r="G92" s="84" t="s">
        <v>497</v>
      </c>
      <c r="H92" s="168"/>
      <c r="I92" s="86">
        <f t="shared" si="9"/>
        <v>0</v>
      </c>
      <c r="J92" s="87"/>
      <c r="K92" s="178"/>
      <c r="L92" s="178"/>
      <c r="M92" s="108"/>
      <c r="N92" s="178"/>
      <c r="O92" s="109">
        <f t="shared" ref="O92:O98" si="12">F92*H92</f>
        <v>0</v>
      </c>
      <c r="P92" s="136"/>
      <c r="Q92" s="136"/>
      <c r="R92" s="89" t="s">
        <v>347</v>
      </c>
      <c r="S92" s="79" t="s">
        <v>498</v>
      </c>
      <c r="T92" s="113" t="s">
        <v>461</v>
      </c>
      <c r="U92" s="179">
        <v>4</v>
      </c>
      <c r="V92" s="122"/>
      <c r="W92" s="151"/>
      <c r="X92" s="151"/>
      <c r="Y92" s="151"/>
      <c r="Z92" s="151"/>
      <c r="AA92" s="151"/>
      <c r="AB92" s="151"/>
      <c r="AC92" s="198"/>
      <c r="AD92" s="151"/>
      <c r="AE92" s="151"/>
      <c r="AF92" s="117"/>
      <c r="AG92" s="151"/>
      <c r="AH92" s="151">
        <v>4</v>
      </c>
      <c r="AI92" s="151"/>
      <c r="AJ92" s="151"/>
      <c r="AK92" s="117"/>
      <c r="AL92" s="111"/>
      <c r="AM92" s="111"/>
      <c r="AN92" s="52"/>
      <c r="AO92" s="53"/>
    </row>
    <row r="93" spans="1:41" s="93" customFormat="1" ht="40.950000000000003" customHeight="1" thickBot="1">
      <c r="A93" s="79">
        <v>88</v>
      </c>
      <c r="B93" s="105" t="s">
        <v>499</v>
      </c>
      <c r="C93" s="105" t="s">
        <v>500</v>
      </c>
      <c r="D93" s="106" t="s">
        <v>501</v>
      </c>
      <c r="E93" s="107" t="s">
        <v>502</v>
      </c>
      <c r="F93" s="83">
        <v>1</v>
      </c>
      <c r="G93" s="84" t="s">
        <v>497</v>
      </c>
      <c r="H93" s="85"/>
      <c r="I93" s="86">
        <f t="shared" si="9"/>
        <v>0</v>
      </c>
      <c r="J93" s="87"/>
      <c r="K93" s="108"/>
      <c r="L93" s="108"/>
      <c r="M93" s="108"/>
      <c r="N93" s="108"/>
      <c r="O93" s="109">
        <f t="shared" si="12"/>
        <v>0</v>
      </c>
      <c r="P93" s="109"/>
      <c r="Q93" s="109"/>
      <c r="R93" s="89" t="s">
        <v>347</v>
      </c>
      <c r="S93" s="79" t="s">
        <v>498</v>
      </c>
      <c r="T93" s="113" t="s">
        <v>461</v>
      </c>
      <c r="U93" s="110">
        <v>1</v>
      </c>
      <c r="V93" s="97"/>
      <c r="W93" s="111"/>
      <c r="X93" s="111"/>
      <c r="Y93" s="111"/>
      <c r="Z93" s="111"/>
      <c r="AA93" s="111"/>
      <c r="AB93" s="111"/>
      <c r="AC93" s="111"/>
      <c r="AD93" s="111"/>
      <c r="AE93" s="111"/>
      <c r="AF93" s="96"/>
      <c r="AG93" s="111"/>
      <c r="AH93" s="111">
        <v>1</v>
      </c>
      <c r="AI93" s="111"/>
      <c r="AJ93" s="111"/>
      <c r="AK93" s="111"/>
      <c r="AL93" s="151"/>
      <c r="AM93" s="111"/>
      <c r="AN93" s="52"/>
      <c r="AO93" s="53"/>
    </row>
    <row r="94" spans="1:41" s="93" customFormat="1" ht="40.950000000000003" customHeight="1" thickBot="1">
      <c r="A94" s="79">
        <v>89</v>
      </c>
      <c r="B94" s="80" t="s">
        <v>503</v>
      </c>
      <c r="C94" s="199" t="s">
        <v>504</v>
      </c>
      <c r="D94" s="81" t="s">
        <v>505</v>
      </c>
      <c r="E94" s="82">
        <v>10713</v>
      </c>
      <c r="F94" s="83">
        <v>2</v>
      </c>
      <c r="G94" s="84" t="s">
        <v>497</v>
      </c>
      <c r="H94" s="168"/>
      <c r="I94" s="86">
        <f t="shared" si="9"/>
        <v>0</v>
      </c>
      <c r="J94" s="87"/>
      <c r="K94" s="178"/>
      <c r="L94" s="178"/>
      <c r="M94" s="178"/>
      <c r="N94" s="178"/>
      <c r="O94" s="109">
        <f t="shared" si="12"/>
        <v>0</v>
      </c>
      <c r="P94" s="136"/>
      <c r="Q94" s="136"/>
      <c r="R94" s="89" t="s">
        <v>506</v>
      </c>
      <c r="S94" s="79" t="s">
        <v>498</v>
      </c>
      <c r="T94" s="113" t="s">
        <v>328</v>
      </c>
      <c r="U94" s="179">
        <v>2</v>
      </c>
      <c r="V94" s="122"/>
      <c r="W94" s="151"/>
      <c r="X94" s="151"/>
      <c r="Y94" s="151"/>
      <c r="Z94" s="151"/>
      <c r="AA94" s="151"/>
      <c r="AB94" s="151"/>
      <c r="AC94" s="151"/>
      <c r="AD94" s="151"/>
      <c r="AE94" s="151"/>
      <c r="AF94" s="117"/>
      <c r="AG94" s="151"/>
      <c r="AH94" s="151">
        <v>2</v>
      </c>
      <c r="AI94" s="200"/>
      <c r="AJ94" s="151"/>
      <c r="AK94" s="117"/>
      <c r="AL94" s="111"/>
      <c r="AM94" s="111"/>
      <c r="AN94" s="52"/>
      <c r="AO94" s="53"/>
    </row>
    <row r="95" spans="1:41" s="93" customFormat="1" ht="40.950000000000003" customHeight="1" thickBot="1">
      <c r="A95" s="79">
        <v>90</v>
      </c>
      <c r="B95" s="105" t="s">
        <v>507</v>
      </c>
      <c r="C95" s="105"/>
      <c r="D95" s="106" t="s">
        <v>508</v>
      </c>
      <c r="E95" s="107" t="s">
        <v>509</v>
      </c>
      <c r="F95" s="83">
        <v>3</v>
      </c>
      <c r="G95" s="84" t="s">
        <v>346</v>
      </c>
      <c r="H95" s="85"/>
      <c r="I95" s="86">
        <f t="shared" si="9"/>
        <v>0</v>
      </c>
      <c r="J95" s="87"/>
      <c r="K95" s="108"/>
      <c r="L95" s="108"/>
      <c r="M95" s="178"/>
      <c r="N95" s="108"/>
      <c r="O95" s="109">
        <f t="shared" si="12"/>
        <v>0</v>
      </c>
      <c r="P95" s="109"/>
      <c r="Q95" s="109"/>
      <c r="R95" s="89" t="s">
        <v>326</v>
      </c>
      <c r="S95" s="79" t="s">
        <v>498</v>
      </c>
      <c r="T95" s="113" t="s">
        <v>328</v>
      </c>
      <c r="U95" s="110">
        <v>3</v>
      </c>
      <c r="V95" s="97"/>
      <c r="W95" s="111"/>
      <c r="X95" s="111"/>
      <c r="Y95" s="111"/>
      <c r="Z95" s="111"/>
      <c r="AA95" s="111"/>
      <c r="AB95" s="111"/>
      <c r="AC95" s="111"/>
      <c r="AD95" s="111"/>
      <c r="AE95" s="111"/>
      <c r="AF95" s="96"/>
      <c r="AG95" s="111"/>
      <c r="AH95" s="111">
        <v>3</v>
      </c>
      <c r="AI95" s="201"/>
      <c r="AJ95" s="111"/>
      <c r="AK95" s="111"/>
      <c r="AL95" s="151"/>
      <c r="AM95" s="111"/>
      <c r="AN95" s="52"/>
      <c r="AO95" s="53"/>
    </row>
    <row r="96" spans="1:41" s="93" customFormat="1" ht="40.950000000000003" customHeight="1" thickBot="1">
      <c r="A96" s="79">
        <v>91</v>
      </c>
      <c r="B96" s="80" t="s">
        <v>510</v>
      </c>
      <c r="C96" s="80" t="s">
        <v>511</v>
      </c>
      <c r="D96" s="102" t="s">
        <v>512</v>
      </c>
      <c r="E96" s="149" t="s">
        <v>513</v>
      </c>
      <c r="F96" s="83">
        <v>2</v>
      </c>
      <c r="G96" s="84" t="s">
        <v>249</v>
      </c>
      <c r="H96" s="168"/>
      <c r="I96" s="86">
        <f t="shared" si="9"/>
        <v>0</v>
      </c>
      <c r="J96" s="87"/>
      <c r="K96" s="178"/>
      <c r="L96" s="178"/>
      <c r="M96" s="178"/>
      <c r="N96" s="178"/>
      <c r="O96" s="109">
        <f t="shared" si="12"/>
        <v>0</v>
      </c>
      <c r="P96" s="136"/>
      <c r="Q96" s="136"/>
      <c r="R96" s="89" t="s">
        <v>256</v>
      </c>
      <c r="S96" s="79" t="s">
        <v>498</v>
      </c>
      <c r="T96" s="113" t="s">
        <v>328</v>
      </c>
      <c r="U96" s="179">
        <v>2</v>
      </c>
      <c r="V96" s="122"/>
      <c r="W96" s="151"/>
      <c r="X96" s="151"/>
      <c r="Y96" s="151"/>
      <c r="Z96" s="151"/>
      <c r="AA96" s="151"/>
      <c r="AB96" s="151"/>
      <c r="AC96" s="151"/>
      <c r="AD96" s="151"/>
      <c r="AE96" s="151"/>
      <c r="AF96" s="117"/>
      <c r="AG96" s="151"/>
      <c r="AH96" s="151">
        <v>2</v>
      </c>
      <c r="AI96" s="200"/>
      <c r="AJ96" s="151"/>
      <c r="AK96" s="117"/>
      <c r="AL96" s="111"/>
      <c r="AM96" s="111"/>
      <c r="AN96" s="52"/>
      <c r="AO96" s="53"/>
    </row>
    <row r="97" spans="1:41" s="93" customFormat="1" ht="40.950000000000003" customHeight="1" thickBot="1">
      <c r="A97" s="79">
        <v>92</v>
      </c>
      <c r="B97" s="105" t="s">
        <v>514</v>
      </c>
      <c r="C97" s="105" t="s">
        <v>515</v>
      </c>
      <c r="D97" s="195" t="s">
        <v>516</v>
      </c>
      <c r="E97" s="196" t="s">
        <v>517</v>
      </c>
      <c r="F97" s="83">
        <v>5</v>
      </c>
      <c r="G97" s="84" t="s">
        <v>249</v>
      </c>
      <c r="H97" s="85"/>
      <c r="I97" s="86">
        <f t="shared" si="9"/>
        <v>0</v>
      </c>
      <c r="J97" s="87"/>
      <c r="K97" s="108"/>
      <c r="L97" s="108"/>
      <c r="M97" s="108"/>
      <c r="N97" s="108"/>
      <c r="O97" s="109">
        <f t="shared" si="12"/>
        <v>0</v>
      </c>
      <c r="P97" s="109"/>
      <c r="Q97" s="109"/>
      <c r="R97" s="89" t="s">
        <v>256</v>
      </c>
      <c r="S97" s="79" t="s">
        <v>498</v>
      </c>
      <c r="T97" s="113" t="s">
        <v>328</v>
      </c>
      <c r="U97" s="110">
        <v>5</v>
      </c>
      <c r="V97" s="97"/>
      <c r="W97" s="111"/>
      <c r="X97" s="111"/>
      <c r="Y97" s="111"/>
      <c r="Z97" s="111"/>
      <c r="AA97" s="111"/>
      <c r="AB97" s="111"/>
      <c r="AC97" s="111"/>
      <c r="AD97" s="111"/>
      <c r="AE97" s="111"/>
      <c r="AF97" s="96"/>
      <c r="AG97" s="111"/>
      <c r="AH97" s="151">
        <v>5</v>
      </c>
      <c r="AI97" s="201"/>
      <c r="AJ97" s="111"/>
      <c r="AK97" s="111"/>
      <c r="AL97" s="151"/>
      <c r="AM97" s="111"/>
      <c r="AN97" s="52"/>
      <c r="AO97" s="53"/>
    </row>
    <row r="98" spans="1:41" s="93" customFormat="1" ht="40.950000000000003" customHeight="1" thickBot="1">
      <c r="A98" s="79">
        <v>93</v>
      </c>
      <c r="B98" s="80" t="s">
        <v>518</v>
      </c>
      <c r="C98" s="80" t="s">
        <v>519</v>
      </c>
      <c r="D98" s="81" t="s">
        <v>520</v>
      </c>
      <c r="E98" s="82" t="s">
        <v>521</v>
      </c>
      <c r="F98" s="83">
        <v>2</v>
      </c>
      <c r="G98" s="84" t="s">
        <v>249</v>
      </c>
      <c r="H98" s="168"/>
      <c r="I98" s="86">
        <f t="shared" si="9"/>
        <v>0</v>
      </c>
      <c r="J98" s="87"/>
      <c r="K98" s="178"/>
      <c r="L98" s="178"/>
      <c r="M98" s="178"/>
      <c r="N98" s="178"/>
      <c r="O98" s="109">
        <f t="shared" si="12"/>
        <v>0</v>
      </c>
      <c r="P98" s="136"/>
      <c r="Q98" s="136"/>
      <c r="R98" s="89" t="s">
        <v>293</v>
      </c>
      <c r="S98" s="79" t="s">
        <v>498</v>
      </c>
      <c r="T98" s="113" t="s">
        <v>328</v>
      </c>
      <c r="U98" s="179">
        <v>2</v>
      </c>
      <c r="V98" s="122"/>
      <c r="W98" s="151"/>
      <c r="X98" s="151"/>
      <c r="Y98" s="151"/>
      <c r="Z98" s="151"/>
      <c r="AA98" s="151"/>
      <c r="AB98" s="151"/>
      <c r="AC98" s="151"/>
      <c r="AD98" s="151"/>
      <c r="AE98" s="151"/>
      <c r="AF98" s="117"/>
      <c r="AG98" s="151"/>
      <c r="AH98" s="151">
        <v>2</v>
      </c>
      <c r="AI98" s="151"/>
      <c r="AJ98" s="151"/>
      <c r="AK98" s="117"/>
      <c r="AL98" s="111"/>
      <c r="AM98" s="111"/>
      <c r="AN98" s="52"/>
      <c r="AO98" s="53"/>
    </row>
    <row r="99" spans="1:41" s="93" customFormat="1" ht="85.2" customHeight="1" thickBot="1">
      <c r="A99" s="79">
        <v>94</v>
      </c>
      <c r="B99" s="105" t="s">
        <v>522</v>
      </c>
      <c r="C99" s="313" t="s">
        <v>523</v>
      </c>
      <c r="D99" s="195" t="s">
        <v>524</v>
      </c>
      <c r="E99" s="196" t="s">
        <v>525</v>
      </c>
      <c r="F99" s="83">
        <v>1</v>
      </c>
      <c r="G99" s="84" t="s">
        <v>411</v>
      </c>
      <c r="H99" s="168"/>
      <c r="I99" s="86">
        <f t="shared" si="9"/>
        <v>0</v>
      </c>
      <c r="J99" s="191">
        <f>F99*H99</f>
        <v>0</v>
      </c>
      <c r="K99" s="178"/>
      <c r="L99" s="178"/>
      <c r="M99" s="178"/>
      <c r="N99" s="178"/>
      <c r="O99" s="136"/>
      <c r="P99" s="136"/>
      <c r="Q99" s="136"/>
      <c r="R99" s="89" t="s">
        <v>347</v>
      </c>
      <c r="S99" s="79" t="s">
        <v>498</v>
      </c>
      <c r="T99" s="202" t="s">
        <v>526</v>
      </c>
      <c r="U99" s="179">
        <v>1</v>
      </c>
      <c r="V99" s="122"/>
      <c r="W99" s="151"/>
      <c r="X99" s="151"/>
      <c r="Y99" s="151"/>
      <c r="Z99" s="151"/>
      <c r="AA99" s="151"/>
      <c r="AB99" s="151"/>
      <c r="AC99" s="151"/>
      <c r="AD99" s="151"/>
      <c r="AE99" s="151"/>
      <c r="AF99" s="117"/>
      <c r="AG99" s="151"/>
      <c r="AH99" s="151">
        <v>1</v>
      </c>
      <c r="AI99" s="151"/>
      <c r="AJ99" s="151"/>
      <c r="AK99" s="117"/>
      <c r="AL99" s="151"/>
      <c r="AM99" s="111"/>
      <c r="AN99" s="52"/>
      <c r="AO99" s="53"/>
    </row>
    <row r="100" spans="1:41" s="93" customFormat="1" ht="85.2" customHeight="1" thickBot="1">
      <c r="A100" s="79">
        <v>95</v>
      </c>
      <c r="B100" s="80" t="s">
        <v>527</v>
      </c>
      <c r="C100" s="314"/>
      <c r="D100" s="102" t="s">
        <v>524</v>
      </c>
      <c r="E100" s="149" t="s">
        <v>528</v>
      </c>
      <c r="F100" s="83">
        <v>1</v>
      </c>
      <c r="G100" s="84" t="s">
        <v>411</v>
      </c>
      <c r="H100" s="168"/>
      <c r="I100" s="86">
        <f t="shared" si="9"/>
        <v>0</v>
      </c>
      <c r="J100" s="191">
        <f t="shared" ref="J100:J104" si="13">F100*H100</f>
        <v>0</v>
      </c>
      <c r="K100" s="178"/>
      <c r="L100" s="178"/>
      <c r="M100" s="178"/>
      <c r="N100" s="178"/>
      <c r="O100" s="136"/>
      <c r="P100" s="109"/>
      <c r="Q100" s="136"/>
      <c r="R100" s="89" t="s">
        <v>347</v>
      </c>
      <c r="S100" s="79" t="s">
        <v>498</v>
      </c>
      <c r="T100" s="202" t="s">
        <v>526</v>
      </c>
      <c r="U100" s="179">
        <v>1</v>
      </c>
      <c r="V100" s="122"/>
      <c r="W100" s="151"/>
      <c r="X100" s="151"/>
      <c r="Y100" s="151"/>
      <c r="Z100" s="151"/>
      <c r="AA100" s="151"/>
      <c r="AB100" s="151"/>
      <c r="AC100" s="151"/>
      <c r="AD100" s="151"/>
      <c r="AE100" s="151"/>
      <c r="AF100" s="117"/>
      <c r="AG100" s="151"/>
      <c r="AH100" s="151">
        <v>1</v>
      </c>
      <c r="AI100" s="151"/>
      <c r="AJ100" s="151"/>
      <c r="AK100" s="117"/>
      <c r="AL100" s="151"/>
      <c r="AM100" s="111"/>
      <c r="AN100" s="52"/>
      <c r="AO100" s="53"/>
    </row>
    <row r="101" spans="1:41" s="93" customFormat="1" ht="41.4" customHeight="1" thickBot="1">
      <c r="A101" s="79">
        <v>96</v>
      </c>
      <c r="B101" s="105" t="s">
        <v>529</v>
      </c>
      <c r="C101" s="105" t="s">
        <v>530</v>
      </c>
      <c r="D101" s="106" t="s">
        <v>531</v>
      </c>
      <c r="E101" s="107" t="s">
        <v>532</v>
      </c>
      <c r="F101" s="83">
        <v>1</v>
      </c>
      <c r="G101" s="84" t="s">
        <v>411</v>
      </c>
      <c r="H101" s="85"/>
      <c r="I101" s="86">
        <f t="shared" si="9"/>
        <v>0</v>
      </c>
      <c r="J101" s="191">
        <f t="shared" si="13"/>
        <v>0</v>
      </c>
      <c r="K101" s="108"/>
      <c r="L101" s="108"/>
      <c r="M101" s="108"/>
      <c r="N101" s="108"/>
      <c r="O101" s="136"/>
      <c r="P101" s="109"/>
      <c r="Q101" s="109"/>
      <c r="R101" s="89" t="s">
        <v>347</v>
      </c>
      <c r="S101" s="79" t="s">
        <v>498</v>
      </c>
      <c r="T101" s="202" t="s">
        <v>526</v>
      </c>
      <c r="U101" s="179">
        <v>1</v>
      </c>
      <c r="V101" s="122"/>
      <c r="W101" s="151"/>
      <c r="X101" s="151"/>
      <c r="Y101" s="151"/>
      <c r="Z101" s="151"/>
      <c r="AA101" s="151"/>
      <c r="AB101" s="151"/>
      <c r="AC101" s="151"/>
      <c r="AD101" s="151"/>
      <c r="AE101" s="151"/>
      <c r="AF101" s="117"/>
      <c r="AG101" s="151"/>
      <c r="AH101" s="151">
        <v>1</v>
      </c>
      <c r="AI101" s="151"/>
      <c r="AJ101" s="151"/>
      <c r="AK101" s="117"/>
      <c r="AL101" s="151"/>
      <c r="AM101" s="111"/>
      <c r="AN101" s="52"/>
      <c r="AO101" s="53"/>
    </row>
    <row r="102" spans="1:41" s="93" customFormat="1" ht="63" customHeight="1" thickBot="1">
      <c r="A102" s="79">
        <v>97</v>
      </c>
      <c r="B102" s="80" t="s">
        <v>533</v>
      </c>
      <c r="C102" s="174" t="s">
        <v>534</v>
      </c>
      <c r="D102" s="81" t="s">
        <v>535</v>
      </c>
      <c r="E102" s="82" t="s">
        <v>536</v>
      </c>
      <c r="F102" s="83">
        <v>1</v>
      </c>
      <c r="G102" s="84" t="s">
        <v>411</v>
      </c>
      <c r="H102" s="168"/>
      <c r="I102" s="86">
        <f t="shared" si="9"/>
        <v>0</v>
      </c>
      <c r="J102" s="191">
        <f t="shared" si="13"/>
        <v>0</v>
      </c>
      <c r="K102" s="178"/>
      <c r="L102" s="178"/>
      <c r="M102" s="178"/>
      <c r="N102" s="178"/>
      <c r="O102" s="136"/>
      <c r="P102" s="109"/>
      <c r="Q102" s="136"/>
      <c r="R102" s="89" t="s">
        <v>347</v>
      </c>
      <c r="S102" s="79" t="s">
        <v>498</v>
      </c>
      <c r="T102" s="202" t="s">
        <v>526</v>
      </c>
      <c r="U102" s="110">
        <v>1</v>
      </c>
      <c r="V102" s="97"/>
      <c r="W102" s="111"/>
      <c r="X102" s="111"/>
      <c r="Y102" s="111"/>
      <c r="Z102" s="111"/>
      <c r="AA102" s="111"/>
      <c r="AB102" s="111"/>
      <c r="AC102" s="111"/>
      <c r="AD102" s="111"/>
      <c r="AE102" s="111"/>
      <c r="AF102" s="96"/>
      <c r="AG102" s="111"/>
      <c r="AH102" s="111">
        <v>1</v>
      </c>
      <c r="AI102" s="111"/>
      <c r="AJ102" s="111"/>
      <c r="AK102" s="111"/>
      <c r="AL102" s="151"/>
      <c r="AM102" s="111"/>
      <c r="AN102" s="52"/>
      <c r="AO102" s="53"/>
    </row>
    <row r="103" spans="1:41" s="93" customFormat="1" ht="43.2" customHeight="1" thickBot="1">
      <c r="A103" s="79">
        <v>98</v>
      </c>
      <c r="B103" s="105" t="s">
        <v>537</v>
      </c>
      <c r="C103" s="105" t="s">
        <v>538</v>
      </c>
      <c r="D103" s="106" t="s">
        <v>464</v>
      </c>
      <c r="E103" s="107" t="s">
        <v>539</v>
      </c>
      <c r="F103" s="83">
        <v>1</v>
      </c>
      <c r="G103" s="84" t="s">
        <v>411</v>
      </c>
      <c r="H103" s="85"/>
      <c r="I103" s="86">
        <f t="shared" si="9"/>
        <v>0</v>
      </c>
      <c r="J103" s="191">
        <f t="shared" si="13"/>
        <v>0</v>
      </c>
      <c r="K103" s="108"/>
      <c r="L103" s="108"/>
      <c r="M103" s="108"/>
      <c r="N103" s="108"/>
      <c r="O103" s="109"/>
      <c r="P103" s="109"/>
      <c r="Q103" s="109"/>
      <c r="R103" s="89" t="s">
        <v>347</v>
      </c>
      <c r="S103" s="79" t="s">
        <v>498</v>
      </c>
      <c r="T103" s="202" t="s">
        <v>526</v>
      </c>
      <c r="U103" s="179">
        <v>1</v>
      </c>
      <c r="V103" s="122"/>
      <c r="W103" s="151"/>
      <c r="X103" s="151"/>
      <c r="Y103" s="151"/>
      <c r="Z103" s="151"/>
      <c r="AA103" s="151"/>
      <c r="AB103" s="151"/>
      <c r="AC103" s="151"/>
      <c r="AD103" s="151"/>
      <c r="AE103" s="151"/>
      <c r="AF103" s="117"/>
      <c r="AG103" s="151"/>
      <c r="AH103" s="151">
        <v>1</v>
      </c>
      <c r="AI103" s="151"/>
      <c r="AJ103" s="151"/>
      <c r="AK103" s="117"/>
      <c r="AL103" s="111"/>
      <c r="AM103" s="111"/>
      <c r="AN103" s="52"/>
      <c r="AO103" s="53"/>
    </row>
    <row r="104" spans="1:41" s="93" customFormat="1" ht="43.2" customHeight="1" thickBot="1">
      <c r="A104" s="79">
        <v>99</v>
      </c>
      <c r="B104" s="105" t="s">
        <v>540</v>
      </c>
      <c r="C104" s="105" t="s">
        <v>541</v>
      </c>
      <c r="D104" s="106" t="s">
        <v>464</v>
      </c>
      <c r="E104" s="107" t="s">
        <v>542</v>
      </c>
      <c r="F104" s="82">
        <v>2</v>
      </c>
      <c r="G104" s="84" t="s">
        <v>411</v>
      </c>
      <c r="H104" s="85"/>
      <c r="I104" s="86">
        <f t="shared" si="9"/>
        <v>0</v>
      </c>
      <c r="J104" s="191">
        <f t="shared" si="13"/>
        <v>0</v>
      </c>
      <c r="K104" s="108"/>
      <c r="L104" s="108"/>
      <c r="M104" s="108"/>
      <c r="N104" s="108"/>
      <c r="O104" s="109"/>
      <c r="P104" s="109"/>
      <c r="Q104" s="109"/>
      <c r="R104" s="89" t="s">
        <v>347</v>
      </c>
      <c r="S104" s="79" t="s">
        <v>498</v>
      </c>
      <c r="T104" s="202" t="s">
        <v>543</v>
      </c>
      <c r="U104" s="110">
        <v>2</v>
      </c>
      <c r="V104" s="97"/>
      <c r="W104" s="111"/>
      <c r="X104" s="111"/>
      <c r="Y104" s="111"/>
      <c r="Z104" s="111"/>
      <c r="AA104" s="111"/>
      <c r="AB104" s="111"/>
      <c r="AC104" s="111"/>
      <c r="AD104" s="111"/>
      <c r="AE104" s="111"/>
      <c r="AF104" s="96"/>
      <c r="AG104" s="111"/>
      <c r="AH104" s="111">
        <v>2</v>
      </c>
      <c r="AI104" s="111"/>
      <c r="AJ104" s="111"/>
      <c r="AK104" s="111"/>
      <c r="AL104" s="151"/>
      <c r="AM104" s="111"/>
      <c r="AN104" s="52"/>
      <c r="AO104" s="53"/>
    </row>
    <row r="105" spans="1:41" s="93" customFormat="1" ht="43.2" customHeight="1" thickBot="1">
      <c r="A105" s="79">
        <v>100</v>
      </c>
      <c r="B105" s="80" t="s">
        <v>544</v>
      </c>
      <c r="C105" s="80" t="s">
        <v>545</v>
      </c>
      <c r="D105" s="81" t="s">
        <v>546</v>
      </c>
      <c r="E105" s="82" t="s">
        <v>547</v>
      </c>
      <c r="F105" s="83">
        <v>2</v>
      </c>
      <c r="G105" s="84" t="s">
        <v>346</v>
      </c>
      <c r="H105" s="168"/>
      <c r="I105" s="86">
        <f t="shared" si="9"/>
        <v>0</v>
      </c>
      <c r="J105" s="191"/>
      <c r="K105" s="178"/>
      <c r="L105" s="178"/>
      <c r="M105" s="178"/>
      <c r="N105" s="178"/>
      <c r="O105" s="136">
        <f>F105*H105</f>
        <v>0</v>
      </c>
      <c r="P105" s="136"/>
      <c r="Q105" s="136"/>
      <c r="R105" s="89" t="s">
        <v>347</v>
      </c>
      <c r="S105" s="79" t="s">
        <v>548</v>
      </c>
      <c r="T105" s="202" t="s">
        <v>120</v>
      </c>
      <c r="U105" s="179">
        <v>2</v>
      </c>
      <c r="V105" s="122"/>
      <c r="W105" s="151"/>
      <c r="X105" s="151"/>
      <c r="Y105" s="151"/>
      <c r="Z105" s="151"/>
      <c r="AA105" s="151"/>
      <c r="AB105" s="151"/>
      <c r="AC105" s="151"/>
      <c r="AD105" s="151"/>
      <c r="AE105" s="151"/>
      <c r="AF105" s="117"/>
      <c r="AG105" s="151"/>
      <c r="AH105" s="151"/>
      <c r="AI105" s="151">
        <v>2</v>
      </c>
      <c r="AJ105" s="151"/>
      <c r="AK105" s="117"/>
      <c r="AL105" s="111"/>
      <c r="AM105" s="111"/>
      <c r="AN105" s="52"/>
      <c r="AO105" s="53"/>
    </row>
    <row r="106" spans="1:41" s="101" customFormat="1" ht="43.2" customHeight="1" thickBot="1">
      <c r="A106" s="79">
        <v>101</v>
      </c>
      <c r="B106" s="105" t="s">
        <v>549</v>
      </c>
      <c r="C106" s="105" t="s">
        <v>550</v>
      </c>
      <c r="D106" s="106" t="s">
        <v>551</v>
      </c>
      <c r="E106" s="107" t="s">
        <v>552</v>
      </c>
      <c r="F106" s="83">
        <v>1</v>
      </c>
      <c r="G106" s="84" t="s">
        <v>346</v>
      </c>
      <c r="H106" s="85"/>
      <c r="I106" s="86">
        <f t="shared" si="9"/>
        <v>0</v>
      </c>
      <c r="J106" s="87"/>
      <c r="K106" s="108"/>
      <c r="L106" s="108"/>
      <c r="M106" s="108"/>
      <c r="N106" s="108"/>
      <c r="O106" s="136">
        <f t="shared" ref="O106:O107" si="14">F106*H106</f>
        <v>0</v>
      </c>
      <c r="P106" s="109"/>
      <c r="Q106" s="109"/>
      <c r="R106" s="89" t="s">
        <v>347</v>
      </c>
      <c r="S106" s="79" t="s">
        <v>548</v>
      </c>
      <c r="T106" s="202" t="s">
        <v>120</v>
      </c>
      <c r="U106" s="110">
        <v>1</v>
      </c>
      <c r="V106" s="97"/>
      <c r="W106" s="111"/>
      <c r="X106" s="111"/>
      <c r="Y106" s="111"/>
      <c r="Z106" s="111"/>
      <c r="AA106" s="111"/>
      <c r="AB106" s="111"/>
      <c r="AC106" s="111"/>
      <c r="AD106" s="111"/>
      <c r="AE106" s="111"/>
      <c r="AF106" s="96"/>
      <c r="AG106" s="111"/>
      <c r="AH106" s="111"/>
      <c r="AI106" s="111">
        <v>1</v>
      </c>
      <c r="AJ106" s="111"/>
      <c r="AK106" s="111"/>
      <c r="AL106" s="151"/>
      <c r="AM106" s="111"/>
      <c r="AN106" s="99"/>
      <c r="AO106" s="100"/>
    </row>
    <row r="107" spans="1:41" s="101" customFormat="1" ht="70.2" customHeight="1" thickBot="1">
      <c r="A107" s="79">
        <v>102</v>
      </c>
      <c r="B107" s="80" t="s">
        <v>553</v>
      </c>
      <c r="C107" s="174" t="s">
        <v>554</v>
      </c>
      <c r="D107" s="81" t="s">
        <v>555</v>
      </c>
      <c r="E107" s="82" t="s">
        <v>556</v>
      </c>
      <c r="F107" s="83">
        <v>1</v>
      </c>
      <c r="G107" s="84" t="s">
        <v>411</v>
      </c>
      <c r="H107" s="85"/>
      <c r="I107" s="86">
        <f t="shared" si="9"/>
        <v>0</v>
      </c>
      <c r="J107" s="87"/>
      <c r="K107" s="108"/>
      <c r="L107" s="108"/>
      <c r="M107" s="108"/>
      <c r="N107" s="108"/>
      <c r="O107" s="136">
        <f t="shared" si="14"/>
        <v>0</v>
      </c>
      <c r="P107" s="109"/>
      <c r="Q107" s="109"/>
      <c r="R107" s="89" t="s">
        <v>180</v>
      </c>
      <c r="S107" s="79" t="s">
        <v>548</v>
      </c>
      <c r="T107" s="202" t="s">
        <v>396</v>
      </c>
      <c r="U107" s="110">
        <v>1</v>
      </c>
      <c r="V107" s="97"/>
      <c r="W107" s="111"/>
      <c r="X107" s="111"/>
      <c r="Y107" s="111"/>
      <c r="Z107" s="111"/>
      <c r="AA107" s="111"/>
      <c r="AB107" s="111"/>
      <c r="AC107" s="111"/>
      <c r="AD107" s="111"/>
      <c r="AE107" s="111"/>
      <c r="AF107" s="96"/>
      <c r="AG107" s="111"/>
      <c r="AH107" s="111"/>
      <c r="AI107" s="111">
        <v>1</v>
      </c>
      <c r="AJ107" s="111"/>
      <c r="AK107" s="111"/>
      <c r="AL107" s="111"/>
      <c r="AM107" s="111"/>
      <c r="AN107" s="99"/>
      <c r="AO107" s="100"/>
    </row>
    <row r="108" spans="1:41" s="93" customFormat="1" ht="75" customHeight="1" thickBot="1">
      <c r="A108" s="79">
        <v>103</v>
      </c>
      <c r="B108" s="80" t="s">
        <v>557</v>
      </c>
      <c r="C108" s="174" t="s">
        <v>558</v>
      </c>
      <c r="D108" s="81" t="s">
        <v>559</v>
      </c>
      <c r="E108" s="82" t="s">
        <v>560</v>
      </c>
      <c r="F108" s="83">
        <v>1</v>
      </c>
      <c r="G108" s="84" t="s">
        <v>561</v>
      </c>
      <c r="H108" s="168"/>
      <c r="I108" s="86">
        <f t="shared" si="9"/>
        <v>0</v>
      </c>
      <c r="J108" s="191">
        <f>F108*H108</f>
        <v>0</v>
      </c>
      <c r="K108" s="178"/>
      <c r="L108" s="178"/>
      <c r="M108" s="178"/>
      <c r="N108" s="178"/>
      <c r="O108" s="136"/>
      <c r="P108" s="136"/>
      <c r="Q108" s="136"/>
      <c r="R108" s="89" t="s">
        <v>180</v>
      </c>
      <c r="S108" s="203" t="s">
        <v>562</v>
      </c>
      <c r="T108" s="202" t="s">
        <v>120</v>
      </c>
      <c r="U108" s="179">
        <v>1</v>
      </c>
      <c r="V108" s="122"/>
      <c r="W108" s="151"/>
      <c r="X108" s="151"/>
      <c r="Y108" s="151"/>
      <c r="Z108" s="151"/>
      <c r="AA108" s="151"/>
      <c r="AB108" s="151"/>
      <c r="AC108" s="151"/>
      <c r="AD108" s="151"/>
      <c r="AE108" s="151"/>
      <c r="AF108" s="117"/>
      <c r="AG108" s="151"/>
      <c r="AH108" s="151"/>
      <c r="AI108" s="151"/>
      <c r="AJ108" s="151">
        <v>1</v>
      </c>
      <c r="AK108" s="117"/>
      <c r="AL108" s="111"/>
      <c r="AM108" s="111"/>
      <c r="AN108" s="52"/>
      <c r="AO108" s="53"/>
    </row>
    <row r="109" spans="1:41" s="93" customFormat="1" ht="76.2" customHeight="1" thickBot="1">
      <c r="A109" s="79">
        <v>104</v>
      </c>
      <c r="B109" s="105" t="s">
        <v>557</v>
      </c>
      <c r="C109" s="192" t="s">
        <v>563</v>
      </c>
      <c r="D109" s="106" t="s">
        <v>298</v>
      </c>
      <c r="E109" s="107" t="s">
        <v>564</v>
      </c>
      <c r="F109" s="83">
        <v>2</v>
      </c>
      <c r="G109" s="84" t="s">
        <v>561</v>
      </c>
      <c r="H109" s="85"/>
      <c r="I109" s="86">
        <f t="shared" si="9"/>
        <v>0</v>
      </c>
      <c r="J109" s="191">
        <f>F109*H109</f>
        <v>0</v>
      </c>
      <c r="K109" s="108"/>
      <c r="L109" s="108"/>
      <c r="M109" s="108"/>
      <c r="N109" s="108"/>
      <c r="O109" s="136"/>
      <c r="P109" s="109"/>
      <c r="Q109" s="109"/>
      <c r="R109" s="89" t="s">
        <v>180</v>
      </c>
      <c r="S109" s="203" t="s">
        <v>562</v>
      </c>
      <c r="T109" s="202" t="s">
        <v>120</v>
      </c>
      <c r="U109" s="110">
        <v>2</v>
      </c>
      <c r="V109" s="97"/>
      <c r="W109" s="111"/>
      <c r="X109" s="111"/>
      <c r="Y109" s="111"/>
      <c r="Z109" s="111"/>
      <c r="AA109" s="111"/>
      <c r="AB109" s="111"/>
      <c r="AC109" s="111"/>
      <c r="AD109" s="111"/>
      <c r="AE109" s="111"/>
      <c r="AF109" s="96"/>
      <c r="AG109" s="111"/>
      <c r="AH109" s="111"/>
      <c r="AI109" s="111"/>
      <c r="AJ109" s="111">
        <v>2</v>
      </c>
      <c r="AK109" s="111"/>
      <c r="AL109" s="151"/>
      <c r="AM109" s="111"/>
      <c r="AN109" s="52"/>
      <c r="AO109" s="53"/>
    </row>
    <row r="110" spans="1:41" s="93" customFormat="1" ht="34.200000000000003" customHeight="1" thickBot="1">
      <c r="A110" s="79">
        <v>105</v>
      </c>
      <c r="B110" s="80" t="s">
        <v>522</v>
      </c>
      <c r="C110" s="80" t="s">
        <v>565</v>
      </c>
      <c r="D110" s="81" t="s">
        <v>566</v>
      </c>
      <c r="E110" s="82" t="s">
        <v>567</v>
      </c>
      <c r="F110" s="83">
        <v>1</v>
      </c>
      <c r="G110" s="84" t="s">
        <v>411</v>
      </c>
      <c r="H110" s="168"/>
      <c r="I110" s="86">
        <f t="shared" si="9"/>
        <v>0</v>
      </c>
      <c r="J110" s="191"/>
      <c r="K110" s="178"/>
      <c r="L110" s="178"/>
      <c r="M110" s="178"/>
      <c r="N110" s="178"/>
      <c r="O110" s="136">
        <f>F110*H110</f>
        <v>0</v>
      </c>
      <c r="P110" s="136"/>
      <c r="Q110" s="136"/>
      <c r="R110" s="89" t="s">
        <v>154</v>
      </c>
      <c r="S110" s="203" t="s">
        <v>562</v>
      </c>
      <c r="T110" s="202" t="s">
        <v>120</v>
      </c>
      <c r="U110" s="179">
        <v>1</v>
      </c>
      <c r="V110" s="122"/>
      <c r="W110" s="151"/>
      <c r="X110" s="151"/>
      <c r="Y110" s="151"/>
      <c r="Z110" s="151"/>
      <c r="AA110" s="151"/>
      <c r="AB110" s="151"/>
      <c r="AC110" s="151"/>
      <c r="AD110" s="151"/>
      <c r="AE110" s="151"/>
      <c r="AF110" s="117"/>
      <c r="AG110" s="151"/>
      <c r="AH110" s="151"/>
      <c r="AI110" s="151"/>
      <c r="AJ110" s="151">
        <v>1</v>
      </c>
      <c r="AK110" s="117"/>
      <c r="AL110" s="111"/>
      <c r="AM110" s="111"/>
      <c r="AN110" s="52"/>
      <c r="AO110" s="53"/>
    </row>
    <row r="111" spans="1:41" s="93" customFormat="1" ht="34.200000000000003" customHeight="1" thickBot="1">
      <c r="A111" s="79">
        <v>106</v>
      </c>
      <c r="B111" s="105" t="s">
        <v>568</v>
      </c>
      <c r="C111" s="105" t="s">
        <v>569</v>
      </c>
      <c r="D111" s="81" t="s">
        <v>369</v>
      </c>
      <c r="E111" s="107" t="s">
        <v>570</v>
      </c>
      <c r="F111" s="83">
        <v>1</v>
      </c>
      <c r="G111" s="84" t="s">
        <v>484</v>
      </c>
      <c r="H111" s="85"/>
      <c r="I111" s="86">
        <f t="shared" si="9"/>
        <v>0</v>
      </c>
      <c r="J111" s="87"/>
      <c r="K111" s="108"/>
      <c r="L111" s="108"/>
      <c r="M111" s="108"/>
      <c r="N111" s="108"/>
      <c r="O111" s="136">
        <f>F111*H111</f>
        <v>0</v>
      </c>
      <c r="P111" s="109"/>
      <c r="Q111" s="109"/>
      <c r="R111" s="89" t="s">
        <v>154</v>
      </c>
      <c r="S111" s="203" t="s">
        <v>562</v>
      </c>
      <c r="T111" s="202" t="s">
        <v>120</v>
      </c>
      <c r="U111" s="110">
        <v>1</v>
      </c>
      <c r="V111" s="97"/>
      <c r="W111" s="111"/>
      <c r="X111" s="111"/>
      <c r="Y111" s="111"/>
      <c r="Z111" s="111"/>
      <c r="AA111" s="111"/>
      <c r="AB111" s="111"/>
      <c r="AC111" s="111"/>
      <c r="AD111" s="111"/>
      <c r="AE111" s="111"/>
      <c r="AF111" s="96"/>
      <c r="AG111" s="111"/>
      <c r="AH111" s="111"/>
      <c r="AI111" s="111"/>
      <c r="AJ111" s="111">
        <v>1</v>
      </c>
      <c r="AK111" s="111"/>
      <c r="AL111" s="151"/>
      <c r="AM111" s="111"/>
      <c r="AN111" s="52"/>
      <c r="AO111" s="53"/>
    </row>
    <row r="112" spans="1:41" s="93" customFormat="1" ht="34.200000000000003" customHeight="1" thickBot="1">
      <c r="A112" s="79">
        <v>107</v>
      </c>
      <c r="B112" s="80" t="s">
        <v>571</v>
      </c>
      <c r="C112" s="80" t="s">
        <v>572</v>
      </c>
      <c r="D112" s="81" t="s">
        <v>464</v>
      </c>
      <c r="E112" s="204" t="s">
        <v>573</v>
      </c>
      <c r="F112" s="83">
        <v>4</v>
      </c>
      <c r="G112" s="84" t="s">
        <v>411</v>
      </c>
      <c r="H112" s="168"/>
      <c r="I112" s="86">
        <f t="shared" si="9"/>
        <v>0</v>
      </c>
      <c r="J112" s="191"/>
      <c r="K112" s="178"/>
      <c r="L112" s="178"/>
      <c r="M112" s="178"/>
      <c r="N112" s="178"/>
      <c r="O112" s="136">
        <f>F112*H112</f>
        <v>0</v>
      </c>
      <c r="P112" s="136"/>
      <c r="Q112" s="136"/>
      <c r="R112" s="89" t="s">
        <v>154</v>
      </c>
      <c r="S112" s="203" t="s">
        <v>562</v>
      </c>
      <c r="T112" s="202" t="s">
        <v>120</v>
      </c>
      <c r="U112" s="179">
        <v>4</v>
      </c>
      <c r="V112" s="122"/>
      <c r="W112" s="151"/>
      <c r="X112" s="151"/>
      <c r="Y112" s="151"/>
      <c r="Z112" s="151"/>
      <c r="AA112" s="151"/>
      <c r="AB112" s="151"/>
      <c r="AC112" s="151"/>
      <c r="AD112" s="151"/>
      <c r="AE112" s="151"/>
      <c r="AF112" s="117"/>
      <c r="AG112" s="151"/>
      <c r="AH112" s="151"/>
      <c r="AI112" s="151"/>
      <c r="AJ112" s="151">
        <v>4</v>
      </c>
      <c r="AK112" s="117"/>
      <c r="AL112" s="111"/>
      <c r="AM112" s="111"/>
      <c r="AN112" s="52"/>
      <c r="AO112" s="53"/>
    </row>
    <row r="113" spans="1:41" s="93" customFormat="1" ht="34.200000000000003" customHeight="1" thickBot="1">
      <c r="A113" s="79">
        <v>108</v>
      </c>
      <c r="B113" s="105" t="s">
        <v>574</v>
      </c>
      <c r="C113" s="105" t="s">
        <v>575</v>
      </c>
      <c r="D113" s="106" t="s">
        <v>576</v>
      </c>
      <c r="E113" s="107" t="s">
        <v>577</v>
      </c>
      <c r="F113" s="83">
        <v>1</v>
      </c>
      <c r="G113" s="84" t="s">
        <v>346</v>
      </c>
      <c r="H113" s="85"/>
      <c r="I113" s="86">
        <f t="shared" si="9"/>
        <v>0</v>
      </c>
      <c r="J113" s="87"/>
      <c r="K113" s="108"/>
      <c r="L113" s="108"/>
      <c r="M113" s="108"/>
      <c r="N113" s="108"/>
      <c r="O113" s="136">
        <f t="shared" ref="O113:O114" si="15">F113*H113</f>
        <v>0</v>
      </c>
      <c r="P113" s="109"/>
      <c r="Q113" s="109"/>
      <c r="R113" s="89" t="s">
        <v>180</v>
      </c>
      <c r="S113" s="203" t="s">
        <v>562</v>
      </c>
      <c r="T113" s="202" t="s">
        <v>352</v>
      </c>
      <c r="U113" s="110">
        <v>1</v>
      </c>
      <c r="V113" s="97"/>
      <c r="W113" s="111"/>
      <c r="X113" s="111"/>
      <c r="Y113" s="111"/>
      <c r="Z113" s="111"/>
      <c r="AA113" s="111"/>
      <c r="AB113" s="111"/>
      <c r="AC113" s="111"/>
      <c r="AD113" s="111"/>
      <c r="AE113" s="111"/>
      <c r="AF113" s="96"/>
      <c r="AG113" s="111"/>
      <c r="AH113" s="111"/>
      <c r="AI113" s="111"/>
      <c r="AJ113" s="111">
        <v>1</v>
      </c>
      <c r="AK113" s="111"/>
      <c r="AL113" s="151"/>
      <c r="AM113" s="111"/>
      <c r="AN113" s="52"/>
      <c r="AO113" s="53"/>
    </row>
    <row r="114" spans="1:41" s="93" customFormat="1" ht="34.200000000000003" customHeight="1" thickBot="1">
      <c r="A114" s="79">
        <v>109</v>
      </c>
      <c r="B114" s="80" t="s">
        <v>578</v>
      </c>
      <c r="C114" s="80" t="s">
        <v>579</v>
      </c>
      <c r="D114" s="81" t="s">
        <v>580</v>
      </c>
      <c r="E114" s="82"/>
      <c r="F114" s="83">
        <v>2</v>
      </c>
      <c r="G114" s="84" t="s">
        <v>346</v>
      </c>
      <c r="H114" s="168"/>
      <c r="I114" s="86">
        <f t="shared" si="9"/>
        <v>0</v>
      </c>
      <c r="J114" s="191"/>
      <c r="K114" s="178"/>
      <c r="L114" s="178"/>
      <c r="M114" s="178"/>
      <c r="N114" s="178"/>
      <c r="O114" s="136">
        <f t="shared" si="15"/>
        <v>0</v>
      </c>
      <c r="P114" s="136"/>
      <c r="Q114" s="136"/>
      <c r="R114" s="89" t="s">
        <v>180</v>
      </c>
      <c r="S114" s="203" t="s">
        <v>562</v>
      </c>
      <c r="T114" s="202" t="s">
        <v>352</v>
      </c>
      <c r="U114" s="179">
        <v>2</v>
      </c>
      <c r="V114" s="122"/>
      <c r="W114" s="151"/>
      <c r="X114" s="151"/>
      <c r="Y114" s="151"/>
      <c r="Z114" s="151"/>
      <c r="AA114" s="151"/>
      <c r="AB114" s="151"/>
      <c r="AC114" s="151"/>
      <c r="AD114" s="151"/>
      <c r="AE114" s="151"/>
      <c r="AF114" s="117"/>
      <c r="AG114" s="151"/>
      <c r="AH114" s="151"/>
      <c r="AI114" s="151"/>
      <c r="AJ114" s="151">
        <v>2</v>
      </c>
      <c r="AK114" s="117"/>
      <c r="AL114" s="111"/>
      <c r="AM114" s="111"/>
      <c r="AN114" s="52"/>
      <c r="AO114" s="53"/>
    </row>
    <row r="115" spans="1:41" s="93" customFormat="1" ht="39.6" customHeight="1" thickBot="1">
      <c r="A115" s="79">
        <v>110</v>
      </c>
      <c r="B115" s="105" t="s">
        <v>581</v>
      </c>
      <c r="C115" s="105" t="s">
        <v>582</v>
      </c>
      <c r="D115" s="106" t="s">
        <v>583</v>
      </c>
      <c r="E115" s="107" t="s">
        <v>584</v>
      </c>
      <c r="F115" s="83">
        <v>1</v>
      </c>
      <c r="G115" s="84" t="s">
        <v>411</v>
      </c>
      <c r="H115" s="85"/>
      <c r="I115" s="86">
        <f t="shared" si="9"/>
        <v>0</v>
      </c>
      <c r="J115" s="87">
        <f>F115*H115</f>
        <v>0</v>
      </c>
      <c r="K115" s="108"/>
      <c r="L115" s="108"/>
      <c r="M115" s="108"/>
      <c r="N115" s="108"/>
      <c r="O115" s="136"/>
      <c r="P115" s="109"/>
      <c r="Q115" s="109"/>
      <c r="R115" s="89" t="s">
        <v>347</v>
      </c>
      <c r="S115" s="203" t="s">
        <v>585</v>
      </c>
      <c r="T115" s="202" t="s">
        <v>586</v>
      </c>
      <c r="U115" s="110">
        <v>1</v>
      </c>
      <c r="V115" s="97"/>
      <c r="W115" s="111"/>
      <c r="X115" s="111"/>
      <c r="Y115" s="111"/>
      <c r="Z115" s="111"/>
      <c r="AA115" s="111"/>
      <c r="AB115" s="111"/>
      <c r="AC115" s="111"/>
      <c r="AD115" s="111"/>
      <c r="AE115" s="111"/>
      <c r="AF115" s="96"/>
      <c r="AG115" s="111"/>
      <c r="AH115" s="111"/>
      <c r="AI115" s="111"/>
      <c r="AJ115" s="111"/>
      <c r="AK115" s="111">
        <v>1</v>
      </c>
      <c r="AL115" s="151"/>
      <c r="AM115" s="111"/>
      <c r="AN115" s="52"/>
      <c r="AO115" s="53"/>
    </row>
    <row r="116" spans="1:41" s="93" customFormat="1" ht="58.2" customHeight="1" thickBot="1">
      <c r="A116" s="79">
        <v>111</v>
      </c>
      <c r="B116" s="105" t="s">
        <v>587</v>
      </c>
      <c r="C116" s="192" t="s">
        <v>588</v>
      </c>
      <c r="D116" s="106" t="s">
        <v>589</v>
      </c>
      <c r="E116" s="107" t="s">
        <v>590</v>
      </c>
      <c r="F116" s="83">
        <v>1</v>
      </c>
      <c r="G116" s="84" t="s">
        <v>411</v>
      </c>
      <c r="H116" s="85"/>
      <c r="I116" s="86">
        <f t="shared" si="9"/>
        <v>0</v>
      </c>
      <c r="J116" s="87">
        <f t="shared" ref="J116:J119" si="16">F116*H116</f>
        <v>0</v>
      </c>
      <c r="K116" s="108"/>
      <c r="L116" s="108"/>
      <c r="M116" s="108"/>
      <c r="N116" s="108"/>
      <c r="O116" s="136"/>
      <c r="P116" s="109"/>
      <c r="Q116" s="109"/>
      <c r="R116" s="89" t="s">
        <v>347</v>
      </c>
      <c r="S116" s="203" t="s">
        <v>585</v>
      </c>
      <c r="T116" s="113" t="s">
        <v>586</v>
      </c>
      <c r="U116" s="179">
        <v>1</v>
      </c>
      <c r="V116" s="122"/>
      <c r="W116" s="151"/>
      <c r="X116" s="151"/>
      <c r="Y116" s="151"/>
      <c r="Z116" s="151"/>
      <c r="AA116" s="151"/>
      <c r="AB116" s="151"/>
      <c r="AC116" s="151"/>
      <c r="AD116" s="151"/>
      <c r="AE116" s="151"/>
      <c r="AF116" s="117"/>
      <c r="AG116" s="151"/>
      <c r="AH116" s="151"/>
      <c r="AI116" s="151"/>
      <c r="AJ116" s="151"/>
      <c r="AK116" s="117">
        <v>1</v>
      </c>
      <c r="AL116" s="111"/>
      <c r="AM116" s="111"/>
      <c r="AN116" s="52"/>
      <c r="AO116" s="53"/>
    </row>
    <row r="117" spans="1:41" s="93" customFormat="1" ht="43.95" customHeight="1" thickBot="1">
      <c r="A117" s="79">
        <v>112</v>
      </c>
      <c r="B117" s="80" t="s">
        <v>591</v>
      </c>
      <c r="C117" s="80" t="s">
        <v>592</v>
      </c>
      <c r="D117" s="81" t="s">
        <v>464</v>
      </c>
      <c r="E117" s="82" t="s">
        <v>593</v>
      </c>
      <c r="F117" s="83">
        <v>1</v>
      </c>
      <c r="G117" s="84" t="s">
        <v>411</v>
      </c>
      <c r="H117" s="168"/>
      <c r="I117" s="86">
        <f t="shared" si="9"/>
        <v>0</v>
      </c>
      <c r="J117" s="87">
        <f t="shared" si="16"/>
        <v>0</v>
      </c>
      <c r="K117" s="178"/>
      <c r="L117" s="178"/>
      <c r="M117" s="178"/>
      <c r="N117" s="178"/>
      <c r="O117" s="136"/>
      <c r="P117" s="136"/>
      <c r="Q117" s="136"/>
      <c r="R117" s="89" t="s">
        <v>347</v>
      </c>
      <c r="S117" s="203" t="s">
        <v>585</v>
      </c>
      <c r="T117" s="202" t="s">
        <v>586</v>
      </c>
      <c r="U117" s="110">
        <v>1</v>
      </c>
      <c r="V117" s="97"/>
      <c r="W117" s="111"/>
      <c r="X117" s="111"/>
      <c r="Y117" s="111"/>
      <c r="Z117" s="111"/>
      <c r="AA117" s="111"/>
      <c r="AB117" s="111"/>
      <c r="AC117" s="111"/>
      <c r="AD117" s="111"/>
      <c r="AE117" s="111"/>
      <c r="AF117" s="96"/>
      <c r="AG117" s="111"/>
      <c r="AH117" s="111"/>
      <c r="AI117" s="111"/>
      <c r="AJ117" s="111"/>
      <c r="AK117" s="111">
        <v>1</v>
      </c>
      <c r="AL117" s="151"/>
      <c r="AM117" s="111"/>
      <c r="AN117" s="52"/>
      <c r="AO117" s="53"/>
    </row>
    <row r="118" spans="1:41" s="93" customFormat="1" ht="80.400000000000006" customHeight="1" thickBot="1">
      <c r="A118" s="79">
        <v>113</v>
      </c>
      <c r="B118" s="105" t="s">
        <v>594</v>
      </c>
      <c r="C118" s="205" t="s">
        <v>595</v>
      </c>
      <c r="D118" s="106" t="s">
        <v>298</v>
      </c>
      <c r="E118" s="107" t="s">
        <v>596</v>
      </c>
      <c r="F118" s="83">
        <v>4</v>
      </c>
      <c r="G118" s="84" t="s">
        <v>411</v>
      </c>
      <c r="H118" s="85"/>
      <c r="I118" s="86">
        <f t="shared" si="9"/>
        <v>0</v>
      </c>
      <c r="J118" s="87">
        <f t="shared" si="16"/>
        <v>0</v>
      </c>
      <c r="K118" s="108"/>
      <c r="L118" s="108"/>
      <c r="M118" s="108"/>
      <c r="N118" s="108"/>
      <c r="O118" s="136"/>
      <c r="P118" s="109"/>
      <c r="Q118" s="109"/>
      <c r="R118" s="89" t="s">
        <v>347</v>
      </c>
      <c r="S118" s="203" t="s">
        <v>585</v>
      </c>
      <c r="T118" s="202" t="s">
        <v>586</v>
      </c>
      <c r="U118" s="179">
        <v>4</v>
      </c>
      <c r="V118" s="122"/>
      <c r="W118" s="151"/>
      <c r="X118" s="151"/>
      <c r="Y118" s="151"/>
      <c r="Z118" s="151"/>
      <c r="AA118" s="151"/>
      <c r="AB118" s="151"/>
      <c r="AC118" s="151"/>
      <c r="AD118" s="151"/>
      <c r="AE118" s="151"/>
      <c r="AF118" s="117"/>
      <c r="AG118" s="151"/>
      <c r="AH118" s="151"/>
      <c r="AI118" s="151"/>
      <c r="AJ118" s="151"/>
      <c r="AK118" s="117">
        <v>4</v>
      </c>
      <c r="AL118" s="111"/>
      <c r="AM118" s="111"/>
      <c r="AN118" s="52"/>
      <c r="AO118" s="53"/>
    </row>
    <row r="119" spans="1:41" s="93" customFormat="1" ht="75" customHeight="1" thickBot="1">
      <c r="A119" s="79">
        <v>114</v>
      </c>
      <c r="B119" s="80" t="s">
        <v>597</v>
      </c>
      <c r="C119" s="174" t="s">
        <v>598</v>
      </c>
      <c r="D119" s="81" t="s">
        <v>298</v>
      </c>
      <c r="E119" s="82" t="s">
        <v>599</v>
      </c>
      <c r="F119" s="83">
        <v>1</v>
      </c>
      <c r="G119" s="206" t="s">
        <v>411</v>
      </c>
      <c r="H119" s="168"/>
      <c r="I119" s="86">
        <f t="shared" si="9"/>
        <v>0</v>
      </c>
      <c r="J119" s="87">
        <f t="shared" si="16"/>
        <v>0</v>
      </c>
      <c r="K119" s="178"/>
      <c r="L119" s="178"/>
      <c r="M119" s="178"/>
      <c r="N119" s="178"/>
      <c r="O119" s="136"/>
      <c r="P119" s="109"/>
      <c r="Q119" s="136"/>
      <c r="R119" s="207" t="s">
        <v>347</v>
      </c>
      <c r="S119" s="208" t="s">
        <v>585</v>
      </c>
      <c r="T119" s="209" t="s">
        <v>586</v>
      </c>
      <c r="U119" s="210">
        <v>1</v>
      </c>
      <c r="V119" s="97"/>
      <c r="W119" s="111"/>
      <c r="X119" s="111"/>
      <c r="Y119" s="111"/>
      <c r="Z119" s="111"/>
      <c r="AA119" s="111"/>
      <c r="AB119" s="111"/>
      <c r="AC119" s="111"/>
      <c r="AD119" s="111"/>
      <c r="AE119" s="111"/>
      <c r="AF119" s="96"/>
      <c r="AG119" s="111"/>
      <c r="AH119" s="111"/>
      <c r="AI119" s="111"/>
      <c r="AJ119" s="111"/>
      <c r="AK119" s="111">
        <v>1</v>
      </c>
      <c r="AL119" s="151"/>
      <c r="AM119" s="111"/>
      <c r="AN119" s="52"/>
      <c r="AO119" s="53"/>
    </row>
    <row r="120" spans="1:41" s="93" customFormat="1" ht="35.4" hidden="1" customHeight="1" outlineLevel="1" thickBot="1">
      <c r="A120" s="79">
        <v>116</v>
      </c>
      <c r="B120" s="105"/>
      <c r="C120" s="105"/>
      <c r="D120" s="106"/>
      <c r="E120" s="107"/>
      <c r="F120" s="83"/>
      <c r="G120" s="84"/>
      <c r="H120" s="206"/>
      <c r="I120" s="86">
        <f t="shared" ref="I120:I154" si="17">F121*H120</f>
        <v>0</v>
      </c>
      <c r="J120" s="87"/>
      <c r="K120" s="108"/>
      <c r="L120" s="108"/>
      <c r="M120" s="108"/>
      <c r="N120" s="108"/>
      <c r="O120" s="136"/>
      <c r="P120" s="109"/>
      <c r="Q120" s="109"/>
      <c r="R120" s="89"/>
      <c r="S120" s="203"/>
      <c r="T120" s="202"/>
      <c r="U120" s="110"/>
      <c r="V120" s="97"/>
      <c r="W120" s="111"/>
      <c r="X120" s="111"/>
      <c r="Y120" s="111"/>
      <c r="Z120" s="111"/>
      <c r="AA120" s="111"/>
      <c r="AB120" s="111"/>
      <c r="AC120" s="111"/>
      <c r="AD120" s="111"/>
      <c r="AE120" s="111"/>
      <c r="AF120" s="96"/>
      <c r="AG120" s="111"/>
      <c r="AH120" s="111"/>
      <c r="AI120" s="111"/>
      <c r="AJ120" s="111"/>
      <c r="AK120" s="111"/>
      <c r="AL120" s="151"/>
      <c r="AM120" s="111"/>
      <c r="AN120" s="52"/>
      <c r="AO120" s="53"/>
    </row>
    <row r="121" spans="1:41" s="93" customFormat="1" ht="87" hidden="1" customHeight="1" outlineLevel="1" thickBot="1">
      <c r="A121" s="79">
        <v>117</v>
      </c>
      <c r="B121" s="80"/>
      <c r="C121" s="80"/>
      <c r="D121" s="81"/>
      <c r="E121" s="82"/>
      <c r="F121" s="83"/>
      <c r="G121" s="84"/>
      <c r="H121" s="84"/>
      <c r="I121" s="86">
        <f t="shared" si="17"/>
        <v>0</v>
      </c>
      <c r="J121" s="191"/>
      <c r="K121" s="178"/>
      <c r="L121" s="178"/>
      <c r="M121" s="178"/>
      <c r="N121" s="178"/>
      <c r="O121" s="136"/>
      <c r="P121" s="136"/>
      <c r="Q121" s="136"/>
      <c r="R121" s="89"/>
      <c r="S121" s="203"/>
      <c r="T121" s="82"/>
      <c r="U121" s="179"/>
      <c r="V121" s="122"/>
      <c r="W121" s="151"/>
      <c r="X121" s="151"/>
      <c r="Y121" s="151"/>
      <c r="Z121" s="151"/>
      <c r="AA121" s="151"/>
      <c r="AB121" s="151"/>
      <c r="AC121" s="151"/>
      <c r="AD121" s="151"/>
      <c r="AE121" s="151"/>
      <c r="AF121" s="117"/>
      <c r="AG121" s="151"/>
      <c r="AH121" s="151"/>
      <c r="AI121" s="151"/>
      <c r="AJ121" s="151"/>
      <c r="AK121" s="117"/>
      <c r="AL121" s="111"/>
      <c r="AM121" s="111"/>
      <c r="AN121" s="52"/>
      <c r="AO121" s="53"/>
    </row>
    <row r="122" spans="1:41" s="93" customFormat="1" ht="69" hidden="1" customHeight="1" outlineLevel="1" thickBot="1">
      <c r="A122" s="79">
        <v>118</v>
      </c>
      <c r="B122" s="105"/>
      <c r="C122" s="105"/>
      <c r="D122" s="106"/>
      <c r="E122" s="107"/>
      <c r="F122" s="211"/>
      <c r="G122" s="84"/>
      <c r="H122" s="206"/>
      <c r="I122" s="86">
        <f t="shared" si="17"/>
        <v>0</v>
      </c>
      <c r="J122" s="87"/>
      <c r="K122" s="108"/>
      <c r="L122" s="108"/>
      <c r="M122" s="178"/>
      <c r="N122" s="108"/>
      <c r="O122" s="136"/>
      <c r="P122" s="109"/>
      <c r="Q122" s="109"/>
      <c r="R122" s="89"/>
      <c r="S122" s="203"/>
      <c r="T122" s="82"/>
      <c r="U122" s="110"/>
      <c r="V122" s="97"/>
      <c r="W122" s="111"/>
      <c r="X122" s="111"/>
      <c r="Y122" s="111"/>
      <c r="Z122" s="111"/>
      <c r="AA122" s="111"/>
      <c r="AB122" s="111"/>
      <c r="AC122" s="111"/>
      <c r="AD122" s="111"/>
      <c r="AE122" s="111"/>
      <c r="AF122" s="96"/>
      <c r="AG122" s="111"/>
      <c r="AH122" s="111"/>
      <c r="AI122" s="111"/>
      <c r="AJ122" s="111"/>
      <c r="AK122" s="111"/>
      <c r="AL122" s="151"/>
      <c r="AM122" s="111"/>
      <c r="AN122" s="52"/>
      <c r="AO122" s="53"/>
    </row>
    <row r="123" spans="1:41" s="93" customFormat="1" ht="37.950000000000003" hidden="1" customHeight="1" outlineLevel="1" thickBot="1">
      <c r="A123" s="79">
        <v>119</v>
      </c>
      <c r="B123" s="80"/>
      <c r="C123" s="80"/>
      <c r="D123" s="81"/>
      <c r="E123" s="82"/>
      <c r="F123" s="211"/>
      <c r="G123" s="84"/>
      <c r="H123" s="84"/>
      <c r="I123" s="86">
        <f t="shared" si="17"/>
        <v>0</v>
      </c>
      <c r="J123" s="191"/>
      <c r="K123" s="178"/>
      <c r="L123" s="178"/>
      <c r="M123" s="178"/>
      <c r="N123" s="178"/>
      <c r="O123" s="136"/>
      <c r="P123" s="136"/>
      <c r="Q123" s="136"/>
      <c r="R123" s="89"/>
      <c r="S123" s="203"/>
      <c r="T123" s="202"/>
      <c r="U123" s="179"/>
      <c r="V123" s="122"/>
      <c r="W123" s="151"/>
      <c r="X123" s="151"/>
      <c r="Y123" s="151"/>
      <c r="Z123" s="151"/>
      <c r="AA123" s="151"/>
      <c r="AB123" s="151"/>
      <c r="AC123" s="151"/>
      <c r="AD123" s="151"/>
      <c r="AE123" s="151"/>
      <c r="AF123" s="117"/>
      <c r="AG123" s="151"/>
      <c r="AH123" s="151"/>
      <c r="AI123" s="151"/>
      <c r="AJ123" s="151"/>
      <c r="AK123" s="117"/>
      <c r="AL123" s="111"/>
      <c r="AM123" s="111"/>
      <c r="AN123" s="52"/>
      <c r="AO123" s="53"/>
    </row>
    <row r="124" spans="1:41" s="93" customFormat="1" ht="36.6" hidden="1" customHeight="1" outlineLevel="1" thickBot="1">
      <c r="A124" s="79">
        <v>120</v>
      </c>
      <c r="B124" s="105"/>
      <c r="C124" s="105"/>
      <c r="D124" s="106"/>
      <c r="E124" s="107"/>
      <c r="F124" s="211"/>
      <c r="G124" s="84"/>
      <c r="H124" s="206"/>
      <c r="I124" s="86">
        <f t="shared" si="17"/>
        <v>0</v>
      </c>
      <c r="J124" s="87"/>
      <c r="K124" s="108"/>
      <c r="L124" s="108"/>
      <c r="M124" s="108"/>
      <c r="N124" s="108"/>
      <c r="O124" s="109"/>
      <c r="P124" s="109"/>
      <c r="Q124" s="109"/>
      <c r="R124" s="89"/>
      <c r="S124" s="203"/>
      <c r="T124" s="113"/>
      <c r="U124" s="110"/>
      <c r="V124" s="97"/>
      <c r="W124" s="111"/>
      <c r="X124" s="111"/>
      <c r="Y124" s="111"/>
      <c r="Z124" s="111"/>
      <c r="AA124" s="111"/>
      <c r="AB124" s="111"/>
      <c r="AC124" s="111"/>
      <c r="AD124" s="111"/>
      <c r="AE124" s="111"/>
      <c r="AF124" s="96"/>
      <c r="AG124" s="111"/>
      <c r="AH124" s="111"/>
      <c r="AI124" s="111"/>
      <c r="AJ124" s="111"/>
      <c r="AK124" s="111"/>
      <c r="AL124" s="151"/>
      <c r="AM124" s="111"/>
      <c r="AN124" s="52"/>
      <c r="AO124" s="53"/>
    </row>
    <row r="125" spans="1:41" s="93" customFormat="1" ht="36.6" hidden="1" customHeight="1" outlineLevel="1" thickBot="1">
      <c r="A125" s="79">
        <v>121</v>
      </c>
      <c r="B125" s="80"/>
      <c r="C125" s="80"/>
      <c r="D125" s="81"/>
      <c r="E125" s="82"/>
      <c r="F125" s="211"/>
      <c r="G125" s="84"/>
      <c r="H125" s="84"/>
      <c r="I125" s="86">
        <f t="shared" si="17"/>
        <v>0</v>
      </c>
      <c r="J125" s="191"/>
      <c r="K125" s="178"/>
      <c r="L125" s="178"/>
      <c r="M125" s="178"/>
      <c r="N125" s="178"/>
      <c r="O125" s="136"/>
      <c r="P125" s="136"/>
      <c r="Q125" s="136"/>
      <c r="R125" s="89"/>
      <c r="S125" s="203"/>
      <c r="T125" s="202"/>
      <c r="U125" s="179"/>
      <c r="V125" s="122"/>
      <c r="W125" s="151"/>
      <c r="X125" s="151"/>
      <c r="Y125" s="151"/>
      <c r="Z125" s="151"/>
      <c r="AA125" s="151"/>
      <c r="AB125" s="151"/>
      <c r="AC125" s="151"/>
      <c r="AD125" s="151"/>
      <c r="AE125" s="151"/>
      <c r="AF125" s="117"/>
      <c r="AG125" s="151"/>
      <c r="AH125" s="151"/>
      <c r="AI125" s="151"/>
      <c r="AJ125" s="151"/>
      <c r="AK125" s="117"/>
      <c r="AL125" s="111"/>
      <c r="AM125" s="111"/>
      <c r="AN125" s="52"/>
      <c r="AO125" s="53"/>
    </row>
    <row r="126" spans="1:41" s="93" customFormat="1" ht="36.6" hidden="1" customHeight="1" outlineLevel="1" thickBot="1">
      <c r="A126" s="79">
        <v>122</v>
      </c>
      <c r="B126" s="105"/>
      <c r="C126" s="105"/>
      <c r="D126" s="106"/>
      <c r="E126" s="107"/>
      <c r="F126" s="211"/>
      <c r="G126" s="84"/>
      <c r="H126" s="206"/>
      <c r="I126" s="86">
        <f t="shared" si="17"/>
        <v>0</v>
      </c>
      <c r="J126" s="87"/>
      <c r="K126" s="108"/>
      <c r="L126" s="108"/>
      <c r="M126" s="108"/>
      <c r="N126" s="108"/>
      <c r="O126" s="136"/>
      <c r="P126" s="109"/>
      <c r="Q126" s="109"/>
      <c r="R126" s="89"/>
      <c r="S126" s="203"/>
      <c r="T126" s="202"/>
      <c r="U126" s="110"/>
      <c r="V126" s="97"/>
      <c r="W126" s="111"/>
      <c r="X126" s="111"/>
      <c r="Y126" s="111"/>
      <c r="Z126" s="111"/>
      <c r="AA126" s="111"/>
      <c r="AB126" s="111"/>
      <c r="AC126" s="111"/>
      <c r="AD126" s="111"/>
      <c r="AE126" s="111"/>
      <c r="AF126" s="96"/>
      <c r="AG126" s="111"/>
      <c r="AH126" s="111"/>
      <c r="AI126" s="111"/>
      <c r="AJ126" s="111"/>
      <c r="AK126" s="111"/>
      <c r="AL126" s="151"/>
      <c r="AM126" s="111"/>
      <c r="AN126" s="52"/>
      <c r="AO126" s="53"/>
    </row>
    <row r="127" spans="1:41" s="93" customFormat="1" ht="36.6" hidden="1" customHeight="1" outlineLevel="1" thickBot="1">
      <c r="A127" s="79">
        <v>123</v>
      </c>
      <c r="B127" s="80"/>
      <c r="C127" s="80"/>
      <c r="D127" s="81"/>
      <c r="E127" s="82"/>
      <c r="F127" s="211"/>
      <c r="G127" s="84"/>
      <c r="H127" s="84"/>
      <c r="I127" s="86">
        <f t="shared" si="17"/>
        <v>0</v>
      </c>
      <c r="J127" s="191"/>
      <c r="K127" s="178"/>
      <c r="L127" s="178"/>
      <c r="M127" s="178"/>
      <c r="N127" s="178"/>
      <c r="O127" s="136"/>
      <c r="P127" s="109"/>
      <c r="Q127" s="136"/>
      <c r="R127" s="89"/>
      <c r="S127" s="203"/>
      <c r="T127" s="202"/>
      <c r="U127" s="179"/>
      <c r="V127" s="122"/>
      <c r="W127" s="151"/>
      <c r="X127" s="151"/>
      <c r="Y127" s="151"/>
      <c r="Z127" s="151"/>
      <c r="AA127" s="151"/>
      <c r="AB127" s="151"/>
      <c r="AC127" s="151"/>
      <c r="AD127" s="151"/>
      <c r="AE127" s="151"/>
      <c r="AF127" s="117"/>
      <c r="AG127" s="151"/>
      <c r="AH127" s="151"/>
      <c r="AI127" s="151"/>
      <c r="AJ127" s="151"/>
      <c r="AK127" s="117"/>
      <c r="AL127" s="111"/>
      <c r="AM127" s="111"/>
      <c r="AN127" s="52"/>
      <c r="AO127" s="53"/>
    </row>
    <row r="128" spans="1:41" s="93" customFormat="1" ht="36.6" hidden="1" customHeight="1" outlineLevel="1" thickBot="1">
      <c r="A128" s="79">
        <v>124</v>
      </c>
      <c r="B128" s="105"/>
      <c r="C128" s="105"/>
      <c r="D128" s="106"/>
      <c r="E128" s="107"/>
      <c r="F128" s="211"/>
      <c r="G128" s="84"/>
      <c r="H128" s="206"/>
      <c r="I128" s="86">
        <f t="shared" si="17"/>
        <v>0</v>
      </c>
      <c r="J128" s="87"/>
      <c r="K128" s="108"/>
      <c r="L128" s="108"/>
      <c r="M128" s="108"/>
      <c r="N128" s="108"/>
      <c r="O128" s="109"/>
      <c r="P128" s="109"/>
      <c r="Q128" s="109"/>
      <c r="R128" s="89"/>
      <c r="S128" s="203"/>
      <c r="T128" s="113"/>
      <c r="U128" s="110"/>
      <c r="V128" s="97"/>
      <c r="W128" s="111"/>
      <c r="X128" s="111"/>
      <c r="Y128" s="111"/>
      <c r="Z128" s="111"/>
      <c r="AA128" s="111"/>
      <c r="AB128" s="111"/>
      <c r="AC128" s="111"/>
      <c r="AD128" s="111"/>
      <c r="AE128" s="111"/>
      <c r="AF128" s="96"/>
      <c r="AG128" s="111"/>
      <c r="AH128" s="111"/>
      <c r="AI128" s="111"/>
      <c r="AJ128" s="111"/>
      <c r="AK128" s="111"/>
      <c r="AL128" s="151"/>
      <c r="AM128" s="111"/>
      <c r="AN128" s="52"/>
      <c r="AO128" s="53"/>
    </row>
    <row r="129" spans="1:41" s="93" customFormat="1" ht="36.6" hidden="1" customHeight="1" outlineLevel="1" thickBot="1">
      <c r="A129" s="79">
        <v>125</v>
      </c>
      <c r="B129" s="80"/>
      <c r="C129" s="80"/>
      <c r="D129" s="81"/>
      <c r="E129" s="82"/>
      <c r="F129" s="211"/>
      <c r="G129" s="84"/>
      <c r="H129" s="84"/>
      <c r="I129" s="86">
        <f t="shared" si="17"/>
        <v>0</v>
      </c>
      <c r="J129" s="191"/>
      <c r="K129" s="178"/>
      <c r="L129" s="178"/>
      <c r="M129" s="178"/>
      <c r="N129" s="178"/>
      <c r="O129" s="136"/>
      <c r="P129" s="136"/>
      <c r="Q129" s="136"/>
      <c r="R129" s="89"/>
      <c r="S129" s="203"/>
      <c r="T129" s="82"/>
      <c r="U129" s="179"/>
      <c r="V129" s="122"/>
      <c r="W129" s="151"/>
      <c r="X129" s="151"/>
      <c r="Y129" s="151"/>
      <c r="Z129" s="151"/>
      <c r="AA129" s="151"/>
      <c r="AB129" s="151"/>
      <c r="AC129" s="151"/>
      <c r="AD129" s="151"/>
      <c r="AE129" s="151"/>
      <c r="AF129" s="117"/>
      <c r="AG129" s="151"/>
      <c r="AH129" s="151"/>
      <c r="AI129" s="151"/>
      <c r="AJ129" s="151"/>
      <c r="AK129" s="117"/>
      <c r="AL129" s="111"/>
      <c r="AM129" s="111"/>
      <c r="AN129" s="52"/>
      <c r="AO129" s="53"/>
    </row>
    <row r="130" spans="1:41" s="93" customFormat="1" ht="36.6" hidden="1" customHeight="1" outlineLevel="1" thickBot="1">
      <c r="A130" s="79">
        <v>126</v>
      </c>
      <c r="B130" s="105"/>
      <c r="C130" s="105"/>
      <c r="D130" s="106"/>
      <c r="E130" s="107"/>
      <c r="F130" s="211"/>
      <c r="G130" s="84"/>
      <c r="H130" s="206"/>
      <c r="I130" s="86">
        <f t="shared" si="17"/>
        <v>0</v>
      </c>
      <c r="J130" s="87"/>
      <c r="K130" s="108"/>
      <c r="L130" s="108"/>
      <c r="M130" s="178"/>
      <c r="N130" s="108"/>
      <c r="O130" s="136"/>
      <c r="P130" s="109"/>
      <c r="Q130" s="109"/>
      <c r="R130" s="89"/>
      <c r="S130" s="203"/>
      <c r="T130" s="82"/>
      <c r="U130" s="110"/>
      <c r="V130" s="97"/>
      <c r="W130" s="111"/>
      <c r="X130" s="111"/>
      <c r="Y130" s="111"/>
      <c r="Z130" s="111"/>
      <c r="AA130" s="111"/>
      <c r="AB130" s="111"/>
      <c r="AC130" s="111"/>
      <c r="AD130" s="111"/>
      <c r="AE130" s="111"/>
      <c r="AF130" s="96"/>
      <c r="AG130" s="111"/>
      <c r="AH130" s="111"/>
      <c r="AI130" s="111"/>
      <c r="AJ130" s="111"/>
      <c r="AK130" s="111"/>
      <c r="AL130" s="151"/>
      <c r="AM130" s="111"/>
      <c r="AN130" s="52"/>
      <c r="AO130" s="53"/>
    </row>
    <row r="131" spans="1:41" s="93" customFormat="1" ht="37.950000000000003" hidden="1" customHeight="1" outlineLevel="1" thickBot="1">
      <c r="A131" s="79">
        <v>127</v>
      </c>
      <c r="B131" s="80"/>
      <c r="C131" s="80"/>
      <c r="D131" s="81"/>
      <c r="E131" s="82"/>
      <c r="F131" s="211"/>
      <c r="G131" s="84"/>
      <c r="H131" s="84"/>
      <c r="I131" s="86">
        <f t="shared" si="17"/>
        <v>0</v>
      </c>
      <c r="J131" s="191"/>
      <c r="K131" s="178"/>
      <c r="L131" s="178"/>
      <c r="M131" s="178"/>
      <c r="N131" s="178"/>
      <c r="O131" s="136"/>
      <c r="P131" s="136"/>
      <c r="Q131" s="136"/>
      <c r="R131" s="89"/>
      <c r="S131" s="203"/>
      <c r="T131" s="202"/>
      <c r="U131" s="179"/>
      <c r="V131" s="122"/>
      <c r="W131" s="151"/>
      <c r="X131" s="151"/>
      <c r="Y131" s="151"/>
      <c r="Z131" s="151"/>
      <c r="AA131" s="151"/>
      <c r="AB131" s="151"/>
      <c r="AC131" s="151"/>
      <c r="AD131" s="151"/>
      <c r="AE131" s="151"/>
      <c r="AF131" s="117"/>
      <c r="AG131" s="151"/>
      <c r="AH131" s="151"/>
      <c r="AI131" s="151"/>
      <c r="AJ131" s="151"/>
      <c r="AK131" s="117"/>
      <c r="AL131" s="111"/>
      <c r="AM131" s="111"/>
      <c r="AN131" s="52"/>
      <c r="AO131" s="53"/>
    </row>
    <row r="132" spans="1:41" s="93" customFormat="1" ht="36.6" hidden="1" customHeight="1" outlineLevel="1" thickBot="1">
      <c r="A132" s="79">
        <v>128</v>
      </c>
      <c r="B132" s="105"/>
      <c r="C132" s="105"/>
      <c r="D132" s="106"/>
      <c r="E132" s="107"/>
      <c r="F132" s="211"/>
      <c r="G132" s="84"/>
      <c r="H132" s="206"/>
      <c r="I132" s="86">
        <f t="shared" si="17"/>
        <v>0</v>
      </c>
      <c r="J132" s="87"/>
      <c r="K132" s="108"/>
      <c r="L132" s="108"/>
      <c r="M132" s="108"/>
      <c r="N132" s="108"/>
      <c r="O132" s="109"/>
      <c r="P132" s="109"/>
      <c r="Q132" s="109"/>
      <c r="R132" s="89"/>
      <c r="S132" s="203"/>
      <c r="T132" s="113"/>
      <c r="U132" s="110"/>
      <c r="V132" s="97"/>
      <c r="W132" s="111"/>
      <c r="X132" s="111"/>
      <c r="Y132" s="111"/>
      <c r="Z132" s="111"/>
      <c r="AA132" s="111"/>
      <c r="AB132" s="111"/>
      <c r="AC132" s="111"/>
      <c r="AD132" s="111"/>
      <c r="AE132" s="111"/>
      <c r="AF132" s="96"/>
      <c r="AG132" s="111"/>
      <c r="AH132" s="111"/>
      <c r="AI132" s="111"/>
      <c r="AJ132" s="111"/>
      <c r="AK132" s="111"/>
      <c r="AL132" s="151"/>
      <c r="AM132" s="111"/>
      <c r="AN132" s="52"/>
      <c r="AO132" s="53"/>
    </row>
    <row r="133" spans="1:41" s="93" customFormat="1" ht="36.6" hidden="1" customHeight="1" outlineLevel="1" thickBot="1">
      <c r="A133" s="79">
        <v>129</v>
      </c>
      <c r="B133" s="80"/>
      <c r="C133" s="80"/>
      <c r="D133" s="81"/>
      <c r="E133" s="82"/>
      <c r="F133" s="211"/>
      <c r="G133" s="84"/>
      <c r="H133" s="84"/>
      <c r="I133" s="86">
        <f t="shared" si="17"/>
        <v>0</v>
      </c>
      <c r="J133" s="191"/>
      <c r="K133" s="178"/>
      <c r="L133" s="178"/>
      <c r="M133" s="178"/>
      <c r="N133" s="178"/>
      <c r="O133" s="136"/>
      <c r="P133" s="136"/>
      <c r="Q133" s="136"/>
      <c r="R133" s="89"/>
      <c r="S133" s="203"/>
      <c r="T133" s="202"/>
      <c r="U133" s="179"/>
      <c r="V133" s="122"/>
      <c r="W133" s="151"/>
      <c r="X133" s="151"/>
      <c r="Y133" s="151"/>
      <c r="Z133" s="151"/>
      <c r="AA133" s="151"/>
      <c r="AB133" s="151"/>
      <c r="AC133" s="151"/>
      <c r="AD133" s="151"/>
      <c r="AE133" s="151"/>
      <c r="AF133" s="117"/>
      <c r="AG133" s="151"/>
      <c r="AH133" s="151"/>
      <c r="AI133" s="151"/>
      <c r="AJ133" s="151"/>
      <c r="AK133" s="117"/>
      <c r="AL133" s="111"/>
      <c r="AM133" s="111"/>
      <c r="AN133" s="52"/>
      <c r="AO133" s="53"/>
    </row>
    <row r="134" spans="1:41" s="93" customFormat="1" ht="36.6" hidden="1" customHeight="1" outlineLevel="1" thickBot="1">
      <c r="A134" s="79">
        <v>130</v>
      </c>
      <c r="B134" s="105"/>
      <c r="C134" s="105"/>
      <c r="D134" s="106"/>
      <c r="E134" s="107"/>
      <c r="F134" s="211"/>
      <c r="G134" s="84"/>
      <c r="H134" s="206"/>
      <c r="I134" s="86">
        <f t="shared" si="17"/>
        <v>0</v>
      </c>
      <c r="J134" s="87"/>
      <c r="K134" s="108"/>
      <c r="L134" s="108"/>
      <c r="M134" s="108"/>
      <c r="N134" s="108"/>
      <c r="O134" s="136"/>
      <c r="P134" s="109"/>
      <c r="Q134" s="109"/>
      <c r="R134" s="89"/>
      <c r="S134" s="203"/>
      <c r="T134" s="202"/>
      <c r="U134" s="110"/>
      <c r="V134" s="97"/>
      <c r="W134" s="111"/>
      <c r="X134" s="111"/>
      <c r="Y134" s="111"/>
      <c r="Z134" s="111"/>
      <c r="AA134" s="111"/>
      <c r="AB134" s="111"/>
      <c r="AC134" s="111"/>
      <c r="AD134" s="111"/>
      <c r="AE134" s="111"/>
      <c r="AF134" s="96"/>
      <c r="AG134" s="111"/>
      <c r="AH134" s="111"/>
      <c r="AI134" s="111"/>
      <c r="AJ134" s="111"/>
      <c r="AK134" s="111"/>
      <c r="AL134" s="151"/>
      <c r="AM134" s="111"/>
      <c r="AN134" s="52"/>
      <c r="AO134" s="53"/>
    </row>
    <row r="135" spans="1:41" s="93" customFormat="1" ht="36.6" hidden="1" customHeight="1" outlineLevel="1" thickBot="1">
      <c r="A135" s="79">
        <v>131</v>
      </c>
      <c r="B135" s="80"/>
      <c r="C135" s="80"/>
      <c r="D135" s="81"/>
      <c r="E135" s="82"/>
      <c r="F135" s="211"/>
      <c r="G135" s="84"/>
      <c r="H135" s="84"/>
      <c r="I135" s="86">
        <f t="shared" si="17"/>
        <v>0</v>
      </c>
      <c r="J135" s="191"/>
      <c r="K135" s="178"/>
      <c r="L135" s="178"/>
      <c r="M135" s="178"/>
      <c r="N135" s="178"/>
      <c r="O135" s="136"/>
      <c r="P135" s="109"/>
      <c r="Q135" s="136"/>
      <c r="R135" s="89"/>
      <c r="S135" s="203"/>
      <c r="T135" s="202"/>
      <c r="U135" s="179"/>
      <c r="V135" s="122"/>
      <c r="W135" s="151"/>
      <c r="X135" s="151"/>
      <c r="Y135" s="151"/>
      <c r="Z135" s="151"/>
      <c r="AA135" s="151"/>
      <c r="AB135" s="151"/>
      <c r="AC135" s="151"/>
      <c r="AD135" s="151"/>
      <c r="AE135" s="151"/>
      <c r="AF135" s="117"/>
      <c r="AG135" s="151"/>
      <c r="AH135" s="151"/>
      <c r="AI135" s="151"/>
      <c r="AJ135" s="151"/>
      <c r="AK135" s="117"/>
      <c r="AL135" s="111"/>
      <c r="AM135" s="111"/>
      <c r="AN135" s="52"/>
      <c r="AO135" s="53"/>
    </row>
    <row r="136" spans="1:41" s="93" customFormat="1" ht="36.6" hidden="1" customHeight="1" outlineLevel="1" thickBot="1">
      <c r="A136" s="79">
        <v>132</v>
      </c>
      <c r="B136" s="105"/>
      <c r="C136" s="105"/>
      <c r="D136" s="106"/>
      <c r="E136" s="107"/>
      <c r="F136" s="211"/>
      <c r="G136" s="84"/>
      <c r="H136" s="206"/>
      <c r="I136" s="86">
        <f t="shared" si="17"/>
        <v>0</v>
      </c>
      <c r="J136" s="87"/>
      <c r="K136" s="108"/>
      <c r="L136" s="108"/>
      <c r="M136" s="108"/>
      <c r="N136" s="108"/>
      <c r="O136" s="109"/>
      <c r="P136" s="109"/>
      <c r="Q136" s="109"/>
      <c r="R136" s="89"/>
      <c r="S136" s="203"/>
      <c r="T136" s="113"/>
      <c r="U136" s="110"/>
      <c r="V136" s="97"/>
      <c r="W136" s="111"/>
      <c r="X136" s="111"/>
      <c r="Y136" s="111"/>
      <c r="Z136" s="111"/>
      <c r="AA136" s="111"/>
      <c r="AB136" s="111"/>
      <c r="AC136" s="111"/>
      <c r="AD136" s="111"/>
      <c r="AE136" s="111"/>
      <c r="AF136" s="96"/>
      <c r="AG136" s="111"/>
      <c r="AH136" s="111"/>
      <c r="AI136" s="111"/>
      <c r="AJ136" s="111"/>
      <c r="AK136" s="111"/>
      <c r="AL136" s="151"/>
      <c r="AM136" s="111"/>
      <c r="AN136" s="52"/>
      <c r="AO136" s="53"/>
    </row>
    <row r="137" spans="1:41" s="93" customFormat="1" ht="36.6" hidden="1" customHeight="1" outlineLevel="1" thickBot="1">
      <c r="A137" s="79">
        <v>133</v>
      </c>
      <c r="B137" s="80"/>
      <c r="C137" s="80"/>
      <c r="D137" s="81"/>
      <c r="E137" s="82"/>
      <c r="F137" s="211"/>
      <c r="G137" s="84"/>
      <c r="H137" s="84"/>
      <c r="I137" s="86">
        <f t="shared" si="17"/>
        <v>0</v>
      </c>
      <c r="J137" s="191"/>
      <c r="K137" s="178"/>
      <c r="L137" s="178"/>
      <c r="M137" s="178"/>
      <c r="N137" s="178"/>
      <c r="O137" s="136"/>
      <c r="P137" s="136"/>
      <c r="Q137" s="136"/>
      <c r="R137" s="89"/>
      <c r="S137" s="203"/>
      <c r="T137" s="82"/>
      <c r="U137" s="179"/>
      <c r="V137" s="122"/>
      <c r="W137" s="151"/>
      <c r="X137" s="151"/>
      <c r="Y137" s="151"/>
      <c r="Z137" s="151"/>
      <c r="AA137" s="151"/>
      <c r="AB137" s="151"/>
      <c r="AC137" s="151"/>
      <c r="AD137" s="151"/>
      <c r="AE137" s="151"/>
      <c r="AF137" s="117"/>
      <c r="AG137" s="151"/>
      <c r="AH137" s="151"/>
      <c r="AI137" s="151"/>
      <c r="AJ137" s="151"/>
      <c r="AK137" s="117"/>
      <c r="AL137" s="111"/>
      <c r="AM137" s="111"/>
      <c r="AN137" s="52"/>
      <c r="AO137" s="53"/>
    </row>
    <row r="138" spans="1:41" s="93" customFormat="1" ht="36.6" hidden="1" customHeight="1" outlineLevel="1" thickBot="1">
      <c r="A138" s="79">
        <v>134</v>
      </c>
      <c r="B138" s="105"/>
      <c r="C138" s="105"/>
      <c r="D138" s="106"/>
      <c r="E138" s="107"/>
      <c r="F138" s="211"/>
      <c r="G138" s="84"/>
      <c r="H138" s="206"/>
      <c r="I138" s="86">
        <f t="shared" si="17"/>
        <v>0</v>
      </c>
      <c r="J138" s="87"/>
      <c r="K138" s="108"/>
      <c r="L138" s="108"/>
      <c r="M138" s="178"/>
      <c r="N138" s="108"/>
      <c r="O138" s="136"/>
      <c r="P138" s="109"/>
      <c r="Q138" s="109"/>
      <c r="R138" s="89"/>
      <c r="S138" s="203"/>
      <c r="T138" s="82"/>
      <c r="U138" s="110"/>
      <c r="V138" s="97"/>
      <c r="W138" s="111"/>
      <c r="X138" s="111"/>
      <c r="Y138" s="111"/>
      <c r="Z138" s="111"/>
      <c r="AA138" s="111"/>
      <c r="AB138" s="111"/>
      <c r="AC138" s="111"/>
      <c r="AD138" s="111"/>
      <c r="AE138" s="111"/>
      <c r="AF138" s="96"/>
      <c r="AG138" s="111"/>
      <c r="AH138" s="111"/>
      <c r="AI138" s="111"/>
      <c r="AJ138" s="111"/>
      <c r="AK138" s="111"/>
      <c r="AL138" s="151"/>
      <c r="AM138" s="111"/>
      <c r="AN138" s="52"/>
      <c r="AO138" s="53"/>
    </row>
    <row r="139" spans="1:41" s="93" customFormat="1" ht="36.6" hidden="1" customHeight="1" outlineLevel="1" thickBot="1">
      <c r="A139" s="79">
        <v>135</v>
      </c>
      <c r="B139" s="80"/>
      <c r="C139" s="80"/>
      <c r="D139" s="81"/>
      <c r="E139" s="82"/>
      <c r="F139" s="211"/>
      <c r="G139" s="84"/>
      <c r="H139" s="84"/>
      <c r="I139" s="86">
        <f t="shared" si="17"/>
        <v>0</v>
      </c>
      <c r="J139" s="191"/>
      <c r="K139" s="178"/>
      <c r="L139" s="178"/>
      <c r="M139" s="178"/>
      <c r="N139" s="178"/>
      <c r="O139" s="136"/>
      <c r="P139" s="109"/>
      <c r="Q139" s="136"/>
      <c r="R139" s="89"/>
      <c r="S139" s="203"/>
      <c r="T139" s="202"/>
      <c r="U139" s="179"/>
      <c r="V139" s="122"/>
      <c r="W139" s="151"/>
      <c r="X139" s="151"/>
      <c r="Y139" s="151"/>
      <c r="Z139" s="151"/>
      <c r="AA139" s="151"/>
      <c r="AB139" s="151"/>
      <c r="AC139" s="151"/>
      <c r="AD139" s="151"/>
      <c r="AE139" s="151"/>
      <c r="AF139" s="117"/>
      <c r="AG139" s="151"/>
      <c r="AH139" s="151"/>
      <c r="AI139" s="151"/>
      <c r="AJ139" s="151"/>
      <c r="AK139" s="117"/>
      <c r="AL139" s="111"/>
      <c r="AM139" s="111"/>
      <c r="AN139" s="52"/>
      <c r="AO139" s="53"/>
    </row>
    <row r="140" spans="1:41" s="93" customFormat="1" ht="36.6" hidden="1" customHeight="1" outlineLevel="1" thickBot="1">
      <c r="A140" s="79">
        <v>136</v>
      </c>
      <c r="B140" s="105"/>
      <c r="C140" s="105"/>
      <c r="D140" s="106"/>
      <c r="E140" s="107"/>
      <c r="F140" s="211"/>
      <c r="G140" s="84"/>
      <c r="H140" s="206"/>
      <c r="I140" s="86">
        <f t="shared" si="17"/>
        <v>0</v>
      </c>
      <c r="J140" s="87"/>
      <c r="K140" s="108"/>
      <c r="L140" s="108"/>
      <c r="M140" s="108"/>
      <c r="N140" s="108"/>
      <c r="O140" s="109"/>
      <c r="P140" s="109"/>
      <c r="Q140" s="109"/>
      <c r="R140" s="89"/>
      <c r="S140" s="203"/>
      <c r="T140" s="113"/>
      <c r="U140" s="110"/>
      <c r="V140" s="97"/>
      <c r="W140" s="111"/>
      <c r="X140" s="111"/>
      <c r="Y140" s="111"/>
      <c r="Z140" s="111"/>
      <c r="AA140" s="111"/>
      <c r="AB140" s="111"/>
      <c r="AC140" s="111"/>
      <c r="AD140" s="111"/>
      <c r="AE140" s="111"/>
      <c r="AF140" s="96"/>
      <c r="AG140" s="111"/>
      <c r="AH140" s="111"/>
      <c r="AI140" s="111"/>
      <c r="AJ140" s="111"/>
      <c r="AK140" s="111"/>
      <c r="AL140" s="151"/>
      <c r="AM140" s="111"/>
      <c r="AN140" s="52"/>
      <c r="AO140" s="53"/>
    </row>
    <row r="141" spans="1:41" s="93" customFormat="1" ht="36.6" hidden="1" customHeight="1" outlineLevel="1" thickBot="1">
      <c r="A141" s="79">
        <v>137</v>
      </c>
      <c r="B141" s="80"/>
      <c r="C141" s="80"/>
      <c r="D141" s="81"/>
      <c r="E141" s="82"/>
      <c r="F141" s="211"/>
      <c r="G141" s="84"/>
      <c r="H141" s="84"/>
      <c r="I141" s="86">
        <f t="shared" si="17"/>
        <v>0</v>
      </c>
      <c r="J141" s="191"/>
      <c r="K141" s="178"/>
      <c r="L141" s="178"/>
      <c r="M141" s="178"/>
      <c r="N141" s="178"/>
      <c r="O141" s="136"/>
      <c r="P141" s="136"/>
      <c r="Q141" s="136"/>
      <c r="R141" s="89"/>
      <c r="S141" s="203"/>
      <c r="T141" s="82"/>
      <c r="U141" s="179"/>
      <c r="V141" s="122"/>
      <c r="W141" s="151"/>
      <c r="X141" s="151"/>
      <c r="Y141" s="151"/>
      <c r="Z141" s="151"/>
      <c r="AA141" s="151"/>
      <c r="AB141" s="151"/>
      <c r="AC141" s="151"/>
      <c r="AD141" s="151"/>
      <c r="AE141" s="151"/>
      <c r="AF141" s="117"/>
      <c r="AG141" s="151"/>
      <c r="AH141" s="151"/>
      <c r="AI141" s="151"/>
      <c r="AJ141" s="151"/>
      <c r="AK141" s="117"/>
      <c r="AL141" s="111"/>
      <c r="AM141" s="111"/>
      <c r="AN141" s="52"/>
      <c r="AO141" s="53"/>
    </row>
    <row r="142" spans="1:41" s="93" customFormat="1" ht="36.6" hidden="1" customHeight="1" outlineLevel="1" thickBot="1">
      <c r="A142" s="79">
        <v>138</v>
      </c>
      <c r="B142" s="105"/>
      <c r="C142" s="105"/>
      <c r="D142" s="106"/>
      <c r="E142" s="107"/>
      <c r="F142" s="211"/>
      <c r="G142" s="84"/>
      <c r="H142" s="206"/>
      <c r="I142" s="86">
        <f t="shared" si="17"/>
        <v>0</v>
      </c>
      <c r="J142" s="87"/>
      <c r="K142" s="108"/>
      <c r="L142" s="108"/>
      <c r="M142" s="178"/>
      <c r="N142" s="108"/>
      <c r="O142" s="136"/>
      <c r="P142" s="109"/>
      <c r="Q142" s="109"/>
      <c r="R142" s="89"/>
      <c r="S142" s="203"/>
      <c r="T142" s="82"/>
      <c r="U142" s="110"/>
      <c r="V142" s="97"/>
      <c r="W142" s="111"/>
      <c r="X142" s="111"/>
      <c r="Y142" s="111"/>
      <c r="Z142" s="111"/>
      <c r="AA142" s="111"/>
      <c r="AB142" s="111"/>
      <c r="AC142" s="111"/>
      <c r="AD142" s="111"/>
      <c r="AE142" s="111"/>
      <c r="AF142" s="96"/>
      <c r="AG142" s="111"/>
      <c r="AH142" s="111"/>
      <c r="AI142" s="111"/>
      <c r="AJ142" s="111"/>
      <c r="AK142" s="111"/>
      <c r="AL142" s="151"/>
      <c r="AM142" s="111"/>
      <c r="AN142" s="52"/>
      <c r="AO142" s="53"/>
    </row>
    <row r="143" spans="1:41" s="93" customFormat="1" ht="36.6" hidden="1" customHeight="1" outlineLevel="1" thickBot="1">
      <c r="A143" s="79">
        <v>139</v>
      </c>
      <c r="B143" s="80"/>
      <c r="C143" s="80"/>
      <c r="D143" s="81"/>
      <c r="E143" s="82"/>
      <c r="F143" s="211"/>
      <c r="G143" s="84"/>
      <c r="H143" s="84"/>
      <c r="I143" s="86">
        <f t="shared" si="17"/>
        <v>0</v>
      </c>
      <c r="J143" s="191"/>
      <c r="K143" s="178"/>
      <c r="L143" s="178"/>
      <c r="M143" s="178"/>
      <c r="N143" s="178"/>
      <c r="O143" s="136"/>
      <c r="P143" s="136"/>
      <c r="Q143" s="136"/>
      <c r="R143" s="89"/>
      <c r="S143" s="203"/>
      <c r="T143" s="82"/>
      <c r="U143" s="179"/>
      <c r="V143" s="122"/>
      <c r="W143" s="151"/>
      <c r="X143" s="151"/>
      <c r="Y143" s="151"/>
      <c r="Z143" s="151"/>
      <c r="AA143" s="151"/>
      <c r="AB143" s="151"/>
      <c r="AC143" s="151"/>
      <c r="AD143" s="151"/>
      <c r="AE143" s="151"/>
      <c r="AF143" s="117"/>
      <c r="AG143" s="151"/>
      <c r="AH143" s="151"/>
      <c r="AI143" s="151"/>
      <c r="AJ143" s="151"/>
      <c r="AK143" s="117"/>
      <c r="AL143" s="111"/>
      <c r="AM143" s="111"/>
      <c r="AN143" s="52"/>
      <c r="AO143" s="53"/>
    </row>
    <row r="144" spans="1:41" s="93" customFormat="1" ht="36.6" hidden="1" customHeight="1" outlineLevel="1" thickBot="1">
      <c r="A144" s="79">
        <v>140</v>
      </c>
      <c r="B144" s="105"/>
      <c r="C144" s="105"/>
      <c r="D144" s="106"/>
      <c r="E144" s="107"/>
      <c r="F144" s="211"/>
      <c r="G144" s="84"/>
      <c r="H144" s="206"/>
      <c r="I144" s="86">
        <f t="shared" si="17"/>
        <v>0</v>
      </c>
      <c r="J144" s="87"/>
      <c r="K144" s="108"/>
      <c r="L144" s="108"/>
      <c r="M144" s="178"/>
      <c r="N144" s="108"/>
      <c r="O144" s="136"/>
      <c r="P144" s="109"/>
      <c r="Q144" s="109"/>
      <c r="R144" s="89"/>
      <c r="S144" s="203"/>
      <c r="T144" s="82"/>
      <c r="U144" s="110"/>
      <c r="V144" s="97"/>
      <c r="W144" s="111"/>
      <c r="X144" s="111"/>
      <c r="Y144" s="111"/>
      <c r="Z144" s="111"/>
      <c r="AA144" s="111"/>
      <c r="AB144" s="111"/>
      <c r="AC144" s="111"/>
      <c r="AD144" s="111"/>
      <c r="AE144" s="111"/>
      <c r="AF144" s="96"/>
      <c r="AG144" s="111"/>
      <c r="AH144" s="111"/>
      <c r="AI144" s="111"/>
      <c r="AJ144" s="111"/>
      <c r="AK144" s="111"/>
      <c r="AL144" s="151"/>
      <c r="AM144" s="111"/>
      <c r="AN144" s="52"/>
      <c r="AO144" s="53"/>
    </row>
    <row r="145" spans="1:42" s="93" customFormat="1" ht="36.6" hidden="1" customHeight="1" outlineLevel="1" thickBot="1">
      <c r="A145" s="79">
        <v>141</v>
      </c>
      <c r="B145" s="80"/>
      <c r="C145" s="80"/>
      <c r="D145" s="81"/>
      <c r="E145" s="82"/>
      <c r="F145" s="211"/>
      <c r="G145" s="84"/>
      <c r="H145" s="84"/>
      <c r="I145" s="86">
        <f t="shared" si="17"/>
        <v>0</v>
      </c>
      <c r="J145" s="191"/>
      <c r="K145" s="178"/>
      <c r="L145" s="178"/>
      <c r="M145" s="178"/>
      <c r="N145" s="178"/>
      <c r="O145" s="136"/>
      <c r="P145" s="109"/>
      <c r="Q145" s="136"/>
      <c r="R145" s="89"/>
      <c r="S145" s="203"/>
      <c r="T145" s="202"/>
      <c r="U145" s="179"/>
      <c r="V145" s="122"/>
      <c r="W145" s="151"/>
      <c r="X145" s="151"/>
      <c r="Y145" s="151"/>
      <c r="Z145" s="151"/>
      <c r="AA145" s="151"/>
      <c r="AB145" s="151"/>
      <c r="AC145" s="151"/>
      <c r="AD145" s="151"/>
      <c r="AE145" s="151"/>
      <c r="AF145" s="117"/>
      <c r="AG145" s="151"/>
      <c r="AH145" s="151"/>
      <c r="AI145" s="151"/>
      <c r="AJ145" s="151"/>
      <c r="AK145" s="117"/>
      <c r="AL145" s="111"/>
      <c r="AM145" s="111"/>
      <c r="AN145" s="52"/>
      <c r="AO145" s="53"/>
    </row>
    <row r="146" spans="1:42" s="93" customFormat="1" ht="36.6" hidden="1" customHeight="1" outlineLevel="1" thickBot="1">
      <c r="A146" s="79">
        <v>142</v>
      </c>
      <c r="B146" s="105"/>
      <c r="C146" s="105"/>
      <c r="D146" s="106"/>
      <c r="E146" s="107"/>
      <c r="F146" s="211"/>
      <c r="G146" s="84"/>
      <c r="H146" s="206"/>
      <c r="I146" s="86">
        <f t="shared" si="17"/>
        <v>0</v>
      </c>
      <c r="J146" s="87"/>
      <c r="K146" s="108"/>
      <c r="L146" s="108"/>
      <c r="M146" s="108"/>
      <c r="N146" s="108"/>
      <c r="O146" s="109"/>
      <c r="P146" s="109"/>
      <c r="Q146" s="109"/>
      <c r="R146" s="89"/>
      <c r="S146" s="203"/>
      <c r="T146" s="113"/>
      <c r="U146" s="110"/>
      <c r="V146" s="97"/>
      <c r="W146" s="111"/>
      <c r="X146" s="111"/>
      <c r="Y146" s="111"/>
      <c r="Z146" s="111"/>
      <c r="AA146" s="111"/>
      <c r="AB146" s="111"/>
      <c r="AC146" s="111"/>
      <c r="AD146" s="111"/>
      <c r="AE146" s="111"/>
      <c r="AF146" s="96"/>
      <c r="AG146" s="111"/>
      <c r="AH146" s="111"/>
      <c r="AI146" s="111"/>
      <c r="AJ146" s="111"/>
      <c r="AK146" s="111"/>
      <c r="AL146" s="151"/>
      <c r="AM146" s="111"/>
      <c r="AN146" s="52"/>
      <c r="AO146" s="53"/>
    </row>
    <row r="147" spans="1:42" s="93" customFormat="1" ht="36.6" hidden="1" customHeight="1" outlineLevel="1" thickBot="1">
      <c r="A147" s="79">
        <v>143</v>
      </c>
      <c r="B147" s="80"/>
      <c r="C147" s="80"/>
      <c r="D147" s="81"/>
      <c r="E147" s="82"/>
      <c r="F147" s="211"/>
      <c r="G147" s="84"/>
      <c r="H147" s="84"/>
      <c r="I147" s="86">
        <f t="shared" si="17"/>
        <v>0</v>
      </c>
      <c r="J147" s="191"/>
      <c r="K147" s="178"/>
      <c r="L147" s="178"/>
      <c r="M147" s="178"/>
      <c r="N147" s="178"/>
      <c r="O147" s="136"/>
      <c r="P147" s="136"/>
      <c r="Q147" s="136"/>
      <c r="R147" s="89"/>
      <c r="S147" s="203"/>
      <c r="T147" s="82"/>
      <c r="U147" s="179"/>
      <c r="V147" s="122"/>
      <c r="W147" s="151"/>
      <c r="X147" s="151"/>
      <c r="Y147" s="151"/>
      <c r="Z147" s="151"/>
      <c r="AA147" s="151"/>
      <c r="AB147" s="151"/>
      <c r="AC147" s="151"/>
      <c r="AD147" s="151"/>
      <c r="AE147" s="151"/>
      <c r="AF147" s="117"/>
      <c r="AG147" s="151"/>
      <c r="AH147" s="151"/>
      <c r="AI147" s="151"/>
      <c r="AJ147" s="151"/>
      <c r="AK147" s="117"/>
      <c r="AL147" s="111"/>
      <c r="AM147" s="111"/>
      <c r="AN147" s="52"/>
      <c r="AO147" s="53"/>
    </row>
    <row r="148" spans="1:42" s="93" customFormat="1" ht="36.6" hidden="1" customHeight="1" outlineLevel="1" thickBot="1">
      <c r="A148" s="79">
        <v>144</v>
      </c>
      <c r="B148" s="105"/>
      <c r="C148" s="105"/>
      <c r="D148" s="106"/>
      <c r="E148" s="107"/>
      <c r="F148" s="211"/>
      <c r="G148" s="84"/>
      <c r="H148" s="206"/>
      <c r="I148" s="86">
        <f t="shared" si="17"/>
        <v>0</v>
      </c>
      <c r="J148" s="87"/>
      <c r="K148" s="108"/>
      <c r="L148" s="108"/>
      <c r="M148" s="178"/>
      <c r="N148" s="108"/>
      <c r="O148" s="136"/>
      <c r="P148" s="109"/>
      <c r="Q148" s="109"/>
      <c r="R148" s="89"/>
      <c r="S148" s="203"/>
      <c r="T148" s="82"/>
      <c r="U148" s="110"/>
      <c r="V148" s="97"/>
      <c r="W148" s="111"/>
      <c r="X148" s="111"/>
      <c r="Y148" s="111"/>
      <c r="Z148" s="111"/>
      <c r="AA148" s="111"/>
      <c r="AB148" s="111"/>
      <c r="AC148" s="111"/>
      <c r="AD148" s="111"/>
      <c r="AE148" s="111"/>
      <c r="AF148" s="96"/>
      <c r="AG148" s="111"/>
      <c r="AH148" s="111"/>
      <c r="AI148" s="111"/>
      <c r="AJ148" s="111"/>
      <c r="AK148" s="111"/>
      <c r="AL148" s="151"/>
      <c r="AM148" s="111"/>
      <c r="AN148" s="52"/>
      <c r="AO148" s="53"/>
    </row>
    <row r="149" spans="1:42" s="93" customFormat="1" ht="36.6" hidden="1" customHeight="1" outlineLevel="1" thickBot="1">
      <c r="A149" s="79">
        <v>145</v>
      </c>
      <c r="B149" s="80"/>
      <c r="C149" s="80"/>
      <c r="D149" s="81"/>
      <c r="E149" s="82"/>
      <c r="F149" s="211"/>
      <c r="G149" s="84"/>
      <c r="H149" s="84"/>
      <c r="I149" s="86">
        <f t="shared" si="17"/>
        <v>0</v>
      </c>
      <c r="J149" s="191"/>
      <c r="K149" s="178"/>
      <c r="L149" s="178"/>
      <c r="M149" s="178"/>
      <c r="N149" s="178"/>
      <c r="O149" s="136"/>
      <c r="P149" s="136"/>
      <c r="Q149" s="136"/>
      <c r="R149" s="89"/>
      <c r="S149" s="203"/>
      <c r="T149" s="82"/>
      <c r="U149" s="179"/>
      <c r="V149" s="122"/>
      <c r="W149" s="151"/>
      <c r="X149" s="151"/>
      <c r="Y149" s="151"/>
      <c r="Z149" s="151"/>
      <c r="AA149" s="151"/>
      <c r="AB149" s="151"/>
      <c r="AC149" s="151"/>
      <c r="AD149" s="151"/>
      <c r="AE149" s="151"/>
      <c r="AF149" s="117"/>
      <c r="AG149" s="151"/>
      <c r="AH149" s="151"/>
      <c r="AI149" s="151"/>
      <c r="AJ149" s="151"/>
      <c r="AK149" s="117"/>
      <c r="AL149" s="111"/>
      <c r="AM149" s="111"/>
      <c r="AN149" s="52"/>
      <c r="AO149" s="53"/>
    </row>
    <row r="150" spans="1:42" s="93" customFormat="1" ht="36.6" hidden="1" customHeight="1" outlineLevel="1" thickBot="1">
      <c r="A150" s="79">
        <v>146</v>
      </c>
      <c r="B150" s="105"/>
      <c r="C150" s="105"/>
      <c r="D150" s="106"/>
      <c r="E150" s="107"/>
      <c r="F150" s="211"/>
      <c r="G150" s="84"/>
      <c r="H150" s="206"/>
      <c r="I150" s="86">
        <f t="shared" si="17"/>
        <v>0</v>
      </c>
      <c r="J150" s="87"/>
      <c r="K150" s="108"/>
      <c r="L150" s="108"/>
      <c r="M150" s="178"/>
      <c r="N150" s="108"/>
      <c r="O150" s="136"/>
      <c r="P150" s="109"/>
      <c r="Q150" s="109"/>
      <c r="R150" s="89"/>
      <c r="S150" s="203"/>
      <c r="T150" s="82"/>
      <c r="U150" s="110"/>
      <c r="V150" s="97"/>
      <c r="W150" s="111"/>
      <c r="X150" s="111"/>
      <c r="Y150" s="111"/>
      <c r="Z150" s="111"/>
      <c r="AA150" s="111"/>
      <c r="AB150" s="111"/>
      <c r="AC150" s="111"/>
      <c r="AD150" s="111"/>
      <c r="AE150" s="111"/>
      <c r="AF150" s="96"/>
      <c r="AG150" s="111"/>
      <c r="AH150" s="111"/>
      <c r="AI150" s="111"/>
      <c r="AJ150" s="111"/>
      <c r="AK150" s="111"/>
      <c r="AL150" s="151"/>
      <c r="AM150" s="111"/>
      <c r="AN150" s="52"/>
      <c r="AO150" s="53"/>
    </row>
    <row r="151" spans="1:42" s="93" customFormat="1" ht="36.6" hidden="1" customHeight="1" outlineLevel="1" thickBot="1">
      <c r="A151" s="79">
        <v>147</v>
      </c>
      <c r="B151" s="80"/>
      <c r="C151" s="80"/>
      <c r="D151" s="81"/>
      <c r="E151" s="82"/>
      <c r="F151" s="211"/>
      <c r="G151" s="84"/>
      <c r="H151" s="84"/>
      <c r="I151" s="86">
        <f t="shared" si="17"/>
        <v>0</v>
      </c>
      <c r="J151" s="191"/>
      <c r="K151" s="178"/>
      <c r="L151" s="178"/>
      <c r="M151" s="178"/>
      <c r="N151" s="178"/>
      <c r="O151" s="136"/>
      <c r="P151" s="109"/>
      <c r="Q151" s="136"/>
      <c r="R151" s="89"/>
      <c r="S151" s="203"/>
      <c r="T151" s="202"/>
      <c r="U151" s="179"/>
      <c r="V151" s="122"/>
      <c r="W151" s="151"/>
      <c r="X151" s="151"/>
      <c r="Y151" s="151"/>
      <c r="Z151" s="151"/>
      <c r="AA151" s="151"/>
      <c r="AB151" s="151"/>
      <c r="AC151" s="151"/>
      <c r="AD151" s="151"/>
      <c r="AE151" s="151"/>
      <c r="AF151" s="117"/>
      <c r="AG151" s="151"/>
      <c r="AH151" s="151"/>
      <c r="AI151" s="151"/>
      <c r="AJ151" s="151"/>
      <c r="AK151" s="117"/>
      <c r="AL151" s="111"/>
      <c r="AM151" s="111"/>
      <c r="AN151" s="52"/>
      <c r="AO151" s="53"/>
    </row>
    <row r="152" spans="1:42" s="93" customFormat="1" ht="36.6" hidden="1" customHeight="1" outlineLevel="1" thickBot="1">
      <c r="A152" s="79">
        <v>148</v>
      </c>
      <c r="B152" s="105"/>
      <c r="C152" s="105"/>
      <c r="D152" s="106"/>
      <c r="E152" s="107"/>
      <c r="F152" s="211"/>
      <c r="G152" s="84"/>
      <c r="H152" s="206"/>
      <c r="I152" s="86">
        <f t="shared" si="17"/>
        <v>0</v>
      </c>
      <c r="J152" s="87"/>
      <c r="K152" s="108"/>
      <c r="L152" s="108"/>
      <c r="M152" s="108"/>
      <c r="N152" s="108"/>
      <c r="O152" s="109"/>
      <c r="P152" s="109"/>
      <c r="Q152" s="109"/>
      <c r="R152" s="89"/>
      <c r="S152" s="203"/>
      <c r="T152" s="113"/>
      <c r="U152" s="110"/>
      <c r="V152" s="97"/>
      <c r="W152" s="111"/>
      <c r="X152" s="111"/>
      <c r="Y152" s="111"/>
      <c r="Z152" s="111"/>
      <c r="AA152" s="111"/>
      <c r="AB152" s="111"/>
      <c r="AC152" s="111"/>
      <c r="AD152" s="111"/>
      <c r="AE152" s="111"/>
      <c r="AF152" s="96"/>
      <c r="AG152" s="111"/>
      <c r="AH152" s="111"/>
      <c r="AI152" s="111"/>
      <c r="AJ152" s="111"/>
      <c r="AK152" s="111"/>
      <c r="AL152" s="151"/>
      <c r="AM152" s="111"/>
      <c r="AN152" s="52"/>
      <c r="AO152" s="53"/>
    </row>
    <row r="153" spans="1:42" s="93" customFormat="1" ht="36.6" hidden="1" customHeight="1" outlineLevel="1" thickBot="1">
      <c r="A153" s="79">
        <v>149</v>
      </c>
      <c r="B153" s="80"/>
      <c r="C153" s="80"/>
      <c r="D153" s="81"/>
      <c r="E153" s="82"/>
      <c r="F153" s="211"/>
      <c r="G153" s="84"/>
      <c r="H153" s="84"/>
      <c r="I153" s="86">
        <f t="shared" si="17"/>
        <v>0</v>
      </c>
      <c r="J153" s="191"/>
      <c r="K153" s="178"/>
      <c r="L153" s="178"/>
      <c r="M153" s="178"/>
      <c r="N153" s="178"/>
      <c r="O153" s="136"/>
      <c r="P153" s="109"/>
      <c r="Q153" s="136"/>
      <c r="R153" s="89"/>
      <c r="S153" s="203"/>
      <c r="T153" s="202"/>
      <c r="U153" s="179"/>
      <c r="V153" s="122"/>
      <c r="W153" s="151"/>
      <c r="X153" s="151"/>
      <c r="Y153" s="151"/>
      <c r="Z153" s="151"/>
      <c r="AA153" s="151"/>
      <c r="AB153" s="151"/>
      <c r="AC153" s="151"/>
      <c r="AD153" s="151"/>
      <c r="AE153" s="151"/>
      <c r="AF153" s="117"/>
      <c r="AG153" s="151"/>
      <c r="AH153" s="151"/>
      <c r="AI153" s="151"/>
      <c r="AJ153" s="151"/>
      <c r="AK153" s="117"/>
      <c r="AL153" s="111"/>
      <c r="AM153" s="111"/>
      <c r="AN153" s="52"/>
      <c r="AO153" s="53"/>
    </row>
    <row r="154" spans="1:42" s="93" customFormat="1" ht="36.6" hidden="1" customHeight="1" outlineLevel="1" thickBot="1">
      <c r="A154" s="212">
        <v>150</v>
      </c>
      <c r="B154" s="105"/>
      <c r="C154" s="105"/>
      <c r="D154" s="106"/>
      <c r="E154" s="107"/>
      <c r="F154" s="211"/>
      <c r="G154" s="84"/>
      <c r="H154" s="84"/>
      <c r="I154" s="213">
        <f t="shared" si="17"/>
        <v>0</v>
      </c>
      <c r="J154" s="87"/>
      <c r="K154" s="108"/>
      <c r="L154" s="108"/>
      <c r="M154" s="108"/>
      <c r="N154" s="108"/>
      <c r="O154" s="109"/>
      <c r="P154" s="109"/>
      <c r="Q154" s="109"/>
      <c r="R154" s="89"/>
      <c r="S154" s="203"/>
      <c r="T154" s="113"/>
      <c r="U154" s="110"/>
      <c r="V154" s="97"/>
      <c r="W154" s="111"/>
      <c r="X154" s="111"/>
      <c r="Y154" s="111"/>
      <c r="Z154" s="111"/>
      <c r="AA154" s="111"/>
      <c r="AB154" s="111"/>
      <c r="AC154" s="111"/>
      <c r="AD154" s="111"/>
      <c r="AE154" s="111"/>
      <c r="AF154" s="96"/>
      <c r="AG154" s="111"/>
      <c r="AH154" s="111"/>
      <c r="AI154" s="111"/>
      <c r="AJ154" s="111"/>
      <c r="AK154" s="111"/>
      <c r="AL154" s="151"/>
      <c r="AM154" s="111"/>
      <c r="AN154" s="52"/>
      <c r="AO154" s="53"/>
    </row>
    <row r="155" spans="1:42" s="93" customFormat="1" ht="79.95" customHeight="1" collapsed="1" thickTop="1">
      <c r="A155" s="214"/>
      <c r="B155" s="215"/>
      <c r="C155" s="215"/>
      <c r="D155" s="216"/>
      <c r="E155" s="216"/>
      <c r="F155" s="217"/>
      <c r="G155" s="218"/>
      <c r="H155" s="219" t="str">
        <f>"小計(8%適用分)"</f>
        <v>小計(8%適用分)</v>
      </c>
      <c r="I155" s="220">
        <f>I58</f>
        <v>0</v>
      </c>
      <c r="J155" s="221"/>
      <c r="K155" s="222"/>
      <c r="L155" s="222"/>
      <c r="M155" s="222"/>
      <c r="N155" s="223"/>
      <c r="O155" s="224">
        <f>O58</f>
        <v>0</v>
      </c>
      <c r="P155" s="224"/>
      <c r="Q155" s="225"/>
      <c r="R155" s="226"/>
      <c r="S155" s="227"/>
      <c r="T155" s="227"/>
      <c r="U155" s="228">
        <f t="shared" ref="U155:AK155" si="18">SUM(U9:U122)</f>
        <v>764</v>
      </c>
      <c r="V155" s="229">
        <f t="shared" si="18"/>
        <v>519</v>
      </c>
      <c r="W155" s="229">
        <f t="shared" si="18"/>
        <v>1</v>
      </c>
      <c r="X155" s="229">
        <f t="shared" si="18"/>
        <v>0</v>
      </c>
      <c r="Y155" s="229">
        <f t="shared" si="18"/>
        <v>5</v>
      </c>
      <c r="Z155" s="229">
        <f t="shared" si="18"/>
        <v>32</v>
      </c>
      <c r="AA155" s="229">
        <f t="shared" si="18"/>
        <v>23</v>
      </c>
      <c r="AB155" s="229">
        <f t="shared" si="18"/>
        <v>0</v>
      </c>
      <c r="AC155" s="229">
        <f t="shared" si="18"/>
        <v>10</v>
      </c>
      <c r="AD155" s="229">
        <f t="shared" si="18"/>
        <v>57</v>
      </c>
      <c r="AE155" s="229">
        <f t="shared" si="18"/>
        <v>10</v>
      </c>
      <c r="AF155" s="229">
        <f t="shared" si="18"/>
        <v>20</v>
      </c>
      <c r="AG155" s="229">
        <f t="shared" si="18"/>
        <v>22</v>
      </c>
      <c r="AH155" s="229">
        <f t="shared" si="18"/>
        <v>30</v>
      </c>
      <c r="AI155" s="229">
        <f t="shared" si="18"/>
        <v>8</v>
      </c>
      <c r="AJ155" s="230">
        <f t="shared" si="18"/>
        <v>15</v>
      </c>
      <c r="AK155" s="231">
        <f t="shared" si="18"/>
        <v>8</v>
      </c>
      <c r="AL155" s="111"/>
      <c r="AM155" s="232">
        <f>SUM(AM9:AM122)</f>
        <v>4</v>
      </c>
      <c r="AN155" s="233"/>
      <c r="AO155" s="48"/>
      <c r="AP155" s="48"/>
    </row>
    <row r="156" spans="1:42" s="93" customFormat="1" ht="79.2" customHeight="1">
      <c r="A156" s="214"/>
      <c r="B156" s="315"/>
      <c r="C156" s="315"/>
      <c r="D156" s="315"/>
      <c r="E156" s="315"/>
      <c r="F156" s="234"/>
      <c r="G156" s="48"/>
      <c r="H156" s="235" t="str">
        <f>"消費税(8%)"</f>
        <v>消費税(8%)</v>
      </c>
      <c r="I156" s="236">
        <f>ROUNDDOWN(I155*8%,0)</f>
        <v>0</v>
      </c>
      <c r="J156" s="237"/>
      <c r="K156" s="238"/>
      <c r="L156" s="239"/>
      <c r="M156" s="239"/>
      <c r="N156" s="240"/>
      <c r="O156" s="241">
        <f>ROUNDDOWN(O155*8%,0)</f>
        <v>0</v>
      </c>
      <c r="P156" s="242"/>
      <c r="Q156" s="243"/>
      <c r="R156" s="48"/>
      <c r="S156" s="55"/>
      <c r="T156" s="55"/>
      <c r="U156" s="316">
        <f t="shared" ref="U156:AK156" si="19">U4</f>
        <v>0</v>
      </c>
      <c r="V156" s="310" t="str">
        <f t="shared" si="19"/>
        <v>総務</v>
      </c>
      <c r="W156" s="310" t="str">
        <f t="shared" si="19"/>
        <v>観光</v>
      </c>
      <c r="X156" s="310" t="str">
        <f t="shared" si="19"/>
        <v>交政</v>
      </c>
      <c r="Y156" s="310" t="str">
        <f t="shared" si="19"/>
        <v>鉄道</v>
      </c>
      <c r="Z156" s="310" t="str">
        <f t="shared" si="19"/>
        <v>自交</v>
      </c>
      <c r="AA156" s="310" t="str">
        <f t="shared" si="19"/>
        <v>技安</v>
      </c>
      <c r="AB156" s="310" t="str">
        <f t="shared" si="19"/>
        <v>海振</v>
      </c>
      <c r="AC156" s="310" t="str">
        <f t="shared" si="19"/>
        <v>海安</v>
      </c>
      <c r="AD156" s="308" t="str">
        <f t="shared" si="19"/>
        <v>札幌</v>
      </c>
      <c r="AE156" s="308" t="str">
        <f t="shared" si="19"/>
        <v>函館</v>
      </c>
      <c r="AF156" s="308" t="str">
        <f t="shared" si="19"/>
        <v>旭川</v>
      </c>
      <c r="AG156" s="308" t="str">
        <f t="shared" si="19"/>
        <v>室蘭</v>
      </c>
      <c r="AH156" s="308" t="str">
        <f t="shared" si="19"/>
        <v>釧路</v>
      </c>
      <c r="AI156" s="308" t="str">
        <f t="shared" si="19"/>
        <v>帯広</v>
      </c>
      <c r="AJ156" s="308" t="str">
        <f t="shared" si="19"/>
        <v>北見</v>
      </c>
      <c r="AK156" s="308" t="str">
        <f t="shared" si="19"/>
        <v>稚内</v>
      </c>
      <c r="AL156" s="232">
        <f>SUM(AL9:AL123)</f>
        <v>0</v>
      </c>
      <c r="AM156" s="308" t="str">
        <f>AM4</f>
        <v>苫小牧</v>
      </c>
      <c r="AN156" s="233"/>
      <c r="AO156" s="48"/>
      <c r="AP156" s="48"/>
    </row>
    <row r="157" spans="1:42" s="93" customFormat="1" ht="79.2" customHeight="1">
      <c r="A157" s="55"/>
      <c r="B157" s="315"/>
      <c r="C157" s="315"/>
      <c r="D157" s="315"/>
      <c r="E157" s="315"/>
      <c r="F157" s="234"/>
      <c r="G157" s="48"/>
      <c r="H157" s="244" t="str">
        <f>"小計(10%適用分)"</f>
        <v>小計(10%適用分)</v>
      </c>
      <c r="I157" s="245">
        <f>SUM(I6:I119)-I155</f>
        <v>0</v>
      </c>
      <c r="J157" s="246">
        <f>SUM(J6:K124)</f>
        <v>0</v>
      </c>
      <c r="K157" s="247">
        <f t="shared" ref="K157:Q157" si="20">SUM(K11:K124)</f>
        <v>0</v>
      </c>
      <c r="L157" s="247">
        <f>SUM(L6:L124)</f>
        <v>0</v>
      </c>
      <c r="M157" s="247">
        <f>SUM(M6:M124)</f>
        <v>0</v>
      </c>
      <c r="N157" s="248">
        <f>SUM(N6:N124)</f>
        <v>0</v>
      </c>
      <c r="O157" s="224">
        <f>SUM(O6:O124)-O155</f>
        <v>0</v>
      </c>
      <c r="P157" s="224">
        <f t="shared" si="20"/>
        <v>0</v>
      </c>
      <c r="Q157" s="249">
        <f t="shared" si="20"/>
        <v>0</v>
      </c>
      <c r="R157" s="250"/>
      <c r="S157" s="55"/>
      <c r="T157" s="55"/>
      <c r="U157" s="316"/>
      <c r="V157" s="311"/>
      <c r="W157" s="311"/>
      <c r="X157" s="311"/>
      <c r="Y157" s="311"/>
      <c r="Z157" s="311"/>
      <c r="AA157" s="311"/>
      <c r="AB157" s="311"/>
      <c r="AC157" s="311"/>
      <c r="AD157" s="309"/>
      <c r="AE157" s="309"/>
      <c r="AF157" s="309"/>
      <c r="AG157" s="309"/>
      <c r="AH157" s="309"/>
      <c r="AI157" s="309"/>
      <c r="AJ157" s="309"/>
      <c r="AK157" s="309"/>
      <c r="AL157" s="308" t="str">
        <f>AL4</f>
        <v>入江</v>
      </c>
      <c r="AM157" s="309"/>
      <c r="AN157" s="233"/>
      <c r="AO157" s="48"/>
      <c r="AP157" s="48"/>
    </row>
    <row r="158" spans="1:42" s="129" customFormat="1" ht="79.2" customHeight="1" thickBot="1">
      <c r="A158" s="55"/>
      <c r="B158" s="315"/>
      <c r="C158" s="315"/>
      <c r="D158" s="315"/>
      <c r="E158" s="315"/>
      <c r="F158" s="251"/>
      <c r="G158" s="46"/>
      <c r="H158" s="252" t="str">
        <f>"消費税(10%)"</f>
        <v>消費税(10%)</v>
      </c>
      <c r="I158" s="253">
        <f>ROUNDDOWN(I157*10%,0)</f>
        <v>0</v>
      </c>
      <c r="J158" s="254">
        <f>ROUNDDOWN(J157*10%,0)</f>
        <v>0</v>
      </c>
      <c r="K158" s="255">
        <f>ROUNDDOWN(K155*10%,0)</f>
        <v>0</v>
      </c>
      <c r="L158" s="255">
        <f>ROUNDDOWN(L157*10%,0)</f>
        <v>0</v>
      </c>
      <c r="M158" s="255">
        <f>ROUNDDOWN(M157*10%,0)</f>
        <v>0</v>
      </c>
      <c r="N158" s="256">
        <f>ROUNDDOWN(N157*10%,0)</f>
        <v>0</v>
      </c>
      <c r="O158" s="257">
        <f>ROUNDDOWN(O157*10%,0)</f>
        <v>0</v>
      </c>
      <c r="P158" s="257">
        <f>ROUNDDOWN(P155*10%,0)</f>
        <v>0</v>
      </c>
      <c r="Q158" s="258">
        <f>ROUNDDOWN(Q157*10%,0)</f>
        <v>0</v>
      </c>
      <c r="R158" s="48"/>
      <c r="S158" s="55"/>
      <c r="T158" s="55"/>
      <c r="U158" s="50"/>
      <c r="V158" s="50"/>
      <c r="W158" s="50"/>
      <c r="X158" s="50"/>
      <c r="Y158" s="50"/>
      <c r="Z158" s="50"/>
      <c r="AA158" s="51"/>
      <c r="AB158" s="50"/>
      <c r="AC158" s="50"/>
      <c r="AD158" s="50"/>
      <c r="AE158" s="50"/>
      <c r="AF158" s="50"/>
      <c r="AG158" s="50"/>
      <c r="AH158" s="50"/>
      <c r="AI158" s="50"/>
      <c r="AJ158" s="50"/>
      <c r="AK158" s="50"/>
      <c r="AL158" s="309"/>
      <c r="AM158" s="50"/>
      <c r="AN158" s="48"/>
      <c r="AO158" s="48"/>
      <c r="AP158" s="48"/>
    </row>
    <row r="159" spans="1:42" ht="79.2" customHeight="1" thickTop="1" thickBot="1">
      <c r="B159" s="259" t="s">
        <v>600</v>
      </c>
      <c r="H159" s="261" t="str">
        <f>"合計"</f>
        <v>合計</v>
      </c>
      <c r="I159" s="262">
        <f>SUM(I155:I158)</f>
        <v>0</v>
      </c>
      <c r="J159" s="263">
        <f>J157+J158</f>
        <v>0</v>
      </c>
      <c r="K159" s="264">
        <f>K155+K158</f>
        <v>0</v>
      </c>
      <c r="L159" s="264">
        <f>L157+L158</f>
        <v>0</v>
      </c>
      <c r="M159" s="264">
        <f>M157+M158</f>
        <v>0</v>
      </c>
      <c r="N159" s="265">
        <f>N157+N158</f>
        <v>0</v>
      </c>
      <c r="O159" s="266">
        <f>O155+O156+O157+O158</f>
        <v>0</v>
      </c>
      <c r="P159" s="266">
        <f>P155+P158</f>
        <v>0</v>
      </c>
      <c r="Q159" s="267">
        <f>Q157+Q158</f>
        <v>0</v>
      </c>
      <c r="R159" s="268"/>
      <c r="AN159" s="48"/>
      <c r="AO159" s="48"/>
      <c r="AP159" s="48"/>
    </row>
    <row r="160" spans="1:42">
      <c r="AN160" s="48"/>
      <c r="AO160" s="48"/>
      <c r="AP160" s="48"/>
    </row>
    <row r="161" spans="40:42">
      <c r="AN161" s="48"/>
      <c r="AO161" s="48"/>
      <c r="AP161" s="48"/>
    </row>
    <row r="162" spans="40:42">
      <c r="AN162" s="48"/>
      <c r="AO162" s="48"/>
      <c r="AP162" s="48"/>
    </row>
  </sheetData>
  <autoFilter ref="A5:AR162" xr:uid="{00000000-0009-0000-0000-000000000000}"/>
  <mergeCells count="56">
    <mergeCell ref="B1:B2"/>
    <mergeCell ref="C1:E2"/>
    <mergeCell ref="U2:AM2"/>
    <mergeCell ref="U3:U5"/>
    <mergeCell ref="V3:AC3"/>
    <mergeCell ref="AD3:AM3"/>
    <mergeCell ref="H4:H5"/>
    <mergeCell ref="I4:I5"/>
    <mergeCell ref="S4:S5"/>
    <mergeCell ref="T4:T5"/>
    <mergeCell ref="AA4:AA5"/>
    <mergeCell ref="A4:A5"/>
    <mergeCell ref="B4:B5"/>
    <mergeCell ref="C4:C5"/>
    <mergeCell ref="D4:E4"/>
    <mergeCell ref="F4:F5"/>
    <mergeCell ref="G4:G5"/>
    <mergeCell ref="V4:V5"/>
    <mergeCell ref="W4:W5"/>
    <mergeCell ref="X4:X5"/>
    <mergeCell ref="Y4:Y5"/>
    <mergeCell ref="Z4:Z5"/>
    <mergeCell ref="AM4:AM5"/>
    <mergeCell ref="AB4:AB5"/>
    <mergeCell ref="AC4:AC5"/>
    <mergeCell ref="AD4:AD5"/>
    <mergeCell ref="AE4:AE5"/>
    <mergeCell ref="AF4:AF5"/>
    <mergeCell ref="AG4:AG5"/>
    <mergeCell ref="AH4:AH5"/>
    <mergeCell ref="AI4:AI5"/>
    <mergeCell ref="AJ4:AJ5"/>
    <mergeCell ref="AK4:AK5"/>
    <mergeCell ref="AL4:AL5"/>
    <mergeCell ref="AC156:AC157"/>
    <mergeCell ref="C64:C67"/>
    <mergeCell ref="C99:C100"/>
    <mergeCell ref="B156:E158"/>
    <mergeCell ref="U156:U157"/>
    <mergeCell ref="V156:V157"/>
    <mergeCell ref="W156:W157"/>
    <mergeCell ref="X156:X157"/>
    <mergeCell ref="Y156:Y157"/>
    <mergeCell ref="Z156:Z157"/>
    <mergeCell ref="AA156:AA157"/>
    <mergeCell ref="AB156:AB157"/>
    <mergeCell ref="AJ156:AJ157"/>
    <mergeCell ref="AK156:AK157"/>
    <mergeCell ref="AM156:AM157"/>
    <mergeCell ref="AL157:AL158"/>
    <mergeCell ref="AD156:AD157"/>
    <mergeCell ref="AE156:AE157"/>
    <mergeCell ref="AF156:AF157"/>
    <mergeCell ref="AG156:AG157"/>
    <mergeCell ref="AH156:AH157"/>
    <mergeCell ref="AI156:AI157"/>
  </mergeCells>
  <phoneticPr fontId="3"/>
  <conditionalFormatting sqref="AO16:AO18 AO6">
    <cfRule type="duplicateValues" dxfId="1" priority="1"/>
  </conditionalFormatting>
  <conditionalFormatting sqref="AO163:AO1048576 AO1:AO5 AO7:AO15 AO19:AO154">
    <cfRule type="duplicateValues" dxfId="0" priority="2"/>
  </conditionalFormatting>
  <dataValidations count="1">
    <dataValidation type="list" allowBlank="1" showInputMessage="1" sqref="G38 G25:G34" xr:uid="{D3C9FB6B-4366-41A4-A48D-616592553ABE}">
      <formula1>"台,巻,個,パック,枚,ダース,点,冊"</formula1>
    </dataValidation>
  </dataValidations>
  <printOptions horizontalCentered="1"/>
  <pageMargins left="0.78740157480314965" right="0.39370078740157483" top="0.31496062992125984" bottom="0.19685039370078741" header="0" footer="0"/>
  <pageSetup paperSize="8" scale="38" fitToWidth="0" fitToHeight="0" orientation="landscape" r:id="rId1"/>
  <headerFooter alignWithMargins="0"/>
  <rowBreaks count="2" manualBreakCount="2">
    <brk id="54" max="38" man="1"/>
    <brk id="87" max="38"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6C908-91AF-4F69-9DCC-DBEDA8F89F49}">
  <sheetPr>
    <tabColor rgb="FF0070C0"/>
  </sheetPr>
  <dimension ref="A1:Y76"/>
  <sheetViews>
    <sheetView showGridLines="0" view="pageBreakPreview" zoomScaleNormal="100" zoomScaleSheetLayoutView="100" workbookViewId="0">
      <selection activeCell="N33" sqref="N33"/>
    </sheetView>
  </sheetViews>
  <sheetFormatPr defaultColWidth="3.6640625" defaultRowHeight="13.2" outlineLevelRow="1"/>
  <cols>
    <col min="2" max="3" width="2.109375" customWidth="1"/>
    <col min="258" max="259" width="2.109375" customWidth="1"/>
    <col min="514" max="515" width="2.109375" customWidth="1"/>
    <col min="770" max="771" width="2.109375" customWidth="1"/>
    <col min="1026" max="1027" width="2.109375" customWidth="1"/>
    <col min="1282" max="1283" width="2.109375" customWidth="1"/>
    <col min="1538" max="1539" width="2.109375" customWidth="1"/>
    <col min="1794" max="1795" width="2.109375" customWidth="1"/>
    <col min="2050" max="2051" width="2.109375" customWidth="1"/>
    <col min="2306" max="2307" width="2.109375" customWidth="1"/>
    <col min="2562" max="2563" width="2.109375" customWidth="1"/>
    <col min="2818" max="2819" width="2.109375" customWidth="1"/>
    <col min="3074" max="3075" width="2.109375" customWidth="1"/>
    <col min="3330" max="3331" width="2.109375" customWidth="1"/>
    <col min="3586" max="3587" width="2.109375" customWidth="1"/>
    <col min="3842" max="3843" width="2.109375" customWidth="1"/>
    <col min="4098" max="4099" width="2.109375" customWidth="1"/>
    <col min="4354" max="4355" width="2.109375" customWidth="1"/>
    <col min="4610" max="4611" width="2.109375" customWidth="1"/>
    <col min="4866" max="4867" width="2.109375" customWidth="1"/>
    <col min="5122" max="5123" width="2.109375" customWidth="1"/>
    <col min="5378" max="5379" width="2.109375" customWidth="1"/>
    <col min="5634" max="5635" width="2.109375" customWidth="1"/>
    <col min="5890" max="5891" width="2.109375" customWidth="1"/>
    <col min="6146" max="6147" width="2.109375" customWidth="1"/>
    <col min="6402" max="6403" width="2.109375" customWidth="1"/>
    <col min="6658" max="6659" width="2.109375" customWidth="1"/>
    <col min="6914" max="6915" width="2.109375" customWidth="1"/>
    <col min="7170" max="7171" width="2.109375" customWidth="1"/>
    <col min="7426" max="7427" width="2.109375" customWidth="1"/>
    <col min="7682" max="7683" width="2.109375" customWidth="1"/>
    <col min="7938" max="7939" width="2.109375" customWidth="1"/>
    <col min="8194" max="8195" width="2.109375" customWidth="1"/>
    <col min="8450" max="8451" width="2.109375" customWidth="1"/>
    <col min="8706" max="8707" width="2.109375" customWidth="1"/>
    <col min="8962" max="8963" width="2.109375" customWidth="1"/>
    <col min="9218" max="9219" width="2.109375" customWidth="1"/>
    <col min="9474" max="9475" width="2.109375" customWidth="1"/>
    <col min="9730" max="9731" width="2.109375" customWidth="1"/>
    <col min="9986" max="9987" width="2.109375" customWidth="1"/>
    <col min="10242" max="10243" width="2.109375" customWidth="1"/>
    <col min="10498" max="10499" width="2.109375" customWidth="1"/>
    <col min="10754" max="10755" width="2.109375" customWidth="1"/>
    <col min="11010" max="11011" width="2.109375" customWidth="1"/>
    <col min="11266" max="11267" width="2.109375" customWidth="1"/>
    <col min="11522" max="11523" width="2.109375" customWidth="1"/>
    <col min="11778" max="11779" width="2.109375" customWidth="1"/>
    <col min="12034" max="12035" width="2.109375" customWidth="1"/>
    <col min="12290" max="12291" width="2.109375" customWidth="1"/>
    <col min="12546" max="12547" width="2.109375" customWidth="1"/>
    <col min="12802" max="12803" width="2.109375" customWidth="1"/>
    <col min="13058" max="13059" width="2.109375" customWidth="1"/>
    <col min="13314" max="13315" width="2.109375" customWidth="1"/>
    <col min="13570" max="13571" width="2.109375" customWidth="1"/>
    <col min="13826" max="13827" width="2.109375" customWidth="1"/>
    <col min="14082" max="14083" width="2.109375" customWidth="1"/>
    <col min="14338" max="14339" width="2.109375" customWidth="1"/>
    <col min="14594" max="14595" width="2.109375" customWidth="1"/>
    <col min="14850" max="14851" width="2.109375" customWidth="1"/>
    <col min="15106" max="15107" width="2.109375" customWidth="1"/>
    <col min="15362" max="15363" width="2.109375" customWidth="1"/>
    <col min="15618" max="15619" width="2.109375" customWidth="1"/>
    <col min="15874" max="15875" width="2.109375" customWidth="1"/>
    <col min="16130" max="16131" width="2.109375" customWidth="1"/>
  </cols>
  <sheetData>
    <row r="1" spans="1:25" ht="20.100000000000001" customHeight="1">
      <c r="A1" s="1" t="s">
        <v>601</v>
      </c>
      <c r="B1" s="1"/>
      <c r="C1" s="1"/>
      <c r="D1" s="1"/>
      <c r="E1" s="1"/>
      <c r="F1" s="1"/>
      <c r="G1" s="1"/>
      <c r="H1" s="1"/>
      <c r="I1" s="1"/>
      <c r="J1" s="1"/>
      <c r="K1" s="1"/>
      <c r="L1" s="1"/>
      <c r="M1" s="1"/>
      <c r="N1" s="1"/>
      <c r="O1" s="1"/>
      <c r="P1" s="1"/>
      <c r="Q1" s="1"/>
      <c r="R1" s="1"/>
      <c r="S1" s="1"/>
      <c r="T1" s="1"/>
      <c r="U1" s="1"/>
      <c r="V1" s="1"/>
      <c r="W1" s="280"/>
      <c r="X1" s="280"/>
      <c r="Y1" s="280"/>
    </row>
    <row r="2" spans="1:25" ht="20.100000000000001" customHeight="1">
      <c r="A2" s="2"/>
    </row>
    <row r="3" spans="1:25" ht="20.100000000000001" customHeight="1">
      <c r="A3" s="2"/>
    </row>
    <row r="4" spans="1:25" ht="20.100000000000001" customHeight="1">
      <c r="A4" s="289" t="s">
        <v>602</v>
      </c>
      <c r="B4" s="289"/>
      <c r="C4" s="289"/>
      <c r="D4" s="289"/>
      <c r="E4" s="289"/>
      <c r="F4" s="289"/>
      <c r="G4" s="289"/>
      <c r="H4" s="289"/>
      <c r="I4" s="289"/>
      <c r="J4" s="289"/>
      <c r="K4" s="289"/>
      <c r="L4" s="289"/>
      <c r="M4" s="289"/>
      <c r="N4" s="289"/>
      <c r="O4" s="289"/>
      <c r="P4" s="289"/>
      <c r="Q4" s="289"/>
      <c r="R4" s="289"/>
      <c r="S4" s="289"/>
      <c r="T4" s="289"/>
      <c r="U4" s="289"/>
      <c r="V4" s="289"/>
      <c r="W4" s="289"/>
      <c r="X4" s="289"/>
      <c r="Y4" s="289"/>
    </row>
    <row r="5" spans="1:25" ht="20.100000000000001" customHeight="1">
      <c r="A5" s="2"/>
    </row>
    <row r="6" spans="1:25" ht="20.100000000000001" customHeight="1">
      <c r="A6" s="2"/>
    </row>
    <row r="7" spans="1:25" ht="20.100000000000001" customHeight="1">
      <c r="B7" s="278" t="s">
        <v>3</v>
      </c>
      <c r="C7" s="278"/>
      <c r="D7" s="278"/>
      <c r="E7" s="278"/>
      <c r="G7" s="282" t="str">
        <f>[2]公告!E3</f>
        <v>事務用消耗品（タイヤワックス等）購入契約</v>
      </c>
      <c r="H7" s="282"/>
      <c r="I7" s="282"/>
      <c r="J7" s="282"/>
      <c r="K7" s="282"/>
      <c r="L7" s="282"/>
      <c r="M7" s="282"/>
      <c r="N7" s="282"/>
      <c r="O7" s="282"/>
      <c r="P7" s="282"/>
      <c r="Q7" s="282"/>
      <c r="R7" s="282"/>
      <c r="S7" s="282"/>
      <c r="T7" s="282"/>
      <c r="U7" s="282"/>
      <c r="V7" s="282"/>
      <c r="W7" s="282"/>
    </row>
    <row r="8" spans="1:25" ht="20.100000000000001" customHeight="1" outlineLevel="1">
      <c r="A8" s="2"/>
      <c r="G8" s="283"/>
      <c r="H8" s="283"/>
      <c r="I8" s="283"/>
      <c r="J8" s="283"/>
      <c r="K8" s="283"/>
      <c r="L8" s="283"/>
      <c r="M8" s="283"/>
      <c r="N8" s="283"/>
      <c r="O8" s="283"/>
      <c r="P8" s="283"/>
      <c r="Q8" s="283"/>
      <c r="R8" s="283"/>
      <c r="S8" s="283"/>
      <c r="T8" s="283"/>
      <c r="U8" s="283"/>
      <c r="V8" s="283"/>
      <c r="W8" s="283"/>
    </row>
    <row r="9" spans="1:25" ht="10.5" customHeight="1">
      <c r="A9" s="2"/>
    </row>
    <row r="10" spans="1:25" ht="10.5" customHeight="1"/>
    <row r="11" spans="1:25" ht="20.100000000000001" customHeight="1">
      <c r="C11" s="278" t="s">
        <v>603</v>
      </c>
      <c r="D11" s="278"/>
      <c r="E11" s="278"/>
      <c r="F11" s="278"/>
      <c r="G11" s="278"/>
      <c r="H11" s="278"/>
      <c r="I11" s="278"/>
      <c r="J11" s="278"/>
      <c r="K11" s="278"/>
      <c r="L11" s="278"/>
      <c r="M11" s="278"/>
      <c r="N11" s="278"/>
      <c r="O11" s="278"/>
      <c r="P11" s="278"/>
      <c r="Q11" s="278"/>
      <c r="R11" s="278"/>
      <c r="S11" s="278"/>
      <c r="T11" s="278"/>
      <c r="U11" s="278"/>
      <c r="V11" s="278"/>
      <c r="W11" s="278"/>
      <c r="X11" s="278"/>
    </row>
    <row r="12" spans="1:25" ht="20.100000000000001" customHeight="1">
      <c r="A12" s="2"/>
      <c r="B12" s="274" t="s">
        <v>604</v>
      </c>
      <c r="C12" s="274"/>
      <c r="D12" s="274"/>
      <c r="E12" s="274"/>
      <c r="F12" s="274"/>
      <c r="G12" s="274"/>
      <c r="H12" s="274"/>
      <c r="I12" s="274"/>
      <c r="J12" s="274"/>
      <c r="K12" s="274"/>
      <c r="L12" s="274"/>
      <c r="M12" s="274"/>
      <c r="N12" s="274"/>
      <c r="O12" s="274"/>
      <c r="P12" s="274"/>
      <c r="Q12" s="274"/>
      <c r="R12" s="274"/>
      <c r="S12" s="274"/>
      <c r="T12" s="274"/>
      <c r="U12" s="274"/>
      <c r="V12" s="274"/>
      <c r="W12" s="274"/>
      <c r="X12" s="274"/>
    </row>
    <row r="13" spans="1:25" ht="20.100000000000001" customHeight="1">
      <c r="A13" s="2"/>
    </row>
    <row r="14" spans="1:25" ht="20.100000000000001" customHeight="1">
      <c r="R14" s="284" t="s">
        <v>605</v>
      </c>
      <c r="S14" s="284"/>
      <c r="T14" s="284"/>
      <c r="U14" s="284"/>
      <c r="V14" s="284"/>
      <c r="W14" s="284"/>
      <c r="X14" s="284"/>
    </row>
    <row r="15" spans="1:25" ht="20.100000000000001" customHeight="1">
      <c r="A15" s="2"/>
    </row>
    <row r="16" spans="1:25" ht="20.100000000000001" customHeight="1"/>
    <row r="17" spans="2:24" ht="20.100000000000001" customHeight="1">
      <c r="L17" s="278" t="s">
        <v>606</v>
      </c>
      <c r="M17" s="278"/>
      <c r="N17" s="278"/>
      <c r="O17" s="278"/>
      <c r="P17" s="278"/>
      <c r="Q17" s="278"/>
    </row>
    <row r="18" spans="2:24" ht="20.100000000000001" customHeight="1"/>
    <row r="19" spans="2:24" ht="20.100000000000001" customHeight="1">
      <c r="L19" s="278" t="s">
        <v>607</v>
      </c>
      <c r="M19" s="278"/>
      <c r="N19" s="278"/>
      <c r="O19" s="278"/>
      <c r="P19" s="278"/>
      <c r="Q19" s="278"/>
    </row>
    <row r="20" spans="2:24" ht="20.100000000000001" customHeight="1"/>
    <row r="21" spans="2:24" ht="20.100000000000001" customHeight="1">
      <c r="L21" s="278" t="s">
        <v>608</v>
      </c>
      <c r="M21" s="278"/>
      <c r="N21" s="278"/>
      <c r="O21" s="278"/>
      <c r="P21" s="278"/>
      <c r="Q21" s="278"/>
    </row>
    <row r="22" spans="2:24" ht="20.100000000000001" customHeight="1">
      <c r="B22" s="272"/>
      <c r="C22" s="272"/>
      <c r="D22" s="272"/>
      <c r="E22" s="272"/>
      <c r="F22" s="272"/>
      <c r="G22" s="272"/>
    </row>
    <row r="23" spans="2:24" ht="20.100000000000001" customHeight="1"/>
    <row r="24" spans="2:24" ht="20.100000000000001" customHeight="1">
      <c r="D24" s="274" t="s">
        <v>8</v>
      </c>
      <c r="E24" s="274"/>
      <c r="F24" s="274"/>
      <c r="G24" s="274"/>
      <c r="H24" s="274"/>
      <c r="I24" s="274"/>
    </row>
    <row r="25" spans="2:24" ht="20.100000000000001" customHeight="1">
      <c r="D25" s="274" t="s">
        <v>9</v>
      </c>
      <c r="E25" s="274"/>
      <c r="F25" s="274"/>
      <c r="G25" s="274"/>
      <c r="H25" s="274"/>
      <c r="I25" t="s">
        <v>10</v>
      </c>
    </row>
    <row r="26" spans="2:24" ht="20.100000000000001" customHeight="1"/>
    <row r="27" spans="2:24" ht="20.100000000000001" customHeight="1">
      <c r="K27" s="5" t="s">
        <v>29</v>
      </c>
      <c r="L27" s="5"/>
      <c r="M27" s="5"/>
      <c r="N27" s="5"/>
      <c r="O27" s="5"/>
      <c r="P27" s="5"/>
      <c r="Q27" s="5"/>
      <c r="R27" s="5"/>
      <c r="S27" s="5"/>
      <c r="T27" s="5"/>
      <c r="U27" s="5"/>
      <c r="V27" s="5"/>
      <c r="W27" s="5"/>
      <c r="X27" s="5"/>
    </row>
    <row r="28" spans="2:24" ht="20.100000000000001" customHeight="1">
      <c r="K28" s="5" t="s">
        <v>30</v>
      </c>
      <c r="L28" s="5"/>
      <c r="M28" s="5"/>
      <c r="N28" s="5"/>
      <c r="O28" s="5"/>
      <c r="P28" s="5"/>
      <c r="Q28" s="5"/>
      <c r="R28" s="5"/>
      <c r="S28" s="5"/>
      <c r="T28" s="5"/>
      <c r="U28" s="5"/>
      <c r="V28" s="5"/>
      <c r="W28" s="5"/>
      <c r="X28" s="5"/>
    </row>
    <row r="29" spans="2:24" ht="20.100000000000001" customHeight="1">
      <c r="K29" s="7" t="s">
        <v>31</v>
      </c>
      <c r="L29" s="7"/>
      <c r="M29" s="7"/>
      <c r="N29" s="7"/>
      <c r="O29" s="7"/>
      <c r="P29" s="7"/>
      <c r="Q29" s="7"/>
      <c r="R29" s="7"/>
      <c r="S29" s="7"/>
      <c r="T29" s="7"/>
      <c r="U29" s="7"/>
      <c r="V29" s="7"/>
      <c r="W29" s="7"/>
      <c r="X29" s="7"/>
    </row>
    <row r="30" spans="2:24" ht="20.100000000000001" customHeight="1">
      <c r="K30" s="9" t="s">
        <v>32</v>
      </c>
      <c r="L30" s="9"/>
      <c r="M30" s="9"/>
      <c r="N30" s="9"/>
      <c r="O30" s="9"/>
      <c r="P30" s="9"/>
      <c r="Q30" s="9"/>
      <c r="R30" s="9"/>
      <c r="S30" s="9"/>
      <c r="T30" s="9"/>
      <c r="U30" s="9"/>
      <c r="V30" s="9"/>
      <c r="W30" s="9"/>
      <c r="X30" s="9"/>
    </row>
    <row r="31" spans="2:24" ht="20.100000000000001" customHeight="1">
      <c r="K31" s="9" t="s">
        <v>33</v>
      </c>
      <c r="L31" s="9"/>
      <c r="M31" s="9"/>
      <c r="N31" s="9"/>
      <c r="O31" s="9"/>
      <c r="P31" s="9"/>
      <c r="Q31" s="9"/>
      <c r="R31" s="9"/>
      <c r="S31" s="9"/>
      <c r="T31" s="9"/>
      <c r="U31" s="9"/>
      <c r="V31" s="9"/>
      <c r="W31" s="9"/>
      <c r="X31" s="9"/>
    </row>
    <row r="32" spans="2:24" ht="20.100000000000001" customHeight="1">
      <c r="K32" s="9" t="s">
        <v>34</v>
      </c>
      <c r="L32" s="9"/>
      <c r="M32" s="9"/>
      <c r="N32" s="9"/>
      <c r="O32" s="9"/>
      <c r="P32" s="9"/>
      <c r="Q32" s="9"/>
      <c r="R32" s="9"/>
      <c r="S32" s="9"/>
      <c r="T32" s="9"/>
      <c r="U32" s="9"/>
      <c r="V32" s="9"/>
      <c r="W32" s="9"/>
      <c r="X32" s="9"/>
    </row>
    <row r="33" spans="1:24" ht="20.100000000000001" customHeight="1">
      <c r="A33" s="2"/>
    </row>
    <row r="34" spans="1:24" ht="20.100000000000001" customHeight="1"/>
    <row r="35" spans="1:24" ht="20.100000000000001" customHeight="1">
      <c r="A35" s="2"/>
    </row>
    <row r="36" spans="1:24" ht="20.100000000000001" customHeight="1">
      <c r="A36" s="2"/>
      <c r="C36" s="273"/>
      <c r="J36" s="273"/>
      <c r="K36" s="273"/>
      <c r="L36" s="273"/>
      <c r="M36" s="273"/>
      <c r="N36" s="273"/>
      <c r="O36" s="273"/>
      <c r="P36" s="273"/>
      <c r="Q36" s="273"/>
      <c r="R36" s="273"/>
      <c r="S36" s="273"/>
      <c r="T36" s="273"/>
      <c r="U36" s="273"/>
      <c r="V36" s="273"/>
      <c r="W36" s="273"/>
      <c r="X36" s="273"/>
    </row>
    <row r="37" spans="1:24" ht="20.100000000000001" customHeight="1">
      <c r="A37" s="2"/>
    </row>
    <row r="38" spans="1:24" ht="20.100000000000001" customHeight="1">
      <c r="A38" s="2"/>
    </row>
    <row r="39" spans="1:24" ht="20.100000000000001" customHeight="1"/>
    <row r="40" spans="1:24" ht="20.100000000000001" customHeight="1"/>
    <row r="41" spans="1:24" ht="20.100000000000001" customHeight="1"/>
    <row r="42" spans="1:24" ht="20.100000000000001" customHeight="1"/>
    <row r="43" spans="1:24" ht="20.100000000000001" customHeight="1"/>
    <row r="44" spans="1:24" ht="20.100000000000001" customHeight="1"/>
    <row r="45" spans="1:24" ht="20.100000000000001" customHeight="1"/>
    <row r="46" spans="1:24" ht="20.100000000000001" customHeight="1"/>
    <row r="47" spans="1:24" ht="20.100000000000001" customHeight="1"/>
    <row r="48" spans="1:24"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spans="5:5" ht="20.100000000000001" customHeight="1"/>
    <row r="66" spans="5:5" ht="20.100000000000001" customHeight="1"/>
    <row r="67" spans="5:5" ht="20.100000000000001" customHeight="1"/>
    <row r="68" spans="5:5" ht="20.100000000000001" customHeight="1"/>
    <row r="69" spans="5:5" ht="20.100000000000001" customHeight="1"/>
    <row r="70" spans="5:5" ht="20.100000000000001" customHeight="1"/>
    <row r="71" spans="5:5" ht="20.100000000000001" customHeight="1"/>
    <row r="72" spans="5:5" ht="20.100000000000001" customHeight="1">
      <c r="E72" s="3"/>
    </row>
    <row r="73" spans="5:5" ht="20.100000000000001" customHeight="1"/>
    <row r="74" spans="5:5" ht="20.100000000000001" customHeight="1">
      <c r="E74" s="3"/>
    </row>
    <row r="75" spans="5:5" ht="20.100000000000001" customHeight="1"/>
    <row r="76" spans="5:5" ht="20.100000000000001" customHeight="1">
      <c r="E76" s="3"/>
    </row>
  </sheetData>
  <mergeCells count="12">
    <mergeCell ref="D25:H25"/>
    <mergeCell ref="W1:Y1"/>
    <mergeCell ref="A4:Y4"/>
    <mergeCell ref="B7:E7"/>
    <mergeCell ref="G7:W8"/>
    <mergeCell ref="C11:X11"/>
    <mergeCell ref="B12:X12"/>
    <mergeCell ref="R14:X14"/>
    <mergeCell ref="L17:Q17"/>
    <mergeCell ref="L19:Q19"/>
    <mergeCell ref="L21:Q21"/>
    <mergeCell ref="D24:I24"/>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様式1</vt:lpstr>
      <vt:lpstr>様式2</vt:lpstr>
      <vt:lpstr>様式3</vt:lpstr>
      <vt:lpstr>様式4</vt:lpstr>
      <vt:lpstr>様式5</vt:lpstr>
      <vt:lpstr>様式6</vt:lpstr>
      <vt:lpstr>様式6-2</vt:lpstr>
      <vt:lpstr>様式７</vt:lpstr>
      <vt:lpstr>様式1!Print_Area</vt:lpstr>
      <vt:lpstr>様式2!Print_Area</vt:lpstr>
      <vt:lpstr>様式3!Print_Area</vt:lpstr>
      <vt:lpstr>様式4!Print_Area</vt:lpstr>
      <vt:lpstr>様式5!Print_Area</vt:lpstr>
      <vt:lpstr>様式6!Print_Area</vt:lpstr>
      <vt:lpstr>'様式6-2'!Print_Area</vt:lpstr>
      <vt:lpstr>様式７!Print_Area</vt:lpstr>
      <vt:lpstr>'様式6-2'!Print_Titles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