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鉄道・軌道運輸数量表" sheetId="1" r:id="rId1"/>
  </sheets>
  <definedNames>
    <definedName name="_xlnm.Print_Area" localSheetId="0">'鉄道・軌道運輸数量表'!$A$1:$L$76</definedName>
  </definedNames>
  <calcPr fullCalcOnLoad="1"/>
</workbook>
</file>

<file path=xl/sharedStrings.xml><?xml version="1.0" encoding="utf-8"?>
<sst xmlns="http://schemas.openxmlformats.org/spreadsheetml/2006/main" count="106" uniqueCount="84">
  <si>
    <t>項　　目　　</t>
  </si>
  <si>
    <t>旅　　客　　数　　量</t>
  </si>
  <si>
    <t>備  考</t>
  </si>
  <si>
    <t>定　期</t>
  </si>
  <si>
    <t>構成比</t>
  </si>
  <si>
    <t>定期外</t>
  </si>
  <si>
    <t>合　計</t>
  </si>
  <si>
    <t>前年対比</t>
  </si>
  <si>
    <t>　　事　業　者　名</t>
  </si>
  <si>
    <t>鉄</t>
  </si>
  <si>
    <t>大　手　計</t>
  </si>
  <si>
    <t>東京都交通局</t>
  </si>
  <si>
    <t>横浜市交通局</t>
  </si>
  <si>
    <t>公　営　計</t>
  </si>
  <si>
    <t>道</t>
  </si>
  <si>
    <t>芝山鉄道</t>
  </si>
  <si>
    <t>横浜高速鉄道</t>
  </si>
  <si>
    <t>中　小　計</t>
  </si>
  <si>
    <t>舞浜リゾートライン</t>
  </si>
  <si>
    <t>モノレール計</t>
  </si>
  <si>
    <t>※西武山口線は大手に含む</t>
  </si>
  <si>
    <t>新交通システム計</t>
  </si>
  <si>
    <t>鋼　索　計</t>
  </si>
  <si>
    <t>※ゆりかもめは鉄道に含む</t>
  </si>
  <si>
    <t>軌</t>
  </si>
  <si>
    <t>道</t>
  </si>
  <si>
    <t>軌　道　計</t>
  </si>
  <si>
    <t>合　　　　　計</t>
  </si>
  <si>
    <t>鉄道・軌道運輸数量表</t>
  </si>
  <si>
    <t>対前年度比</t>
  </si>
  <si>
    <t>東京地下鉄</t>
  </si>
  <si>
    <t>ひたちなか海浜鉄道</t>
  </si>
  <si>
    <t>東日本旅客鉄道</t>
  </si>
  <si>
    <t>東海旅客鉄道　</t>
  </si>
  <si>
    <t>Ｊ　Ｒ　計</t>
  </si>
  <si>
    <t>東武鉄道</t>
  </si>
  <si>
    <t>西武鉄道</t>
  </si>
  <si>
    <t>京成電鉄</t>
  </si>
  <si>
    <t>京王電鉄</t>
  </si>
  <si>
    <t>小田急電鉄</t>
  </si>
  <si>
    <t>京浜急行電鉄</t>
  </si>
  <si>
    <t>相模鉄道</t>
  </si>
  <si>
    <t>関東鉄道</t>
  </si>
  <si>
    <t>首都圏新都市鉄道</t>
  </si>
  <si>
    <t>鹿島臨海鉄道</t>
  </si>
  <si>
    <t>真岡鐵道</t>
  </si>
  <si>
    <t>野岩鉄道</t>
  </si>
  <si>
    <t>わたらせ渓谷鐵道</t>
  </si>
  <si>
    <t>上信電鉄</t>
  </si>
  <si>
    <t>上毛電気鉄道</t>
  </si>
  <si>
    <t>秩父鉄道</t>
  </si>
  <si>
    <t>埼玉高速鉄道</t>
  </si>
  <si>
    <t>新京成電鉄</t>
  </si>
  <si>
    <t>流鉄</t>
  </si>
  <si>
    <t>小湊鉄道</t>
  </si>
  <si>
    <t>銚子電気鉄道</t>
  </si>
  <si>
    <t>北総鉄道</t>
  </si>
  <si>
    <t>いすみ鉄道</t>
  </si>
  <si>
    <t>東葉高速鉄道</t>
  </si>
  <si>
    <t>東京臨海高速鉄道</t>
  </si>
  <si>
    <t>江ノ島電鉄</t>
  </si>
  <si>
    <t>箱根登山鉄道</t>
  </si>
  <si>
    <t>伊豆箱根鉄道</t>
  </si>
  <si>
    <t>富士急行</t>
  </si>
  <si>
    <t>東京モノレール</t>
  </si>
  <si>
    <t>湘南モノレール</t>
  </si>
  <si>
    <t>山万</t>
  </si>
  <si>
    <t>埼玉新都市交通</t>
  </si>
  <si>
    <t>ゆりかもめ</t>
  </si>
  <si>
    <t>筑波観光鉄道</t>
  </si>
  <si>
    <t>高尾登山電鉄</t>
  </si>
  <si>
    <t>御岳登山鉄道</t>
  </si>
  <si>
    <t>大山観光電鉄</t>
  </si>
  <si>
    <t>千葉都市モノレール</t>
  </si>
  <si>
    <t>多摩都市モノレール</t>
  </si>
  <si>
    <t>合　計</t>
  </si>
  <si>
    <t>（%）</t>
  </si>
  <si>
    <t>（%）</t>
  </si>
  <si>
    <t>横浜シーサイドライン</t>
  </si>
  <si>
    <t>前年度定期</t>
  </si>
  <si>
    <t>前年度定期外</t>
  </si>
  <si>
    <t>前年度合計</t>
  </si>
  <si>
    <t>東急電鉄</t>
  </si>
  <si>
    <t>単位：千人　R3.3.31現在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</si>
</sst>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&quot;¥&quot;#,##0.0;&quot;¥&quot;\-#,##0.0"/>
    <numFmt numFmtId="179" formatCode="#,##0.0"/>
    <numFmt numFmtId="180" formatCode="#,##0.0_ "/>
    <numFmt numFmtId="181" formatCode="_ * #,##0.0_ ;_ * \-#,##0.0_ ;_ * &quot;-&quot;?_ ;_ @_ "/>
    <numFmt numFmtId="182" formatCode="0.0%"/>
    <numFmt numFmtId="183" formatCode="0.0"/>
    <numFmt numFmtId="184" formatCode="#,##0_ "/>
    <numFmt numFmtId="185" formatCode="#,##0.0_ ;[Red]\-#,##0.0\ "/>
    <numFmt numFmtId="186" formatCode="0.00000_ "/>
    <numFmt numFmtId="187" formatCode="#,##0_);[Red]\(#,##0\)"/>
    <numFmt numFmtId="188" formatCode="0_);[Red]\(0\)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6" fontId="44" fillId="0" borderId="0" xfId="0" applyNumberFormat="1" applyFont="1" applyFill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38" fontId="4" fillId="0" borderId="14" xfId="49" applyFont="1" applyFill="1" applyBorder="1" applyAlignment="1" applyProtection="1">
      <alignment vertical="center"/>
      <protection locked="0"/>
    </xf>
    <xf numFmtId="177" fontId="4" fillId="0" borderId="10" xfId="49" applyNumberFormat="1" applyFont="1" applyFill="1" applyBorder="1" applyAlignment="1">
      <alignment vertical="center"/>
    </xf>
    <xf numFmtId="38" fontId="4" fillId="0" borderId="10" xfId="49" applyFont="1" applyFill="1" applyBorder="1" applyAlignment="1" applyProtection="1">
      <alignment vertical="center"/>
      <protection locked="0"/>
    </xf>
    <xf numFmtId="38" fontId="4" fillId="0" borderId="17" xfId="49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6" xfId="49" applyFont="1" applyFill="1" applyBorder="1" applyAlignment="1" applyProtection="1">
      <alignment vertical="center"/>
      <protection locked="0"/>
    </xf>
    <xf numFmtId="177" fontId="4" fillId="0" borderId="11" xfId="49" applyNumberFormat="1" applyFont="1" applyFill="1" applyBorder="1" applyAlignment="1">
      <alignment vertical="center"/>
    </xf>
    <xf numFmtId="38" fontId="4" fillId="33" borderId="0" xfId="49" applyFont="1" applyFill="1" applyBorder="1" applyAlignment="1" applyProtection="1">
      <alignment vertical="center"/>
      <protection locked="0"/>
    </xf>
    <xf numFmtId="38" fontId="4" fillId="0" borderId="11" xfId="49" applyFont="1" applyFill="1" applyBorder="1" applyAlignment="1" applyProtection="1">
      <alignment vertical="center"/>
      <protection locked="0"/>
    </xf>
    <xf numFmtId="176" fontId="4" fillId="0" borderId="11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8" fontId="4" fillId="34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21" xfId="49" applyNumberFormat="1" applyFont="1" applyFill="1" applyBorder="1" applyAlignment="1">
      <alignment vertical="center"/>
    </xf>
    <xf numFmtId="38" fontId="4" fillId="34" borderId="10" xfId="49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22" xfId="49" applyFont="1" applyFill="1" applyBorder="1" applyAlignment="1" applyProtection="1">
      <alignment vertical="center"/>
      <protection locked="0"/>
    </xf>
    <xf numFmtId="177" fontId="4" fillId="0" borderId="12" xfId="49" applyNumberFormat="1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 locked="0"/>
    </xf>
    <xf numFmtId="38" fontId="4" fillId="0" borderId="23" xfId="49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horizontal="right" vertical="center"/>
    </xf>
    <xf numFmtId="38" fontId="4" fillId="0" borderId="11" xfId="49" applyFont="1" applyFill="1" applyBorder="1" applyAlignment="1" applyProtection="1">
      <alignment horizontal="right" vertical="center"/>
      <protection locked="0"/>
    </xf>
    <xf numFmtId="177" fontId="4" fillId="0" borderId="1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7" fontId="4" fillId="0" borderId="18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38" fontId="4" fillId="0" borderId="25" xfId="49" applyFont="1" applyFill="1" applyBorder="1" applyAlignment="1" applyProtection="1">
      <alignment vertical="center"/>
      <protection locked="0"/>
    </xf>
    <xf numFmtId="177" fontId="4" fillId="0" borderId="24" xfId="49" applyNumberFormat="1" applyFont="1" applyFill="1" applyBorder="1" applyAlignment="1">
      <alignment horizontal="right" vertical="center"/>
    </xf>
    <xf numFmtId="38" fontId="4" fillId="0" borderId="24" xfId="49" applyFont="1" applyFill="1" applyBorder="1" applyAlignment="1" applyProtection="1">
      <alignment vertical="center"/>
      <protection locked="0"/>
    </xf>
    <xf numFmtId="177" fontId="4" fillId="0" borderId="24" xfId="49" applyNumberFormat="1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38" fontId="4" fillId="34" borderId="22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177" fontId="4" fillId="0" borderId="21" xfId="49" applyNumberFormat="1" applyFont="1" applyFill="1" applyBorder="1" applyAlignment="1">
      <alignment horizontal="right" vertical="center"/>
    </xf>
    <xf numFmtId="177" fontId="4" fillId="0" borderId="21" xfId="49" applyNumberFormat="1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4" fillId="0" borderId="0" xfId="0" applyNumberFormat="1" applyFont="1" applyFill="1" applyAlignment="1">
      <alignment vertical="center"/>
    </xf>
    <xf numFmtId="38" fontId="4" fillId="0" borderId="0" xfId="49" applyFont="1" applyFill="1" applyBorder="1" applyAlignment="1" applyProtection="1">
      <alignment vertical="center"/>
      <protection locked="0"/>
    </xf>
    <xf numFmtId="186" fontId="44" fillId="0" borderId="0" xfId="0" applyNumberFormat="1" applyFont="1" applyFill="1" applyBorder="1" applyAlignment="1">
      <alignment vertical="center"/>
    </xf>
    <xf numFmtId="38" fontId="4" fillId="35" borderId="14" xfId="49" applyFont="1" applyFill="1" applyBorder="1" applyAlignment="1" applyProtection="1">
      <alignment vertical="center"/>
      <protection locked="0"/>
    </xf>
    <xf numFmtId="177" fontId="4" fillId="35" borderId="10" xfId="49" applyNumberFormat="1" applyFont="1" applyFill="1" applyBorder="1" applyAlignment="1">
      <alignment vertical="center"/>
    </xf>
    <xf numFmtId="38" fontId="4" fillId="35" borderId="16" xfId="49" applyFont="1" applyFill="1" applyBorder="1" applyAlignment="1" applyProtection="1">
      <alignment vertical="center"/>
      <protection locked="0"/>
    </xf>
    <xf numFmtId="177" fontId="4" fillId="35" borderId="11" xfId="49" applyNumberFormat="1" applyFont="1" applyFill="1" applyBorder="1" applyAlignment="1">
      <alignment horizontal="right" vertical="center"/>
    </xf>
    <xf numFmtId="177" fontId="4" fillId="35" borderId="10" xfId="49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38" fontId="4" fillId="36" borderId="19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22" xfId="49" applyFont="1" applyFill="1" applyBorder="1" applyAlignment="1">
      <alignment vertical="center"/>
    </xf>
    <xf numFmtId="38" fontId="4" fillId="36" borderId="21" xfId="49" applyFont="1" applyFill="1" applyBorder="1" applyAlignment="1">
      <alignment vertical="center"/>
    </xf>
    <xf numFmtId="38" fontId="0" fillId="36" borderId="0" xfId="0" applyNumberFormat="1" applyFont="1" applyFill="1" applyAlignment="1">
      <alignment vertical="center"/>
    </xf>
    <xf numFmtId="38" fontId="4" fillId="36" borderId="28" xfId="49" applyFont="1" applyFill="1" applyBorder="1" applyAlignment="1">
      <alignment vertical="center"/>
    </xf>
    <xf numFmtId="38" fontId="4" fillId="2" borderId="17" xfId="49" applyFont="1" applyFill="1" applyBorder="1" applyAlignment="1">
      <alignment vertical="center"/>
    </xf>
    <xf numFmtId="38" fontId="4" fillId="2" borderId="20" xfId="49" applyFont="1" applyFill="1" applyBorder="1" applyAlignment="1">
      <alignment vertical="center"/>
    </xf>
    <xf numFmtId="38" fontId="4" fillId="2" borderId="23" xfId="49" applyFont="1" applyFill="1" applyBorder="1" applyAlignment="1">
      <alignment vertical="center"/>
    </xf>
    <xf numFmtId="0" fontId="45" fillId="36" borderId="0" xfId="0" applyFont="1" applyFill="1" applyAlignment="1">
      <alignment vertical="center"/>
    </xf>
    <xf numFmtId="38" fontId="4" fillId="2" borderId="0" xfId="49" applyFont="1" applyFill="1" applyBorder="1" applyAlignment="1">
      <alignment vertical="center"/>
    </xf>
    <xf numFmtId="38" fontId="4" fillId="0" borderId="29" xfId="49" applyFont="1" applyFill="1" applyBorder="1" applyAlignment="1" applyProtection="1">
      <alignment vertical="center"/>
      <protection locked="0"/>
    </xf>
    <xf numFmtId="177" fontId="4" fillId="0" borderId="30" xfId="49" applyNumberFormat="1" applyFont="1" applyFill="1" applyBorder="1" applyAlignment="1">
      <alignment vertical="center"/>
    </xf>
    <xf numFmtId="38" fontId="4" fillId="0" borderId="30" xfId="49" applyFont="1" applyFill="1" applyBorder="1" applyAlignment="1" applyProtection="1">
      <alignment vertical="center"/>
      <protection locked="0"/>
    </xf>
    <xf numFmtId="38" fontId="4" fillId="2" borderId="31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176" fontId="4" fillId="0" borderId="30" xfId="49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38" fontId="4" fillId="36" borderId="16" xfId="49" applyFont="1" applyFill="1" applyBorder="1" applyAlignment="1">
      <alignment vertical="center"/>
    </xf>
    <xf numFmtId="38" fontId="4" fillId="34" borderId="16" xfId="49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38" fontId="4" fillId="0" borderId="28" xfId="49" applyFont="1" applyFill="1" applyBorder="1" applyAlignment="1" applyProtection="1">
      <alignment vertical="center"/>
      <protection locked="0"/>
    </xf>
    <xf numFmtId="38" fontId="4" fillId="0" borderId="21" xfId="49" applyFont="1" applyFill="1" applyBorder="1" applyAlignment="1" applyProtection="1">
      <alignment vertical="center"/>
      <protection locked="0"/>
    </xf>
    <xf numFmtId="38" fontId="4" fillId="2" borderId="33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2" borderId="26" xfId="49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7" fontId="4" fillId="0" borderId="30" xfId="49" applyNumberFormat="1" applyFont="1" applyFill="1" applyBorder="1" applyAlignment="1">
      <alignment horizontal="right" vertical="center"/>
    </xf>
    <xf numFmtId="38" fontId="4" fillId="36" borderId="12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38" fontId="4" fillId="2" borderId="16" xfId="49" applyFont="1" applyFill="1" applyBorder="1" applyAlignment="1">
      <alignment vertical="center"/>
    </xf>
    <xf numFmtId="38" fontId="4" fillId="2" borderId="29" xfId="49" applyFont="1" applyFill="1" applyBorder="1" applyAlignment="1">
      <alignment vertical="center"/>
    </xf>
    <xf numFmtId="38" fontId="4" fillId="2" borderId="14" xfId="49" applyFont="1" applyFill="1" applyBorder="1" applyAlignment="1">
      <alignment vertical="center"/>
    </xf>
    <xf numFmtId="38" fontId="7" fillId="34" borderId="21" xfId="49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7" fillId="0" borderId="11" xfId="49" applyNumberFormat="1" applyFont="1" applyFill="1" applyBorder="1" applyAlignment="1">
      <alignment horizontal="right" vertical="center"/>
    </xf>
    <xf numFmtId="177" fontId="7" fillId="0" borderId="11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85" zoomScaleNormal="115" zoomScaleSheetLayoutView="85" zoomScalePageLayoutView="0" workbookViewId="0" topLeftCell="A1">
      <selection activeCell="M48" sqref="M48"/>
    </sheetView>
  </sheetViews>
  <sheetFormatPr defaultColWidth="9.00390625" defaultRowHeight="19.5" customHeight="1"/>
  <cols>
    <col min="1" max="1" width="4.125" style="1" customWidth="1"/>
    <col min="2" max="2" width="18.875" style="1" bestFit="1" customWidth="1"/>
    <col min="3" max="3" width="13.875" style="78" hidden="1" customWidth="1"/>
    <col min="4" max="4" width="9.75390625" style="3" bestFit="1" customWidth="1"/>
    <col min="5" max="5" width="7.50390625" style="3" bestFit="1" customWidth="1"/>
    <col min="6" max="6" width="22.50390625" style="78" hidden="1" customWidth="1"/>
    <col min="7" max="7" width="9.75390625" style="3" bestFit="1" customWidth="1"/>
    <col min="8" max="8" width="7.50390625" style="3" bestFit="1" customWidth="1"/>
    <col min="9" max="9" width="14.75390625" style="89" hidden="1" customWidth="1"/>
    <col min="10" max="10" width="10.875" style="3" bestFit="1" customWidth="1"/>
    <col min="11" max="11" width="11.00390625" style="3" bestFit="1" customWidth="1"/>
    <col min="12" max="12" width="8.375" style="1" customWidth="1"/>
    <col min="13" max="13" width="9.75390625" style="1" customWidth="1"/>
    <col min="14" max="14" width="15.125" style="1" customWidth="1"/>
    <col min="15" max="16384" width="9.00390625" style="1" customWidth="1"/>
  </cols>
  <sheetData>
    <row r="1" spans="1:12" ht="19.5" customHeight="1">
      <c r="A1" s="132" t="s">
        <v>28</v>
      </c>
      <c r="B1" s="132"/>
      <c r="I1" s="78"/>
      <c r="L1" s="13"/>
    </row>
    <row r="2" spans="1:12" s="2" customFormat="1" ht="19.5" customHeight="1">
      <c r="A2" s="4"/>
      <c r="B2" s="4"/>
      <c r="C2" s="79"/>
      <c r="D2" s="4"/>
      <c r="E2" s="4"/>
      <c r="F2" s="79"/>
      <c r="G2" s="4"/>
      <c r="H2" s="4"/>
      <c r="I2" s="79"/>
      <c r="J2" s="4"/>
      <c r="K2" s="4"/>
      <c r="L2" s="14" t="s">
        <v>83</v>
      </c>
    </row>
    <row r="3" spans="1:12" s="2" customFormat="1" ht="19.5" customHeight="1">
      <c r="A3" s="15"/>
      <c r="B3" s="16" t="s">
        <v>0</v>
      </c>
      <c r="C3" s="122" t="s">
        <v>1</v>
      </c>
      <c r="D3" s="123"/>
      <c r="E3" s="123"/>
      <c r="F3" s="123"/>
      <c r="G3" s="123"/>
      <c r="H3" s="123"/>
      <c r="I3" s="123"/>
      <c r="J3" s="123"/>
      <c r="K3" s="124"/>
      <c r="L3" s="133" t="s">
        <v>2</v>
      </c>
    </row>
    <row r="4" spans="1:12" s="2" customFormat="1" ht="19.5" customHeight="1">
      <c r="A4" s="17"/>
      <c r="B4" s="12"/>
      <c r="C4" s="126" t="s">
        <v>79</v>
      </c>
      <c r="D4" s="128" t="s">
        <v>3</v>
      </c>
      <c r="E4" s="6" t="s">
        <v>4</v>
      </c>
      <c r="F4" s="126" t="s">
        <v>80</v>
      </c>
      <c r="G4" s="128" t="s">
        <v>5</v>
      </c>
      <c r="H4" s="5" t="s">
        <v>4</v>
      </c>
      <c r="I4" s="126" t="s">
        <v>81</v>
      </c>
      <c r="J4" s="120" t="s">
        <v>75</v>
      </c>
      <c r="K4" s="6" t="s">
        <v>29</v>
      </c>
      <c r="L4" s="128"/>
    </row>
    <row r="5" spans="1:12" s="2" customFormat="1" ht="19.5" customHeight="1">
      <c r="A5" s="118" t="s">
        <v>8</v>
      </c>
      <c r="B5" s="119"/>
      <c r="C5" s="127"/>
      <c r="D5" s="129"/>
      <c r="E5" s="6" t="s">
        <v>76</v>
      </c>
      <c r="F5" s="127"/>
      <c r="G5" s="129"/>
      <c r="H5" s="6" t="s">
        <v>76</v>
      </c>
      <c r="I5" s="127"/>
      <c r="J5" s="121"/>
      <c r="K5" s="6" t="s">
        <v>76</v>
      </c>
      <c r="L5" s="129"/>
    </row>
    <row r="6" spans="1:14" s="2" customFormat="1" ht="19.5" customHeight="1">
      <c r="A6" s="18"/>
      <c r="B6" s="19" t="s">
        <v>32</v>
      </c>
      <c r="C6" s="73">
        <v>3848814</v>
      </c>
      <c r="D6" s="73">
        <v>2924225</v>
      </c>
      <c r="E6" s="74">
        <f>D6/J6*100</f>
        <v>67.46132172952537</v>
      </c>
      <c r="F6" s="22">
        <v>2441695</v>
      </c>
      <c r="G6" s="22">
        <v>1410444</v>
      </c>
      <c r="H6" s="21">
        <f>G6/J6*100</f>
        <v>32.538678270474634</v>
      </c>
      <c r="I6" s="86">
        <f>C6+F6</f>
        <v>6290509</v>
      </c>
      <c r="J6" s="23">
        <f>D6+G6</f>
        <v>4334669</v>
      </c>
      <c r="K6" s="24">
        <f>J6/I6*100</f>
        <v>68.90808041129898</v>
      </c>
      <c r="L6" s="25"/>
      <c r="M6" s="70"/>
      <c r="N6" s="9"/>
    </row>
    <row r="7" spans="1:16" s="2" customFormat="1" ht="19.5" customHeight="1">
      <c r="A7" s="26"/>
      <c r="B7" s="11" t="s">
        <v>33</v>
      </c>
      <c r="C7" s="91">
        <v>5182</v>
      </c>
      <c r="D7" s="91">
        <v>4070</v>
      </c>
      <c r="E7" s="92">
        <f aca="true" t="shared" si="0" ref="E7:E36">D7/J7*100</f>
        <v>77.85003825554705</v>
      </c>
      <c r="F7" s="93">
        <v>2168</v>
      </c>
      <c r="G7" s="93">
        <v>1158</v>
      </c>
      <c r="H7" s="92">
        <f>G7/J7*100</f>
        <v>22.149961744452945</v>
      </c>
      <c r="I7" s="94">
        <f aca="true" t="shared" si="1" ref="I7:I36">C7+F7</f>
        <v>7350</v>
      </c>
      <c r="J7" s="95">
        <f>D7+G7</f>
        <v>5228</v>
      </c>
      <c r="K7" s="96">
        <f aca="true" t="shared" si="2" ref="K7:K36">J7/I7*100</f>
        <v>71.12925170068027</v>
      </c>
      <c r="L7" s="97"/>
      <c r="N7" s="72"/>
      <c r="O7" s="29"/>
      <c r="P7" s="71"/>
    </row>
    <row r="8" spans="1:14" s="2" customFormat="1" ht="19.5" customHeight="1">
      <c r="A8" s="26"/>
      <c r="B8" s="98" t="s">
        <v>34</v>
      </c>
      <c r="C8" s="99">
        <f>SUM(C6:C7)</f>
        <v>3853996</v>
      </c>
      <c r="D8" s="100">
        <f>SUM(D6:D7)</f>
        <v>2928295</v>
      </c>
      <c r="E8" s="28">
        <f t="shared" si="0"/>
        <v>67.47383636063252</v>
      </c>
      <c r="F8" s="99">
        <f>SUM(F6:F7)</f>
        <v>2443863</v>
      </c>
      <c r="G8" s="100">
        <f>SUM(G6:G7)</f>
        <v>1411602</v>
      </c>
      <c r="H8" s="28">
        <f>G8/J8*100</f>
        <v>32.526163639367475</v>
      </c>
      <c r="I8" s="90">
        <f t="shared" si="1"/>
        <v>6297859</v>
      </c>
      <c r="J8" s="7">
        <f>SUM(J6:J7)</f>
        <v>4339897</v>
      </c>
      <c r="K8" s="31">
        <f t="shared" si="2"/>
        <v>68.91067265875593</v>
      </c>
      <c r="L8" s="32"/>
      <c r="N8" s="9"/>
    </row>
    <row r="9" spans="1:14" s="2" customFormat="1" ht="19.5" customHeight="1">
      <c r="A9" s="26"/>
      <c r="B9" s="19" t="s">
        <v>35</v>
      </c>
      <c r="C9" s="20">
        <v>603535</v>
      </c>
      <c r="D9" s="20">
        <v>459292</v>
      </c>
      <c r="E9" s="21">
        <f t="shared" si="0"/>
        <v>67.83763584749042</v>
      </c>
      <c r="F9" s="22">
        <v>322903</v>
      </c>
      <c r="G9" s="22">
        <v>217754</v>
      </c>
      <c r="H9" s="21">
        <f aca="true" t="shared" si="3" ref="H9:H36">G9/J9*100</f>
        <v>32.162364152509575</v>
      </c>
      <c r="I9" s="86">
        <f t="shared" si="1"/>
        <v>926438</v>
      </c>
      <c r="J9" s="23">
        <f aca="true" t="shared" si="4" ref="J9:J36">D9+G9</f>
        <v>677046</v>
      </c>
      <c r="K9" s="24">
        <f t="shared" si="2"/>
        <v>73.08055153178087</v>
      </c>
      <c r="L9" s="25"/>
      <c r="N9" s="9"/>
    </row>
    <row r="10" spans="1:14" s="2" customFormat="1" ht="19.5" customHeight="1">
      <c r="A10" s="26"/>
      <c r="B10" s="11" t="s">
        <v>36</v>
      </c>
      <c r="C10" s="27">
        <v>416754</v>
      </c>
      <c r="D10" s="27">
        <v>303513</v>
      </c>
      <c r="E10" s="28">
        <f t="shared" si="0"/>
        <v>64.27337142276302</v>
      </c>
      <c r="F10" s="30">
        <v>247515</v>
      </c>
      <c r="G10" s="30">
        <v>168709</v>
      </c>
      <c r="H10" s="28">
        <f t="shared" si="3"/>
        <v>35.72662857723698</v>
      </c>
      <c r="I10" s="90">
        <f t="shared" si="1"/>
        <v>664269</v>
      </c>
      <c r="J10" s="7">
        <f t="shared" si="4"/>
        <v>472222</v>
      </c>
      <c r="K10" s="31">
        <f>J10/I10*100</f>
        <v>71.08897148594922</v>
      </c>
      <c r="L10" s="32"/>
      <c r="N10" s="9"/>
    </row>
    <row r="11" spans="1:14" s="2" customFormat="1" ht="19.5" customHeight="1">
      <c r="A11" s="26"/>
      <c r="B11" s="11" t="s">
        <v>37</v>
      </c>
      <c r="C11" s="27">
        <v>171540</v>
      </c>
      <c r="D11" s="27">
        <v>132427</v>
      </c>
      <c r="E11" s="28">
        <f t="shared" si="0"/>
        <v>63.449025939802794</v>
      </c>
      <c r="F11" s="30">
        <v>121050</v>
      </c>
      <c r="G11" s="30">
        <v>76287</v>
      </c>
      <c r="H11" s="28">
        <f t="shared" si="3"/>
        <v>36.550974060197206</v>
      </c>
      <c r="I11" s="90">
        <f t="shared" si="1"/>
        <v>292590</v>
      </c>
      <c r="J11" s="7">
        <f t="shared" si="4"/>
        <v>208714</v>
      </c>
      <c r="K11" s="31">
        <f t="shared" si="2"/>
        <v>71.33326497829728</v>
      </c>
      <c r="L11" s="32"/>
      <c r="N11" s="9"/>
    </row>
    <row r="12" spans="1:14" s="2" customFormat="1" ht="19.5" customHeight="1">
      <c r="A12" s="26"/>
      <c r="B12" s="11" t="s">
        <v>38</v>
      </c>
      <c r="C12" s="27">
        <v>402729</v>
      </c>
      <c r="D12" s="27">
        <v>269745</v>
      </c>
      <c r="E12" s="28">
        <f t="shared" si="0"/>
        <v>59.85767035620134</v>
      </c>
      <c r="F12" s="30">
        <v>275259</v>
      </c>
      <c r="G12" s="30">
        <v>180899</v>
      </c>
      <c r="H12" s="28">
        <f t="shared" si="3"/>
        <v>40.142329643798654</v>
      </c>
      <c r="I12" s="90">
        <f t="shared" si="1"/>
        <v>677988</v>
      </c>
      <c r="J12" s="7">
        <f t="shared" si="4"/>
        <v>450644</v>
      </c>
      <c r="K12" s="31">
        <f t="shared" si="2"/>
        <v>66.46784308866823</v>
      </c>
      <c r="L12" s="32"/>
      <c r="N12" s="9"/>
    </row>
    <row r="13" spans="1:14" s="2" customFormat="1" ht="19.5" customHeight="1">
      <c r="A13" s="17" t="s">
        <v>9</v>
      </c>
      <c r="B13" s="11" t="s">
        <v>39</v>
      </c>
      <c r="C13" s="27">
        <v>471984</v>
      </c>
      <c r="D13" s="27">
        <v>331963</v>
      </c>
      <c r="E13" s="28">
        <f t="shared" si="0"/>
        <v>63.20396020753011</v>
      </c>
      <c r="F13" s="30">
        <v>294671</v>
      </c>
      <c r="G13" s="30">
        <v>193262</v>
      </c>
      <c r="H13" s="28">
        <f t="shared" si="3"/>
        <v>36.79603979246989</v>
      </c>
      <c r="I13" s="90">
        <f t="shared" si="1"/>
        <v>766655</v>
      </c>
      <c r="J13" s="7">
        <f t="shared" si="4"/>
        <v>525225</v>
      </c>
      <c r="K13" s="31">
        <f t="shared" si="2"/>
        <v>68.5086512186055</v>
      </c>
      <c r="L13" s="32"/>
      <c r="N13" s="9"/>
    </row>
    <row r="14" spans="1:14" s="2" customFormat="1" ht="19.5" customHeight="1">
      <c r="A14" s="26"/>
      <c r="B14" s="11" t="s">
        <v>82</v>
      </c>
      <c r="C14" s="27">
        <v>707409</v>
      </c>
      <c r="D14" s="27">
        <v>470444</v>
      </c>
      <c r="E14" s="28">
        <f t="shared" si="0"/>
        <v>59.518607313879414</v>
      </c>
      <c r="F14" s="30">
        <v>460705</v>
      </c>
      <c r="G14" s="30">
        <v>319971</v>
      </c>
      <c r="H14" s="28">
        <f t="shared" si="3"/>
        <v>40.48139268612058</v>
      </c>
      <c r="I14" s="90">
        <f t="shared" si="1"/>
        <v>1168114</v>
      </c>
      <c r="J14" s="7">
        <f t="shared" si="4"/>
        <v>790415</v>
      </c>
      <c r="K14" s="31">
        <f t="shared" si="2"/>
        <v>67.66591274481772</v>
      </c>
      <c r="L14" s="32"/>
      <c r="N14" s="9"/>
    </row>
    <row r="15" spans="1:14" s="2" customFormat="1" ht="19.5" customHeight="1">
      <c r="A15" s="26"/>
      <c r="B15" s="11" t="s">
        <v>40</v>
      </c>
      <c r="C15" s="27">
        <v>267353</v>
      </c>
      <c r="D15" s="27">
        <v>198633</v>
      </c>
      <c r="E15" s="28">
        <f t="shared" si="0"/>
        <v>59.310429257339415</v>
      </c>
      <c r="F15" s="30">
        <v>216066</v>
      </c>
      <c r="G15" s="30">
        <v>136271</v>
      </c>
      <c r="H15" s="28">
        <f t="shared" si="3"/>
        <v>40.689570742660585</v>
      </c>
      <c r="I15" s="90">
        <f t="shared" si="1"/>
        <v>483419</v>
      </c>
      <c r="J15" s="7">
        <f t="shared" si="4"/>
        <v>334904</v>
      </c>
      <c r="K15" s="31">
        <f t="shared" si="2"/>
        <v>69.27820379422405</v>
      </c>
      <c r="L15" s="32"/>
      <c r="N15" s="9"/>
    </row>
    <row r="16" spans="1:14" s="2" customFormat="1" ht="19.5" customHeight="1">
      <c r="A16" s="26"/>
      <c r="B16" s="101" t="s">
        <v>41</v>
      </c>
      <c r="C16" s="91">
        <v>152239</v>
      </c>
      <c r="D16" s="91">
        <v>117614</v>
      </c>
      <c r="E16" s="92">
        <f t="shared" si="0"/>
        <v>67.2798933717744</v>
      </c>
      <c r="F16" s="93">
        <v>80965</v>
      </c>
      <c r="G16" s="93">
        <v>57199</v>
      </c>
      <c r="H16" s="92">
        <f t="shared" si="3"/>
        <v>32.72010662822559</v>
      </c>
      <c r="I16" s="94">
        <f t="shared" si="1"/>
        <v>233204</v>
      </c>
      <c r="J16" s="95">
        <f t="shared" si="4"/>
        <v>174813</v>
      </c>
      <c r="K16" s="96">
        <f t="shared" si="2"/>
        <v>74.96140717997976</v>
      </c>
      <c r="L16" s="97"/>
      <c r="N16" s="9"/>
    </row>
    <row r="17" spans="1:14" s="2" customFormat="1" ht="19.5" customHeight="1">
      <c r="A17" s="26"/>
      <c r="B17" s="6" t="s">
        <v>10</v>
      </c>
      <c r="C17" s="99">
        <f>SUM(C9:C16)</f>
        <v>3193543</v>
      </c>
      <c r="D17" s="100">
        <f>SUM(D9:D16)</f>
        <v>2283631</v>
      </c>
      <c r="E17" s="28">
        <f t="shared" si="0"/>
        <v>62.84099292704452</v>
      </c>
      <c r="F17" s="99">
        <f>SUM(F9:F16)</f>
        <v>2019134</v>
      </c>
      <c r="G17" s="100">
        <f>SUM(G9:G16)</f>
        <v>1350352</v>
      </c>
      <c r="H17" s="28">
        <f t="shared" si="3"/>
        <v>37.15900707295548</v>
      </c>
      <c r="I17" s="90">
        <f t="shared" si="1"/>
        <v>5212677</v>
      </c>
      <c r="J17" s="7">
        <f>SUM(J9:J16)</f>
        <v>3633983</v>
      </c>
      <c r="K17" s="31">
        <f t="shared" si="2"/>
        <v>69.71433296173923</v>
      </c>
      <c r="L17" s="32"/>
      <c r="N17" s="9"/>
    </row>
    <row r="18" spans="1:14" s="2" customFormat="1" ht="19.5" customHeight="1">
      <c r="A18" s="26"/>
      <c r="B18" s="102" t="s">
        <v>30</v>
      </c>
      <c r="C18" s="103">
        <v>1583983</v>
      </c>
      <c r="D18" s="103">
        <v>1129133</v>
      </c>
      <c r="E18" s="67">
        <f t="shared" si="0"/>
        <v>62.0577327248105</v>
      </c>
      <c r="F18" s="104">
        <v>1179676</v>
      </c>
      <c r="G18" s="104">
        <v>690355</v>
      </c>
      <c r="H18" s="67">
        <f t="shared" si="3"/>
        <v>37.94226727518951</v>
      </c>
      <c r="I18" s="105">
        <f t="shared" si="1"/>
        <v>2763659</v>
      </c>
      <c r="J18" s="106">
        <f t="shared" si="4"/>
        <v>1819488</v>
      </c>
      <c r="K18" s="38">
        <f t="shared" si="2"/>
        <v>65.83619759167104</v>
      </c>
      <c r="L18" s="69"/>
      <c r="N18" s="9"/>
    </row>
    <row r="19" spans="1:14" s="2" customFormat="1" ht="19.5" customHeight="1">
      <c r="A19" s="26"/>
      <c r="B19" s="19" t="s">
        <v>11</v>
      </c>
      <c r="C19" s="73">
        <v>637196</v>
      </c>
      <c r="D19" s="73">
        <v>473682</v>
      </c>
      <c r="E19" s="74">
        <f t="shared" si="0"/>
        <v>65.18475909483732</v>
      </c>
      <c r="F19" s="39">
        <v>425064</v>
      </c>
      <c r="G19" s="39">
        <v>252994</v>
      </c>
      <c r="H19" s="21">
        <f t="shared" si="3"/>
        <v>34.81524090516269</v>
      </c>
      <c r="I19" s="86">
        <f t="shared" si="1"/>
        <v>1062260</v>
      </c>
      <c r="J19" s="23">
        <f t="shared" si="4"/>
        <v>726676</v>
      </c>
      <c r="K19" s="24">
        <f t="shared" si="2"/>
        <v>68.40848756424981</v>
      </c>
      <c r="L19" s="25"/>
      <c r="N19" s="9"/>
    </row>
    <row r="20" spans="1:14" s="2" customFormat="1" ht="19.5" customHeight="1">
      <c r="A20" s="26"/>
      <c r="B20" s="57" t="s">
        <v>12</v>
      </c>
      <c r="C20" s="58">
        <v>155251</v>
      </c>
      <c r="D20" s="58">
        <v>116322</v>
      </c>
      <c r="E20" s="61">
        <f t="shared" si="0"/>
        <v>65.8895100854759</v>
      </c>
      <c r="F20" s="60">
        <v>89287</v>
      </c>
      <c r="G20" s="60">
        <v>60219</v>
      </c>
      <c r="H20" s="61">
        <f t="shared" si="3"/>
        <v>34.11048991452411</v>
      </c>
      <c r="I20" s="107">
        <f t="shared" si="1"/>
        <v>244538</v>
      </c>
      <c r="J20" s="62">
        <f t="shared" si="4"/>
        <v>176541</v>
      </c>
      <c r="K20" s="63">
        <f t="shared" si="2"/>
        <v>72.19368768862098</v>
      </c>
      <c r="L20" s="108"/>
      <c r="N20" s="9"/>
    </row>
    <row r="21" spans="1:14" s="2" customFormat="1" ht="19.5" customHeight="1">
      <c r="A21" s="26"/>
      <c r="B21" s="33" t="s">
        <v>13</v>
      </c>
      <c r="C21" s="80">
        <f>SUM(C19:C20)</f>
        <v>792447</v>
      </c>
      <c r="D21" s="34">
        <f>SUM(D19:D20)</f>
        <v>590004</v>
      </c>
      <c r="E21" s="56">
        <f t="shared" si="0"/>
        <v>65.32250832302758</v>
      </c>
      <c r="F21" s="80">
        <f>SUM(F19:F20)</f>
        <v>514351</v>
      </c>
      <c r="G21" s="34">
        <f>SUM(G19:G20)</f>
        <v>313213</v>
      </c>
      <c r="H21" s="56">
        <f t="shared" si="3"/>
        <v>34.67749167697242</v>
      </c>
      <c r="I21" s="87">
        <f t="shared" si="1"/>
        <v>1306798</v>
      </c>
      <c r="J21" s="35">
        <f>SUM(J19:J20)</f>
        <v>903217</v>
      </c>
      <c r="K21" s="36">
        <f t="shared" si="2"/>
        <v>69.11680305601936</v>
      </c>
      <c r="L21" s="37"/>
      <c r="N21" s="9"/>
    </row>
    <row r="22" spans="1:14" s="2" customFormat="1" ht="19.5" customHeight="1">
      <c r="A22" s="26"/>
      <c r="B22" s="19" t="s">
        <v>31</v>
      </c>
      <c r="C22" s="20">
        <v>560</v>
      </c>
      <c r="D22" s="20">
        <v>485</v>
      </c>
      <c r="E22" s="21">
        <f t="shared" si="0"/>
        <v>67.36111111111111</v>
      </c>
      <c r="F22" s="22">
        <v>446</v>
      </c>
      <c r="G22" s="22">
        <v>235</v>
      </c>
      <c r="H22" s="21">
        <f t="shared" si="3"/>
        <v>32.63888888888889</v>
      </c>
      <c r="I22" s="86">
        <f t="shared" si="1"/>
        <v>1006</v>
      </c>
      <c r="J22" s="23">
        <f t="shared" si="4"/>
        <v>720</v>
      </c>
      <c r="K22" s="24">
        <f t="shared" si="2"/>
        <v>71.57057654075547</v>
      </c>
      <c r="L22" s="25"/>
      <c r="N22" s="9"/>
    </row>
    <row r="23" spans="1:14" s="2" customFormat="1" ht="19.5" customHeight="1">
      <c r="A23" s="26"/>
      <c r="B23" s="11" t="s">
        <v>42</v>
      </c>
      <c r="C23" s="27">
        <v>6871</v>
      </c>
      <c r="D23" s="27">
        <v>5522</v>
      </c>
      <c r="E23" s="28">
        <f t="shared" si="0"/>
        <v>66.86039472091052</v>
      </c>
      <c r="F23" s="30">
        <v>4250</v>
      </c>
      <c r="G23" s="30">
        <v>2737</v>
      </c>
      <c r="H23" s="28">
        <f t="shared" si="3"/>
        <v>33.13960527908948</v>
      </c>
      <c r="I23" s="90">
        <f t="shared" si="1"/>
        <v>11121</v>
      </c>
      <c r="J23" s="7">
        <f t="shared" si="4"/>
        <v>8259</v>
      </c>
      <c r="K23" s="31">
        <f t="shared" si="2"/>
        <v>74.26490423523065</v>
      </c>
      <c r="L23" s="32"/>
      <c r="N23" s="9"/>
    </row>
    <row r="24" spans="1:14" s="2" customFormat="1" ht="19.5" customHeight="1">
      <c r="A24" s="26"/>
      <c r="B24" s="11" t="s">
        <v>43</v>
      </c>
      <c r="C24" s="27">
        <v>93014</v>
      </c>
      <c r="D24" s="27">
        <v>70917</v>
      </c>
      <c r="E24" s="28">
        <f t="shared" si="0"/>
        <v>70.60000597318043</v>
      </c>
      <c r="F24" s="30">
        <v>46727</v>
      </c>
      <c r="G24" s="30">
        <v>29532</v>
      </c>
      <c r="H24" s="28">
        <f t="shared" si="3"/>
        <v>29.39999402681958</v>
      </c>
      <c r="I24" s="90">
        <f t="shared" si="1"/>
        <v>139741</v>
      </c>
      <c r="J24" s="7">
        <f t="shared" si="4"/>
        <v>100449</v>
      </c>
      <c r="K24" s="31">
        <f t="shared" si="2"/>
        <v>71.88226790991907</v>
      </c>
      <c r="L24" s="32"/>
      <c r="N24" s="9"/>
    </row>
    <row r="25" spans="1:14" s="2" customFormat="1" ht="19.5" customHeight="1">
      <c r="A25" s="26"/>
      <c r="B25" s="11" t="s">
        <v>44</v>
      </c>
      <c r="C25" s="27">
        <v>1284</v>
      </c>
      <c r="D25" s="27">
        <v>1007</v>
      </c>
      <c r="E25" s="28">
        <f t="shared" si="0"/>
        <v>67.17811874583055</v>
      </c>
      <c r="F25" s="30">
        <v>830</v>
      </c>
      <c r="G25" s="30">
        <v>492</v>
      </c>
      <c r="H25" s="28">
        <f t="shared" si="3"/>
        <v>32.82188125416944</v>
      </c>
      <c r="I25" s="90">
        <f t="shared" si="1"/>
        <v>2114</v>
      </c>
      <c r="J25" s="7">
        <f t="shared" si="4"/>
        <v>1499</v>
      </c>
      <c r="K25" s="31">
        <f t="shared" si="2"/>
        <v>70.90823084200568</v>
      </c>
      <c r="L25" s="32"/>
      <c r="N25" s="9"/>
    </row>
    <row r="26" spans="1:14" s="2" customFormat="1" ht="19.5" customHeight="1">
      <c r="A26" s="26"/>
      <c r="B26" s="11" t="s">
        <v>45</v>
      </c>
      <c r="C26" s="27">
        <v>799</v>
      </c>
      <c r="D26" s="27">
        <v>561</v>
      </c>
      <c r="E26" s="28">
        <f t="shared" si="0"/>
        <v>80.95238095238095</v>
      </c>
      <c r="F26" s="30">
        <v>280</v>
      </c>
      <c r="G26" s="30">
        <v>132</v>
      </c>
      <c r="H26" s="28">
        <f t="shared" si="3"/>
        <v>19.047619047619047</v>
      </c>
      <c r="I26" s="90">
        <f t="shared" si="1"/>
        <v>1079</v>
      </c>
      <c r="J26" s="7">
        <f t="shared" si="4"/>
        <v>693</v>
      </c>
      <c r="K26" s="31">
        <f t="shared" si="2"/>
        <v>64.22613531047267</v>
      </c>
      <c r="L26" s="32"/>
      <c r="N26" s="9"/>
    </row>
    <row r="27" spans="1:14" s="2" customFormat="1" ht="19.5" customHeight="1">
      <c r="A27" s="26"/>
      <c r="B27" s="11" t="s">
        <v>46</v>
      </c>
      <c r="C27" s="27">
        <v>9</v>
      </c>
      <c r="D27" s="27">
        <v>6</v>
      </c>
      <c r="E27" s="28">
        <f t="shared" si="0"/>
        <v>4.137931034482759</v>
      </c>
      <c r="F27" s="30">
        <v>358</v>
      </c>
      <c r="G27" s="30">
        <v>139</v>
      </c>
      <c r="H27" s="28">
        <f t="shared" si="3"/>
        <v>95.86206896551724</v>
      </c>
      <c r="I27" s="90">
        <f t="shared" si="1"/>
        <v>367</v>
      </c>
      <c r="J27" s="7">
        <f t="shared" si="4"/>
        <v>145</v>
      </c>
      <c r="K27" s="31">
        <f t="shared" si="2"/>
        <v>39.509536784741144</v>
      </c>
      <c r="L27" s="32"/>
      <c r="N27" s="9"/>
    </row>
    <row r="28" spans="1:14" s="2" customFormat="1" ht="19.5" customHeight="1">
      <c r="A28" s="17" t="s">
        <v>14</v>
      </c>
      <c r="B28" s="11" t="s">
        <v>47</v>
      </c>
      <c r="C28" s="27">
        <v>154</v>
      </c>
      <c r="D28" s="27">
        <v>117</v>
      </c>
      <c r="E28" s="28">
        <f t="shared" si="0"/>
        <v>49.159663865546214</v>
      </c>
      <c r="F28" s="30">
        <v>223</v>
      </c>
      <c r="G28" s="30">
        <v>121</v>
      </c>
      <c r="H28" s="28">
        <f t="shared" si="3"/>
        <v>50.84033613445378</v>
      </c>
      <c r="I28" s="90">
        <f t="shared" si="1"/>
        <v>377</v>
      </c>
      <c r="J28" s="7">
        <f t="shared" si="4"/>
        <v>238</v>
      </c>
      <c r="K28" s="31">
        <f t="shared" si="2"/>
        <v>63.12997347480106</v>
      </c>
      <c r="L28" s="32"/>
      <c r="N28" s="9"/>
    </row>
    <row r="29" spans="1:14" s="2" customFormat="1" ht="19.5" customHeight="1">
      <c r="A29" s="26"/>
      <c r="B29" s="11" t="s">
        <v>48</v>
      </c>
      <c r="C29" s="27">
        <v>1558</v>
      </c>
      <c r="D29" s="27">
        <v>1159</v>
      </c>
      <c r="E29" s="28">
        <f t="shared" si="0"/>
        <v>75.85078534031413</v>
      </c>
      <c r="F29" s="30">
        <v>665</v>
      </c>
      <c r="G29" s="30">
        <v>369</v>
      </c>
      <c r="H29" s="28">
        <f t="shared" si="3"/>
        <v>24.149214659685864</v>
      </c>
      <c r="I29" s="90">
        <f t="shared" si="1"/>
        <v>2223</v>
      </c>
      <c r="J29" s="7">
        <f t="shared" si="4"/>
        <v>1528</v>
      </c>
      <c r="K29" s="31">
        <f t="shared" si="2"/>
        <v>68.73594242015295</v>
      </c>
      <c r="L29" s="32"/>
      <c r="N29" s="9"/>
    </row>
    <row r="30" spans="1:14" s="2" customFormat="1" ht="19.5" customHeight="1">
      <c r="A30" s="26"/>
      <c r="B30" s="11" t="s">
        <v>49</v>
      </c>
      <c r="C30" s="27">
        <v>1095</v>
      </c>
      <c r="D30" s="27">
        <v>912</v>
      </c>
      <c r="E30" s="28">
        <f t="shared" si="0"/>
        <v>76.2541806020067</v>
      </c>
      <c r="F30" s="30">
        <v>459</v>
      </c>
      <c r="G30" s="30">
        <v>284</v>
      </c>
      <c r="H30" s="28">
        <f t="shared" si="3"/>
        <v>23.745819397993312</v>
      </c>
      <c r="I30" s="90">
        <f t="shared" si="1"/>
        <v>1554</v>
      </c>
      <c r="J30" s="7">
        <f t="shared" si="4"/>
        <v>1196</v>
      </c>
      <c r="K30" s="31">
        <f t="shared" si="2"/>
        <v>76.96267696267697</v>
      </c>
      <c r="L30" s="32"/>
      <c r="N30" s="9"/>
    </row>
    <row r="31" spans="1:14" s="2" customFormat="1" ht="19.5" customHeight="1">
      <c r="A31" s="26"/>
      <c r="B31" s="11" t="s">
        <v>50</v>
      </c>
      <c r="C31" s="27">
        <v>5090</v>
      </c>
      <c r="D31" s="27">
        <v>3792</v>
      </c>
      <c r="E31" s="28">
        <f t="shared" si="0"/>
        <v>71.42588058014692</v>
      </c>
      <c r="F31" s="30">
        <v>2879</v>
      </c>
      <c r="G31" s="30">
        <v>1517</v>
      </c>
      <c r="H31" s="28">
        <f t="shared" si="3"/>
        <v>28.574119419853076</v>
      </c>
      <c r="I31" s="90">
        <f t="shared" si="1"/>
        <v>7969</v>
      </c>
      <c r="J31" s="7">
        <f t="shared" si="4"/>
        <v>5309</v>
      </c>
      <c r="K31" s="31">
        <f t="shared" si="2"/>
        <v>66.62065503827331</v>
      </c>
      <c r="L31" s="32"/>
      <c r="N31" s="9"/>
    </row>
    <row r="32" spans="1:14" s="2" customFormat="1" ht="19.5" customHeight="1">
      <c r="A32" s="26"/>
      <c r="B32" s="11" t="s">
        <v>51</v>
      </c>
      <c r="C32" s="27">
        <v>31102</v>
      </c>
      <c r="D32" s="27">
        <v>24947</v>
      </c>
      <c r="E32" s="28">
        <f t="shared" si="0"/>
        <v>73.3023829812241</v>
      </c>
      <c r="F32" s="30">
        <v>11869</v>
      </c>
      <c r="G32" s="30">
        <v>9086</v>
      </c>
      <c r="H32" s="28">
        <f t="shared" si="3"/>
        <v>26.697617018775894</v>
      </c>
      <c r="I32" s="90">
        <f t="shared" si="1"/>
        <v>42971</v>
      </c>
      <c r="J32" s="7">
        <f t="shared" si="4"/>
        <v>34033</v>
      </c>
      <c r="K32" s="31">
        <f t="shared" si="2"/>
        <v>79.19992553117218</v>
      </c>
      <c r="L32" s="40"/>
      <c r="N32" s="9"/>
    </row>
    <row r="33" spans="1:14" s="2" customFormat="1" ht="19.5" customHeight="1">
      <c r="A33" s="26"/>
      <c r="B33" s="11" t="s">
        <v>52</v>
      </c>
      <c r="C33" s="27">
        <v>66908</v>
      </c>
      <c r="D33" s="27">
        <v>54212</v>
      </c>
      <c r="E33" s="28">
        <f t="shared" si="0"/>
        <v>67.2180134158287</v>
      </c>
      <c r="F33" s="30">
        <v>37486</v>
      </c>
      <c r="G33" s="30">
        <v>26439</v>
      </c>
      <c r="H33" s="28">
        <f t="shared" si="3"/>
        <v>32.78198658417131</v>
      </c>
      <c r="I33" s="90">
        <f t="shared" si="1"/>
        <v>104394</v>
      </c>
      <c r="J33" s="7">
        <f t="shared" si="4"/>
        <v>80651</v>
      </c>
      <c r="K33" s="31">
        <f t="shared" si="2"/>
        <v>77.25635572925647</v>
      </c>
      <c r="L33" s="32"/>
      <c r="N33" s="9"/>
    </row>
    <row r="34" spans="1:14" s="2" customFormat="1" ht="19.5" customHeight="1">
      <c r="A34" s="26"/>
      <c r="B34" s="11" t="s">
        <v>53</v>
      </c>
      <c r="C34" s="27">
        <v>1431</v>
      </c>
      <c r="D34" s="27">
        <v>1195</v>
      </c>
      <c r="E34" s="28">
        <f t="shared" si="0"/>
        <v>53.229398663697104</v>
      </c>
      <c r="F34" s="30">
        <v>1457</v>
      </c>
      <c r="G34" s="30">
        <v>1050</v>
      </c>
      <c r="H34" s="28">
        <f t="shared" si="3"/>
        <v>46.770601336302896</v>
      </c>
      <c r="I34" s="90">
        <f t="shared" si="1"/>
        <v>2888</v>
      </c>
      <c r="J34" s="7">
        <f t="shared" si="4"/>
        <v>2245</v>
      </c>
      <c r="K34" s="31">
        <f t="shared" si="2"/>
        <v>77.7354570637119</v>
      </c>
      <c r="L34" s="32"/>
      <c r="N34" s="9"/>
    </row>
    <row r="35" spans="1:14" s="2" customFormat="1" ht="19.5" customHeight="1">
      <c r="A35" s="26"/>
      <c r="B35" s="11" t="s">
        <v>54</v>
      </c>
      <c r="C35" s="27">
        <v>675</v>
      </c>
      <c r="D35" s="27">
        <v>491</v>
      </c>
      <c r="E35" s="28">
        <f t="shared" si="0"/>
        <v>61.22194513715711</v>
      </c>
      <c r="F35" s="30">
        <v>508</v>
      </c>
      <c r="G35" s="30">
        <v>311</v>
      </c>
      <c r="H35" s="28">
        <f t="shared" si="3"/>
        <v>38.77805486284289</v>
      </c>
      <c r="I35" s="90">
        <f t="shared" si="1"/>
        <v>1183</v>
      </c>
      <c r="J35" s="7">
        <f t="shared" si="4"/>
        <v>802</v>
      </c>
      <c r="K35" s="31">
        <f t="shared" si="2"/>
        <v>67.79374471682164</v>
      </c>
      <c r="L35" s="32"/>
      <c r="N35" s="9"/>
    </row>
    <row r="36" spans="1:14" s="2" customFormat="1" ht="19.5" customHeight="1">
      <c r="A36" s="41"/>
      <c r="B36" s="42" t="s">
        <v>55</v>
      </c>
      <c r="C36" s="43">
        <v>89</v>
      </c>
      <c r="D36" s="43">
        <v>60</v>
      </c>
      <c r="E36" s="44">
        <f t="shared" si="0"/>
        <v>22.14022140221402</v>
      </c>
      <c r="F36" s="45">
        <v>251</v>
      </c>
      <c r="G36" s="45">
        <v>211</v>
      </c>
      <c r="H36" s="44">
        <f t="shared" si="3"/>
        <v>77.85977859778598</v>
      </c>
      <c r="I36" s="88">
        <f t="shared" si="1"/>
        <v>340</v>
      </c>
      <c r="J36" s="46">
        <f t="shared" si="4"/>
        <v>271</v>
      </c>
      <c r="K36" s="47">
        <f t="shared" si="2"/>
        <v>79.70588235294119</v>
      </c>
      <c r="L36" s="48"/>
      <c r="N36" s="9"/>
    </row>
    <row r="37" spans="1:14" s="2" customFormat="1" ht="19.5" customHeight="1">
      <c r="A37" s="49"/>
      <c r="B37" s="50"/>
      <c r="C37" s="81"/>
      <c r="D37" s="7"/>
      <c r="E37" s="7"/>
      <c r="F37" s="81"/>
      <c r="G37" s="7"/>
      <c r="H37" s="7"/>
      <c r="I37" s="81"/>
      <c r="J37" s="7"/>
      <c r="K37" s="10"/>
      <c r="L37" s="49"/>
      <c r="N37" s="9"/>
    </row>
    <row r="38" spans="1:14" s="2" customFormat="1" ht="19.5" customHeight="1">
      <c r="A38" s="49"/>
      <c r="B38" s="50"/>
      <c r="C38" s="81"/>
      <c r="D38" s="7"/>
      <c r="E38" s="7"/>
      <c r="F38" s="81"/>
      <c r="G38" s="7"/>
      <c r="H38" s="7"/>
      <c r="I38" s="81"/>
      <c r="J38" s="7"/>
      <c r="K38" s="10"/>
      <c r="L38" s="49"/>
      <c r="N38" s="9"/>
    </row>
    <row r="39" spans="1:14" s="2" customFormat="1" ht="19.5" customHeight="1">
      <c r="A39" s="49"/>
      <c r="B39" s="50"/>
      <c r="C39" s="81"/>
      <c r="D39" s="7"/>
      <c r="E39" s="7"/>
      <c r="F39" s="81"/>
      <c r="G39" s="7"/>
      <c r="H39" s="7"/>
      <c r="I39" s="81"/>
      <c r="J39" s="7"/>
      <c r="K39" s="10"/>
      <c r="L39" s="49"/>
      <c r="N39" s="9"/>
    </row>
    <row r="40" spans="1:14" s="2" customFormat="1" ht="19.5" customHeight="1">
      <c r="A40" s="49"/>
      <c r="B40" s="50"/>
      <c r="C40" s="81"/>
      <c r="D40" s="7"/>
      <c r="E40" s="7"/>
      <c r="F40" s="81"/>
      <c r="G40" s="7"/>
      <c r="H40" s="7"/>
      <c r="I40" s="81"/>
      <c r="J40" s="7"/>
      <c r="K40" s="10"/>
      <c r="L40" s="49"/>
      <c r="N40" s="9"/>
    </row>
    <row r="41" spans="1:14" s="2" customFormat="1" ht="19.5" customHeight="1">
      <c r="A41" s="15"/>
      <c r="B41" s="16" t="s">
        <v>0</v>
      </c>
      <c r="C41" s="122" t="s">
        <v>1</v>
      </c>
      <c r="D41" s="123"/>
      <c r="E41" s="123"/>
      <c r="F41" s="123"/>
      <c r="G41" s="123"/>
      <c r="H41" s="123"/>
      <c r="I41" s="123"/>
      <c r="J41" s="123"/>
      <c r="K41" s="124"/>
      <c r="L41" s="133" t="s">
        <v>2</v>
      </c>
      <c r="N41" s="9"/>
    </row>
    <row r="42" spans="1:14" s="2" customFormat="1" ht="19.5" customHeight="1">
      <c r="A42" s="17"/>
      <c r="B42" s="12"/>
      <c r="C42" s="126" t="s">
        <v>3</v>
      </c>
      <c r="D42" s="128" t="s">
        <v>3</v>
      </c>
      <c r="E42" s="6" t="s">
        <v>4</v>
      </c>
      <c r="F42" s="126" t="s">
        <v>5</v>
      </c>
      <c r="G42" s="128" t="s">
        <v>5</v>
      </c>
      <c r="H42" s="5" t="s">
        <v>4</v>
      </c>
      <c r="I42" s="126" t="s">
        <v>6</v>
      </c>
      <c r="J42" s="120" t="s">
        <v>6</v>
      </c>
      <c r="K42" s="5" t="s">
        <v>7</v>
      </c>
      <c r="L42" s="128"/>
      <c r="N42" s="9"/>
    </row>
    <row r="43" spans="1:14" s="2" customFormat="1" ht="19.5" customHeight="1">
      <c r="A43" s="118" t="s">
        <v>8</v>
      </c>
      <c r="B43" s="125"/>
      <c r="C43" s="127"/>
      <c r="D43" s="129"/>
      <c r="E43" s="8" t="s">
        <v>77</v>
      </c>
      <c r="F43" s="127"/>
      <c r="G43" s="129"/>
      <c r="H43" s="8" t="s">
        <v>77</v>
      </c>
      <c r="I43" s="127"/>
      <c r="J43" s="121"/>
      <c r="K43" s="8" t="s">
        <v>77</v>
      </c>
      <c r="L43" s="129"/>
      <c r="N43" s="9"/>
    </row>
    <row r="44" spans="1:14" s="2" customFormat="1" ht="19.5" customHeight="1">
      <c r="A44" s="18"/>
      <c r="B44" s="19" t="s">
        <v>56</v>
      </c>
      <c r="C44" s="20">
        <v>26902</v>
      </c>
      <c r="D44" s="20">
        <v>21307</v>
      </c>
      <c r="E44" s="21">
        <f aca="true" t="shared" si="5" ref="E44:E76">D44/J44*100</f>
        <v>70.95474374771055</v>
      </c>
      <c r="F44" s="22">
        <v>11963</v>
      </c>
      <c r="G44" s="22">
        <v>8722</v>
      </c>
      <c r="H44" s="21">
        <f aca="true" t="shared" si="6" ref="H44:H76">G44/J44*100</f>
        <v>29.04525625228945</v>
      </c>
      <c r="I44" s="86">
        <f aca="true" t="shared" si="7" ref="I44:I74">C44+F44</f>
        <v>38865</v>
      </c>
      <c r="J44" s="23">
        <f aca="true" t="shared" si="8" ref="J44:J74">D44+G44</f>
        <v>30029</v>
      </c>
      <c r="K44" s="24">
        <f aca="true" t="shared" si="9" ref="K44:K75">J44/I44*100</f>
        <v>77.26489129036408</v>
      </c>
      <c r="L44" s="25"/>
      <c r="N44" s="9"/>
    </row>
    <row r="45" spans="1:14" s="2" customFormat="1" ht="19.5" customHeight="1">
      <c r="A45" s="26"/>
      <c r="B45" s="11" t="s">
        <v>15</v>
      </c>
      <c r="C45" s="27">
        <v>369</v>
      </c>
      <c r="D45" s="27">
        <v>275</v>
      </c>
      <c r="E45" s="51">
        <f t="shared" si="5"/>
        <v>66.26506024096386</v>
      </c>
      <c r="F45" s="30">
        <v>193</v>
      </c>
      <c r="G45" s="30">
        <v>140</v>
      </c>
      <c r="H45" s="28">
        <f t="shared" si="6"/>
        <v>33.734939759036145</v>
      </c>
      <c r="I45" s="90">
        <f t="shared" si="7"/>
        <v>562</v>
      </c>
      <c r="J45" s="7">
        <f t="shared" si="8"/>
        <v>415</v>
      </c>
      <c r="K45" s="31">
        <f t="shared" si="9"/>
        <v>73.84341637010677</v>
      </c>
      <c r="L45" s="40"/>
      <c r="N45" s="9"/>
    </row>
    <row r="46" spans="1:14" s="2" customFormat="1" ht="19.5" customHeight="1">
      <c r="A46" s="26"/>
      <c r="B46" s="11" t="s">
        <v>57</v>
      </c>
      <c r="C46" s="27">
        <v>183</v>
      </c>
      <c r="D46" s="27">
        <v>132</v>
      </c>
      <c r="E46" s="51">
        <f t="shared" si="5"/>
        <v>59.72850678733032</v>
      </c>
      <c r="F46" s="30">
        <v>150</v>
      </c>
      <c r="G46" s="30">
        <v>89</v>
      </c>
      <c r="H46" s="28">
        <f t="shared" si="6"/>
        <v>40.27149321266968</v>
      </c>
      <c r="I46" s="90">
        <f t="shared" si="7"/>
        <v>333</v>
      </c>
      <c r="J46" s="7">
        <f>D46+G46</f>
        <v>221</v>
      </c>
      <c r="K46" s="31">
        <f t="shared" si="9"/>
        <v>66.36636636636636</v>
      </c>
      <c r="L46" s="32"/>
      <c r="N46" s="9"/>
    </row>
    <row r="47" spans="1:14" s="2" customFormat="1" ht="19.5" customHeight="1">
      <c r="A47" s="26"/>
      <c r="B47" s="11" t="s">
        <v>58</v>
      </c>
      <c r="C47" s="27">
        <v>39923</v>
      </c>
      <c r="D47" s="27">
        <v>30306</v>
      </c>
      <c r="E47" s="51">
        <f t="shared" si="5"/>
        <v>71.50845897925957</v>
      </c>
      <c r="F47" s="52">
        <v>16888</v>
      </c>
      <c r="G47" s="52">
        <v>12075</v>
      </c>
      <c r="H47" s="28">
        <f t="shared" si="6"/>
        <v>28.491541020740424</v>
      </c>
      <c r="I47" s="90">
        <f t="shared" si="7"/>
        <v>56811</v>
      </c>
      <c r="J47" s="7">
        <f t="shared" si="8"/>
        <v>42381</v>
      </c>
      <c r="K47" s="31">
        <f t="shared" si="9"/>
        <v>74.59998943866505</v>
      </c>
      <c r="L47" s="32"/>
      <c r="N47" s="9"/>
    </row>
    <row r="48" spans="1:14" s="2" customFormat="1" ht="19.5" customHeight="1">
      <c r="A48" s="26"/>
      <c r="B48" s="11" t="s">
        <v>59</v>
      </c>
      <c r="C48" s="27">
        <v>51140</v>
      </c>
      <c r="D48" s="27">
        <v>33824</v>
      </c>
      <c r="E48" s="51">
        <f t="shared" si="5"/>
        <v>62.28638774307602</v>
      </c>
      <c r="F48" s="30">
        <v>44780</v>
      </c>
      <c r="G48" s="30">
        <v>20480</v>
      </c>
      <c r="H48" s="28">
        <f t="shared" si="6"/>
        <v>37.71361225692399</v>
      </c>
      <c r="I48" s="90">
        <f t="shared" si="7"/>
        <v>95920</v>
      </c>
      <c r="J48" s="7">
        <f>D48+G48</f>
        <v>54304</v>
      </c>
      <c r="K48" s="31">
        <f t="shared" si="9"/>
        <v>56.61384487072561</v>
      </c>
      <c r="L48" s="32"/>
      <c r="N48" s="9"/>
    </row>
    <row r="49" spans="1:14" s="2" customFormat="1" ht="19.5" customHeight="1">
      <c r="A49" s="26"/>
      <c r="B49" s="11" t="s">
        <v>16</v>
      </c>
      <c r="C49" s="75">
        <v>37418</v>
      </c>
      <c r="D49" s="75">
        <v>31629</v>
      </c>
      <c r="E49" s="76">
        <f t="shared" si="5"/>
        <v>60.77124082542367</v>
      </c>
      <c r="F49" s="30">
        <v>41795</v>
      </c>
      <c r="G49" s="30">
        <v>20417</v>
      </c>
      <c r="H49" s="51">
        <f t="shared" si="6"/>
        <v>39.22875917457634</v>
      </c>
      <c r="I49" s="90">
        <f t="shared" si="7"/>
        <v>79213</v>
      </c>
      <c r="J49" s="7">
        <f>D49+G49</f>
        <v>52046</v>
      </c>
      <c r="K49" s="31">
        <f t="shared" si="9"/>
        <v>65.70386173986593</v>
      </c>
      <c r="L49" s="32"/>
      <c r="N49" s="9"/>
    </row>
    <row r="50" spans="1:14" s="2" customFormat="1" ht="19.5" customHeight="1">
      <c r="A50" s="26"/>
      <c r="B50" s="11" t="s">
        <v>60</v>
      </c>
      <c r="C50" s="27">
        <v>6193</v>
      </c>
      <c r="D50" s="27">
        <v>4779</v>
      </c>
      <c r="E50" s="51">
        <f t="shared" si="5"/>
        <v>43.15124153498871</v>
      </c>
      <c r="F50" s="30">
        <v>13379</v>
      </c>
      <c r="G50" s="30">
        <v>6296</v>
      </c>
      <c r="H50" s="28">
        <f t="shared" si="6"/>
        <v>56.84875846501129</v>
      </c>
      <c r="I50" s="90">
        <f t="shared" si="7"/>
        <v>19572</v>
      </c>
      <c r="J50" s="7">
        <f>D50+G50</f>
        <v>11075</v>
      </c>
      <c r="K50" s="31">
        <f t="shared" si="9"/>
        <v>56.58593909666871</v>
      </c>
      <c r="L50" s="32"/>
      <c r="N50" s="9"/>
    </row>
    <row r="51" spans="1:14" s="2" customFormat="1" ht="19.5" customHeight="1">
      <c r="A51" s="26"/>
      <c r="B51" s="11" t="s">
        <v>61</v>
      </c>
      <c r="C51" s="27">
        <v>1646</v>
      </c>
      <c r="D51" s="27">
        <v>1232</v>
      </c>
      <c r="E51" s="51">
        <f t="shared" si="5"/>
        <v>36.86415320167564</v>
      </c>
      <c r="F51" s="30">
        <v>6285</v>
      </c>
      <c r="G51" s="30">
        <v>2110</v>
      </c>
      <c r="H51" s="28">
        <f t="shared" si="6"/>
        <v>63.13584679832436</v>
      </c>
      <c r="I51" s="90">
        <f t="shared" si="7"/>
        <v>7931</v>
      </c>
      <c r="J51" s="7">
        <f t="shared" si="8"/>
        <v>3342</v>
      </c>
      <c r="K51" s="31">
        <f t="shared" si="9"/>
        <v>42.13844408019165</v>
      </c>
      <c r="L51" s="32"/>
      <c r="N51" s="9"/>
    </row>
    <row r="52" spans="1:14" s="2" customFormat="1" ht="19.5" customHeight="1">
      <c r="A52" s="26"/>
      <c r="B52" s="11" t="s">
        <v>62</v>
      </c>
      <c r="C52" s="27">
        <v>4582</v>
      </c>
      <c r="D52" s="27">
        <v>3733</v>
      </c>
      <c r="E52" s="51">
        <f t="shared" si="5"/>
        <v>56.30467571644042</v>
      </c>
      <c r="F52" s="30">
        <v>3190</v>
      </c>
      <c r="G52" s="30">
        <v>2897</v>
      </c>
      <c r="H52" s="28">
        <f t="shared" si="6"/>
        <v>43.69532428355958</v>
      </c>
      <c r="I52" s="90">
        <f t="shared" si="7"/>
        <v>7772</v>
      </c>
      <c r="J52" s="7">
        <f t="shared" si="8"/>
        <v>6630</v>
      </c>
      <c r="K52" s="31">
        <f t="shared" si="9"/>
        <v>85.30622748327329</v>
      </c>
      <c r="L52" s="32"/>
      <c r="N52" s="9"/>
    </row>
    <row r="53" spans="1:14" s="2" customFormat="1" ht="19.5" customHeight="1">
      <c r="A53" s="17" t="s">
        <v>9</v>
      </c>
      <c r="B53" s="11" t="s">
        <v>63</v>
      </c>
      <c r="C53" s="91">
        <v>1345</v>
      </c>
      <c r="D53" s="91">
        <v>963</v>
      </c>
      <c r="E53" s="110">
        <f t="shared" si="5"/>
        <v>56.51408450704225</v>
      </c>
      <c r="F53" s="93">
        <v>2303</v>
      </c>
      <c r="G53" s="93">
        <v>741</v>
      </c>
      <c r="H53" s="92">
        <f t="shared" si="6"/>
        <v>43.485915492957744</v>
      </c>
      <c r="I53" s="94">
        <f t="shared" si="7"/>
        <v>3648</v>
      </c>
      <c r="J53" s="95">
        <f t="shared" si="8"/>
        <v>1704</v>
      </c>
      <c r="K53" s="96">
        <f t="shared" si="9"/>
        <v>46.71052631578947</v>
      </c>
      <c r="L53" s="97"/>
      <c r="N53" s="9"/>
    </row>
    <row r="54" spans="1:14" s="2" customFormat="1" ht="19.5" customHeight="1">
      <c r="A54" s="26"/>
      <c r="B54" s="33" t="s">
        <v>17</v>
      </c>
      <c r="C54" s="82">
        <f>SUM(C22:C36,C44:C53)</f>
        <v>380340</v>
      </c>
      <c r="D54" s="64">
        <f>SUM(D22:D36,D44:D53)</f>
        <v>293563</v>
      </c>
      <c r="E54" s="51">
        <f t="shared" si="5"/>
        <v>66.69082317661892</v>
      </c>
      <c r="F54" s="82">
        <f>SUM(F22:F36,F44:F53)</f>
        <v>249614</v>
      </c>
      <c r="G54" s="64">
        <f>SUM(G22:G36,G44:G53)</f>
        <v>146622</v>
      </c>
      <c r="H54" s="28">
        <f t="shared" si="6"/>
        <v>33.30917682338107</v>
      </c>
      <c r="I54" s="88">
        <f>SUM(I22:I36,I44:I53)</f>
        <v>629954</v>
      </c>
      <c r="J54" s="46">
        <f>SUM(J22:J36,J44:J53)</f>
        <v>440185</v>
      </c>
      <c r="K54" s="47">
        <f t="shared" si="9"/>
        <v>69.87573695857158</v>
      </c>
      <c r="L54" s="109"/>
      <c r="N54" s="9"/>
    </row>
    <row r="55" spans="1:14" s="2" customFormat="1" ht="19.5" customHeight="1">
      <c r="A55" s="26"/>
      <c r="B55" s="19" t="s">
        <v>64</v>
      </c>
      <c r="C55" s="20">
        <v>21454</v>
      </c>
      <c r="D55" s="20">
        <v>14627</v>
      </c>
      <c r="E55" s="53">
        <f t="shared" si="5"/>
        <v>60.272787209493984</v>
      </c>
      <c r="F55" s="22">
        <v>29225</v>
      </c>
      <c r="G55" s="22">
        <v>9641</v>
      </c>
      <c r="H55" s="21">
        <f t="shared" si="6"/>
        <v>39.727212790506016</v>
      </c>
      <c r="I55" s="86">
        <f t="shared" si="7"/>
        <v>50679</v>
      </c>
      <c r="J55" s="23">
        <f t="shared" si="8"/>
        <v>24268</v>
      </c>
      <c r="K55" s="24">
        <f t="shared" si="9"/>
        <v>47.88571203062412</v>
      </c>
      <c r="L55" s="54"/>
      <c r="N55" s="9"/>
    </row>
    <row r="56" spans="1:14" s="2" customFormat="1" ht="19.5" customHeight="1">
      <c r="A56" s="26"/>
      <c r="B56" s="11" t="s">
        <v>65</v>
      </c>
      <c r="C56" s="27">
        <v>5277</v>
      </c>
      <c r="D56" s="27">
        <v>4428</v>
      </c>
      <c r="E56" s="51">
        <f t="shared" si="5"/>
        <v>52.303330970942596</v>
      </c>
      <c r="F56" s="30">
        <v>5653</v>
      </c>
      <c r="G56" s="30">
        <v>4038</v>
      </c>
      <c r="H56" s="28">
        <f t="shared" si="6"/>
        <v>47.696669029057404</v>
      </c>
      <c r="I56" s="90">
        <f t="shared" si="7"/>
        <v>10930</v>
      </c>
      <c r="J56" s="7">
        <f t="shared" si="8"/>
        <v>8466</v>
      </c>
      <c r="K56" s="31">
        <f t="shared" si="9"/>
        <v>77.45654162854528</v>
      </c>
      <c r="L56" s="55"/>
      <c r="N56" s="9"/>
    </row>
    <row r="57" spans="1:14" s="2" customFormat="1" ht="19.5" customHeight="1">
      <c r="A57" s="26"/>
      <c r="B57" s="11" t="s">
        <v>11</v>
      </c>
      <c r="C57" s="27">
        <v>3</v>
      </c>
      <c r="D57" s="27">
        <v>0</v>
      </c>
      <c r="E57" s="134" t="e">
        <f t="shared" si="5"/>
        <v>#DIV/0!</v>
      </c>
      <c r="F57" s="30">
        <v>960</v>
      </c>
      <c r="G57" s="30">
        <v>0</v>
      </c>
      <c r="H57" s="135" t="e">
        <f t="shared" si="6"/>
        <v>#DIV/0!</v>
      </c>
      <c r="I57" s="114">
        <f t="shared" si="7"/>
        <v>963</v>
      </c>
      <c r="J57" s="7">
        <f t="shared" si="8"/>
        <v>0</v>
      </c>
      <c r="K57" s="31">
        <f t="shared" si="9"/>
        <v>0</v>
      </c>
      <c r="L57" s="40"/>
      <c r="N57" s="9"/>
    </row>
    <row r="58" spans="1:14" s="2" customFormat="1" ht="19.5" customHeight="1">
      <c r="A58" s="26"/>
      <c r="B58" s="101" t="s">
        <v>18</v>
      </c>
      <c r="C58" s="91">
        <v>96</v>
      </c>
      <c r="D58" s="91">
        <v>334</v>
      </c>
      <c r="E58" s="110">
        <f t="shared" si="5"/>
        <v>5.396671513976409</v>
      </c>
      <c r="F58" s="93">
        <v>22302</v>
      </c>
      <c r="G58" s="93">
        <v>5855</v>
      </c>
      <c r="H58" s="92">
        <f t="shared" si="6"/>
        <v>94.60332848602359</v>
      </c>
      <c r="I58" s="115">
        <f t="shared" si="7"/>
        <v>22398</v>
      </c>
      <c r="J58" s="95">
        <f t="shared" si="8"/>
        <v>6189</v>
      </c>
      <c r="K58" s="96">
        <f t="shared" si="9"/>
        <v>27.63193142244843</v>
      </c>
      <c r="L58" s="113"/>
      <c r="N58" s="9"/>
    </row>
    <row r="59" spans="1:14" s="2" customFormat="1" ht="19.5" customHeight="1">
      <c r="A59" s="26"/>
      <c r="B59" s="8" t="s">
        <v>19</v>
      </c>
      <c r="C59" s="82">
        <f>SUM(C55:C58)</f>
        <v>26830</v>
      </c>
      <c r="D59" s="64">
        <f>SUM(D55:D58)</f>
        <v>19389</v>
      </c>
      <c r="E59" s="51">
        <f t="shared" si="5"/>
        <v>49.81373480975259</v>
      </c>
      <c r="F59" s="111">
        <f>SUM(F55:F58)</f>
        <v>58140</v>
      </c>
      <c r="G59" s="112">
        <f>SUM(G55:G58)</f>
        <v>19534</v>
      </c>
      <c r="H59" s="28">
        <f t="shared" si="6"/>
        <v>50.18626519024741</v>
      </c>
      <c r="I59" s="82">
        <f>SUM(C59,F59)</f>
        <v>84970</v>
      </c>
      <c r="J59" s="46">
        <f t="shared" si="8"/>
        <v>38923</v>
      </c>
      <c r="K59" s="47">
        <f t="shared" si="9"/>
        <v>45.807932211368716</v>
      </c>
      <c r="L59" s="48"/>
      <c r="N59" s="9"/>
    </row>
    <row r="60" spans="1:14" s="2" customFormat="1" ht="19.5" customHeight="1">
      <c r="A60" s="26"/>
      <c r="B60" s="19" t="s">
        <v>66</v>
      </c>
      <c r="C60" s="20">
        <v>310</v>
      </c>
      <c r="D60" s="20">
        <v>224</v>
      </c>
      <c r="E60" s="53">
        <f t="shared" si="5"/>
        <v>44.00785854616896</v>
      </c>
      <c r="F60" s="22">
        <v>463</v>
      </c>
      <c r="G60" s="22">
        <v>285</v>
      </c>
      <c r="H60" s="21">
        <f t="shared" si="6"/>
        <v>55.992141453831046</v>
      </c>
      <c r="I60" s="116">
        <f t="shared" si="7"/>
        <v>773</v>
      </c>
      <c r="J60" s="23">
        <f t="shared" si="8"/>
        <v>509</v>
      </c>
      <c r="K60" s="24">
        <f t="shared" si="9"/>
        <v>65.84734799482536</v>
      </c>
      <c r="L60" s="130" t="s">
        <v>20</v>
      </c>
      <c r="N60" s="9"/>
    </row>
    <row r="61" spans="1:14" s="2" customFormat="1" ht="19.5" customHeight="1">
      <c r="A61" s="26"/>
      <c r="B61" s="11" t="s">
        <v>67</v>
      </c>
      <c r="C61" s="27">
        <v>11549</v>
      </c>
      <c r="D61" s="27">
        <v>9966</v>
      </c>
      <c r="E61" s="51">
        <f t="shared" si="5"/>
        <v>68.47602033805138</v>
      </c>
      <c r="F61" s="30">
        <v>7388</v>
      </c>
      <c r="G61" s="30">
        <v>4588</v>
      </c>
      <c r="H61" s="28">
        <f t="shared" si="6"/>
        <v>31.523979661948605</v>
      </c>
      <c r="I61" s="114">
        <f t="shared" si="7"/>
        <v>18937</v>
      </c>
      <c r="J61" s="7">
        <f t="shared" si="8"/>
        <v>14554</v>
      </c>
      <c r="K61" s="31">
        <f t="shared" si="9"/>
        <v>76.85483445107462</v>
      </c>
      <c r="L61" s="131"/>
      <c r="N61" s="9"/>
    </row>
    <row r="62" spans="1:14" s="2" customFormat="1" ht="19.5" customHeight="1">
      <c r="A62" s="26"/>
      <c r="B62" s="101" t="s">
        <v>68</v>
      </c>
      <c r="C62" s="91">
        <v>15714</v>
      </c>
      <c r="D62" s="91">
        <v>12246</v>
      </c>
      <c r="E62" s="110">
        <f t="shared" si="5"/>
        <v>52.937362209830106</v>
      </c>
      <c r="F62" s="93">
        <v>32803</v>
      </c>
      <c r="G62" s="93">
        <v>10887</v>
      </c>
      <c r="H62" s="92">
        <f t="shared" si="6"/>
        <v>47.06263779016989</v>
      </c>
      <c r="I62" s="94">
        <f t="shared" si="7"/>
        <v>48517</v>
      </c>
      <c r="J62" s="95">
        <f>D62+G62</f>
        <v>23133</v>
      </c>
      <c r="K62" s="96">
        <f t="shared" si="9"/>
        <v>47.68019457097512</v>
      </c>
      <c r="L62" s="97"/>
      <c r="N62" s="9"/>
    </row>
    <row r="63" spans="1:14" s="2" customFormat="1" ht="19.5" customHeight="1">
      <c r="A63" s="17" t="s">
        <v>14</v>
      </c>
      <c r="B63" s="8" t="s">
        <v>21</v>
      </c>
      <c r="C63" s="82">
        <f>SUM(C60:C62)</f>
        <v>27573</v>
      </c>
      <c r="D63" s="64">
        <f>SUM(D60:D62)</f>
        <v>22436</v>
      </c>
      <c r="E63" s="51">
        <f t="shared" si="5"/>
        <v>58.73913498795685</v>
      </c>
      <c r="F63" s="82">
        <f>SUM(F60:F62)</f>
        <v>40654</v>
      </c>
      <c r="G63" s="64">
        <f>SUM(G60:G62)</f>
        <v>15760</v>
      </c>
      <c r="H63" s="28">
        <f t="shared" si="6"/>
        <v>41.26086501204315</v>
      </c>
      <c r="I63" s="88">
        <f>SUM(I60:I62)</f>
        <v>68227</v>
      </c>
      <c r="J63" s="46">
        <f>SUM(J60:J62)</f>
        <v>38196</v>
      </c>
      <c r="K63" s="47">
        <f t="shared" si="9"/>
        <v>55.9837014671611</v>
      </c>
      <c r="L63" s="48"/>
      <c r="N63" s="9"/>
    </row>
    <row r="64" spans="1:14" s="2" customFormat="1" ht="19.5" customHeight="1">
      <c r="A64" s="26"/>
      <c r="B64" s="11" t="s">
        <v>69</v>
      </c>
      <c r="C64" s="20">
        <v>12</v>
      </c>
      <c r="D64" s="20">
        <v>12</v>
      </c>
      <c r="E64" s="53">
        <f t="shared" si="5"/>
        <v>3.908794788273615</v>
      </c>
      <c r="F64" s="22">
        <v>413</v>
      </c>
      <c r="G64" s="22">
        <v>295</v>
      </c>
      <c r="H64" s="21">
        <f t="shared" si="6"/>
        <v>96.09120521172639</v>
      </c>
      <c r="I64" s="86">
        <f t="shared" si="7"/>
        <v>425</v>
      </c>
      <c r="J64" s="23">
        <f t="shared" si="8"/>
        <v>307</v>
      </c>
      <c r="K64" s="24">
        <f t="shared" si="9"/>
        <v>72.23529411764706</v>
      </c>
      <c r="L64" s="25"/>
      <c r="N64" s="9"/>
    </row>
    <row r="65" spans="1:14" s="2" customFormat="1" ht="19.5" customHeight="1">
      <c r="A65" s="26"/>
      <c r="B65" s="11" t="s">
        <v>70</v>
      </c>
      <c r="C65" s="27">
        <v>25</v>
      </c>
      <c r="D65" s="27">
        <v>23</v>
      </c>
      <c r="E65" s="51">
        <f t="shared" si="5"/>
        <v>3.7096774193548385</v>
      </c>
      <c r="F65" s="30">
        <v>1275</v>
      </c>
      <c r="G65" s="30">
        <v>597</v>
      </c>
      <c r="H65" s="28">
        <f t="shared" si="6"/>
        <v>96.29032258064515</v>
      </c>
      <c r="I65" s="90">
        <f t="shared" si="7"/>
        <v>1300</v>
      </c>
      <c r="J65" s="7">
        <f t="shared" si="8"/>
        <v>620</v>
      </c>
      <c r="K65" s="31">
        <f t="shared" si="9"/>
        <v>47.69230769230769</v>
      </c>
      <c r="L65" s="32"/>
      <c r="N65" s="9"/>
    </row>
    <row r="66" spans="1:14" s="2" customFormat="1" ht="19.5" customHeight="1">
      <c r="A66" s="26"/>
      <c r="B66" s="11" t="s">
        <v>71</v>
      </c>
      <c r="C66" s="27">
        <v>12</v>
      </c>
      <c r="D66" s="27">
        <v>12</v>
      </c>
      <c r="E66" s="51">
        <f t="shared" si="5"/>
        <v>3.3333333333333335</v>
      </c>
      <c r="F66" s="30">
        <v>494</v>
      </c>
      <c r="G66" s="30">
        <v>348</v>
      </c>
      <c r="H66" s="28">
        <f t="shared" si="6"/>
        <v>96.66666666666667</v>
      </c>
      <c r="I66" s="90">
        <f t="shared" si="7"/>
        <v>506</v>
      </c>
      <c r="J66" s="7">
        <f t="shared" si="8"/>
        <v>360</v>
      </c>
      <c r="K66" s="31">
        <f t="shared" si="9"/>
        <v>71.14624505928853</v>
      </c>
      <c r="L66" s="32"/>
      <c r="N66" s="9"/>
    </row>
    <row r="67" spans="1:14" s="2" customFormat="1" ht="19.5" customHeight="1">
      <c r="A67" s="26"/>
      <c r="B67" s="11" t="s">
        <v>72</v>
      </c>
      <c r="C67" s="27">
        <v>8</v>
      </c>
      <c r="D67" s="27">
        <v>0</v>
      </c>
      <c r="E67" s="51">
        <f t="shared" si="5"/>
        <v>0</v>
      </c>
      <c r="F67" s="30">
        <v>458</v>
      </c>
      <c r="G67" s="30">
        <v>368</v>
      </c>
      <c r="H67" s="28">
        <f t="shared" si="6"/>
        <v>100</v>
      </c>
      <c r="I67" s="90">
        <f t="shared" si="7"/>
        <v>466</v>
      </c>
      <c r="J67" s="7">
        <f t="shared" si="8"/>
        <v>368</v>
      </c>
      <c r="K67" s="31">
        <f t="shared" si="9"/>
        <v>78.96995708154506</v>
      </c>
      <c r="L67" s="32"/>
      <c r="N67" s="9"/>
    </row>
    <row r="68" spans="1:14" s="2" customFormat="1" ht="19.5" customHeight="1">
      <c r="A68" s="26"/>
      <c r="B68" s="11" t="s">
        <v>61</v>
      </c>
      <c r="C68" s="91">
        <v>40</v>
      </c>
      <c r="D68" s="91">
        <v>31</v>
      </c>
      <c r="E68" s="110">
        <f t="shared" si="5"/>
        <v>5.688073394495413</v>
      </c>
      <c r="F68" s="93">
        <v>1667</v>
      </c>
      <c r="G68" s="93">
        <v>514</v>
      </c>
      <c r="H68" s="92">
        <f t="shared" si="6"/>
        <v>94.3119266055046</v>
      </c>
      <c r="I68" s="94">
        <f t="shared" si="7"/>
        <v>1707</v>
      </c>
      <c r="J68" s="95">
        <f t="shared" si="8"/>
        <v>545</v>
      </c>
      <c r="K68" s="96">
        <f t="shared" si="9"/>
        <v>31.927357937902755</v>
      </c>
      <c r="L68" s="97"/>
      <c r="N68" s="9"/>
    </row>
    <row r="69" spans="1:14" s="2" customFormat="1" ht="19.5" customHeight="1">
      <c r="A69" s="41"/>
      <c r="B69" s="33" t="s">
        <v>22</v>
      </c>
      <c r="C69" s="82">
        <f>SUM(C64:C68)</f>
        <v>97</v>
      </c>
      <c r="D69" s="64">
        <f>SUM(D64:D68)</f>
        <v>78</v>
      </c>
      <c r="E69" s="51">
        <f t="shared" si="5"/>
        <v>3.5454545454545454</v>
      </c>
      <c r="F69" s="82">
        <f>SUM(F64:F68)</f>
        <v>4307</v>
      </c>
      <c r="G69" s="64">
        <f>SUM(G64:G68)</f>
        <v>2122</v>
      </c>
      <c r="H69" s="28">
        <f t="shared" si="6"/>
        <v>96.45454545454545</v>
      </c>
      <c r="I69" s="88">
        <f>SUM(I64:I68)</f>
        <v>4404</v>
      </c>
      <c r="J69" s="46">
        <f>SUM(J64:J68)</f>
        <v>2200</v>
      </c>
      <c r="K69" s="47">
        <f t="shared" si="9"/>
        <v>49.95458673932788</v>
      </c>
      <c r="L69" s="48"/>
      <c r="N69" s="9"/>
    </row>
    <row r="70" spans="1:14" s="2" customFormat="1" ht="19.5" customHeight="1">
      <c r="A70" s="18"/>
      <c r="B70" s="11" t="s">
        <v>11</v>
      </c>
      <c r="C70" s="73">
        <v>8418</v>
      </c>
      <c r="D70" s="73">
        <v>7658</v>
      </c>
      <c r="E70" s="77">
        <f t="shared" si="5"/>
        <v>53.82722991495045</v>
      </c>
      <c r="F70" s="22">
        <v>8920</v>
      </c>
      <c r="G70" s="22">
        <v>6569</v>
      </c>
      <c r="H70" s="21">
        <f t="shared" si="6"/>
        <v>46.17277008504955</v>
      </c>
      <c r="I70" s="86">
        <f t="shared" si="7"/>
        <v>17338</v>
      </c>
      <c r="J70" s="23">
        <f t="shared" si="8"/>
        <v>14227</v>
      </c>
      <c r="K70" s="24">
        <f t="shared" si="9"/>
        <v>82.05675395085939</v>
      </c>
      <c r="L70" s="130" t="s">
        <v>23</v>
      </c>
      <c r="N70" s="9"/>
    </row>
    <row r="71" spans="1:14" s="2" customFormat="1" ht="19.5" customHeight="1">
      <c r="A71" s="17" t="s">
        <v>24</v>
      </c>
      <c r="B71" s="11" t="s">
        <v>82</v>
      </c>
      <c r="C71" s="27">
        <v>11255</v>
      </c>
      <c r="D71" s="27">
        <v>8174</v>
      </c>
      <c r="E71" s="51">
        <f t="shared" si="5"/>
        <v>53.19536639333594</v>
      </c>
      <c r="F71" s="30">
        <v>9942</v>
      </c>
      <c r="G71" s="30">
        <v>7192</v>
      </c>
      <c r="H71" s="28">
        <f t="shared" si="6"/>
        <v>46.80463360666406</v>
      </c>
      <c r="I71" s="90">
        <f t="shared" si="7"/>
        <v>21197</v>
      </c>
      <c r="J71" s="7">
        <f t="shared" si="8"/>
        <v>15366</v>
      </c>
      <c r="K71" s="31">
        <f t="shared" si="9"/>
        <v>72.49139029107893</v>
      </c>
      <c r="L71" s="131"/>
      <c r="N71" s="9"/>
    </row>
    <row r="72" spans="1:14" s="2" customFormat="1" ht="19.5" customHeight="1">
      <c r="A72" s="26"/>
      <c r="B72" s="11" t="s">
        <v>73</v>
      </c>
      <c r="C72" s="27">
        <v>10272</v>
      </c>
      <c r="D72" s="27">
        <v>9070</v>
      </c>
      <c r="E72" s="51">
        <f t="shared" si="5"/>
        <v>60.87656889724143</v>
      </c>
      <c r="F72" s="30">
        <v>8915</v>
      </c>
      <c r="G72" s="30">
        <v>5829</v>
      </c>
      <c r="H72" s="28">
        <f t="shared" si="6"/>
        <v>39.12343110275857</v>
      </c>
      <c r="I72" s="90">
        <f t="shared" si="7"/>
        <v>19187</v>
      </c>
      <c r="J72" s="7">
        <f t="shared" si="8"/>
        <v>14899</v>
      </c>
      <c r="K72" s="31">
        <f t="shared" si="9"/>
        <v>77.65153489341742</v>
      </c>
      <c r="L72" s="32"/>
      <c r="N72" s="9"/>
    </row>
    <row r="73" spans="1:14" s="2" customFormat="1" ht="19.5" customHeight="1">
      <c r="A73" s="26"/>
      <c r="B73" s="11" t="s">
        <v>78</v>
      </c>
      <c r="C73" s="27">
        <v>11055</v>
      </c>
      <c r="D73" s="27">
        <v>10462</v>
      </c>
      <c r="E73" s="51">
        <f t="shared" si="5"/>
        <v>61.73364017230188</v>
      </c>
      <c r="F73" s="30">
        <v>8118</v>
      </c>
      <c r="G73" s="30">
        <v>6485</v>
      </c>
      <c r="H73" s="28">
        <f t="shared" si="6"/>
        <v>38.26635982769812</v>
      </c>
      <c r="I73" s="90">
        <f t="shared" si="7"/>
        <v>19173</v>
      </c>
      <c r="J73" s="7">
        <f t="shared" si="8"/>
        <v>16947</v>
      </c>
      <c r="K73" s="31">
        <f t="shared" si="9"/>
        <v>88.38992332968236</v>
      </c>
      <c r="L73" s="32"/>
      <c r="N73" s="9"/>
    </row>
    <row r="74" spans="1:14" s="2" customFormat="1" ht="19.5" customHeight="1">
      <c r="A74" s="17" t="s">
        <v>25</v>
      </c>
      <c r="B74" s="57" t="s">
        <v>74</v>
      </c>
      <c r="C74" s="91">
        <v>30161</v>
      </c>
      <c r="D74" s="91">
        <v>17872</v>
      </c>
      <c r="E74" s="110">
        <f t="shared" si="5"/>
        <v>55.07889546351085</v>
      </c>
      <c r="F74" s="93">
        <v>22450</v>
      </c>
      <c r="G74" s="93">
        <v>14576</v>
      </c>
      <c r="H74" s="92">
        <f t="shared" si="6"/>
        <v>44.92110453648915</v>
      </c>
      <c r="I74" s="94">
        <f t="shared" si="7"/>
        <v>52611</v>
      </c>
      <c r="J74" s="95">
        <f t="shared" si="8"/>
        <v>32448</v>
      </c>
      <c r="K74" s="96">
        <f t="shared" si="9"/>
        <v>61.67531504818384</v>
      </c>
      <c r="L74" s="113"/>
      <c r="N74" s="9"/>
    </row>
    <row r="75" spans="1:14" s="2" customFormat="1" ht="19.5" customHeight="1">
      <c r="A75" s="41"/>
      <c r="B75" s="8" t="s">
        <v>26</v>
      </c>
      <c r="C75" s="82">
        <f>SUM(C70:C74)</f>
        <v>71161</v>
      </c>
      <c r="D75" s="64">
        <f>SUM(D70:D74)</f>
        <v>53236</v>
      </c>
      <c r="E75" s="59">
        <f t="shared" si="5"/>
        <v>56.70220584319448</v>
      </c>
      <c r="F75" s="82">
        <f>SUM(F70:F74)</f>
        <v>58345</v>
      </c>
      <c r="G75" s="64">
        <f>SUM(G70:G74)</f>
        <v>40651</v>
      </c>
      <c r="H75" s="61">
        <f t="shared" si="6"/>
        <v>43.297794156805516</v>
      </c>
      <c r="I75" s="88">
        <f>SUM(I70:I74)</f>
        <v>129506</v>
      </c>
      <c r="J75" s="46">
        <f>SUM(J70:J74)</f>
        <v>93887</v>
      </c>
      <c r="K75" s="47">
        <f t="shared" si="9"/>
        <v>72.49625499976835</v>
      </c>
      <c r="L75" s="48"/>
      <c r="N75" s="9"/>
    </row>
    <row r="76" spans="1:14" s="2" customFormat="1" ht="19.5" customHeight="1">
      <c r="A76" s="122" t="s">
        <v>27</v>
      </c>
      <c r="B76" s="124"/>
      <c r="C76" s="83">
        <f>SUM(C8,C17,C18,C21,C54,C59,C63,C69,C75)</f>
        <v>9929970</v>
      </c>
      <c r="D76" s="117">
        <f>SUM(D8,D17,D18,D21,D54,D59,D63,D69,D75)</f>
        <v>7319765</v>
      </c>
      <c r="E76" s="66">
        <f t="shared" si="5"/>
        <v>64.71954493979474</v>
      </c>
      <c r="F76" s="85">
        <f>SUM(F8,F17,F18,F21,F54,F59,F63,F69,F75)</f>
        <v>6568084</v>
      </c>
      <c r="G76" s="65">
        <f>SUM(G8,G17,G18,G21,G54,G59,G63,G69,G75)</f>
        <v>3990211</v>
      </c>
      <c r="H76" s="67">
        <f t="shared" si="6"/>
        <v>35.280455060205256</v>
      </c>
      <c r="I76" s="83">
        <f>SUM(I8,I17,I18,I21,I54,I59,I63,I69,I75)</f>
        <v>16498054</v>
      </c>
      <c r="J76" s="68">
        <f>SUM(J8,J17,J18,J21,J54,J59,J63,J69,J75)</f>
        <v>11309976</v>
      </c>
      <c r="K76" s="47">
        <f>J76/I76*100</f>
        <v>68.55339423667786</v>
      </c>
      <c r="L76" s="69"/>
      <c r="N76" s="9"/>
    </row>
    <row r="78" ht="19.5" customHeight="1">
      <c r="C78" s="84"/>
    </row>
    <row r="79" ht="19.5" customHeight="1">
      <c r="C79" s="84"/>
    </row>
  </sheetData>
  <sheetProtection/>
  <mergeCells count="22">
    <mergeCell ref="C3:K3"/>
    <mergeCell ref="L41:L43"/>
    <mergeCell ref="L60:L61"/>
    <mergeCell ref="F42:F43"/>
    <mergeCell ref="D42:D43"/>
    <mergeCell ref="A76:B76"/>
    <mergeCell ref="A1:B1"/>
    <mergeCell ref="L3:L5"/>
    <mergeCell ref="D4:D5"/>
    <mergeCell ref="G4:G5"/>
    <mergeCell ref="J4:J5"/>
    <mergeCell ref="L70:L71"/>
    <mergeCell ref="A5:B5"/>
    <mergeCell ref="J42:J43"/>
    <mergeCell ref="C41:K41"/>
    <mergeCell ref="A43:B43"/>
    <mergeCell ref="C4:C5"/>
    <mergeCell ref="I42:I43"/>
    <mergeCell ref="G42:G43"/>
    <mergeCell ref="C42:C43"/>
    <mergeCell ref="I4:I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なし</cp:lastModifiedBy>
  <cp:lastPrinted>2021-11-16T00:15:55Z</cp:lastPrinted>
  <dcterms:created xsi:type="dcterms:W3CDTF">2006-03-07T04:32:50Z</dcterms:created>
  <dcterms:modified xsi:type="dcterms:W3CDTF">2021-11-16T00:16:04Z</dcterms:modified>
  <cp:category/>
  <cp:version/>
  <cp:contentType/>
  <cp:contentStatus/>
</cp:coreProperties>
</file>