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鉄道・軌道運輸数量表" sheetId="1" r:id="rId1"/>
  </sheets>
  <definedNames>
    <definedName name="_xlnm.Print_Area" localSheetId="0">'鉄道・軌道運輸数量表'!$A$1:$L$76</definedName>
  </definedNames>
  <calcPr fullCalcOnLoad="1"/>
</workbook>
</file>

<file path=xl/sharedStrings.xml><?xml version="1.0" encoding="utf-8"?>
<sst xmlns="http://schemas.openxmlformats.org/spreadsheetml/2006/main" count="107" uniqueCount="86">
  <si>
    <t>項　　目　　</t>
  </si>
  <si>
    <t>旅　　客　　数　　量</t>
  </si>
  <si>
    <t>備  考</t>
  </si>
  <si>
    <t>定　期</t>
  </si>
  <si>
    <t>構成比</t>
  </si>
  <si>
    <t>定期外</t>
  </si>
  <si>
    <t>合　計</t>
  </si>
  <si>
    <t>前年対比</t>
  </si>
  <si>
    <t>　　事　業　者　名</t>
  </si>
  <si>
    <t>鉄</t>
  </si>
  <si>
    <t>大　手　計</t>
  </si>
  <si>
    <t>東京都交通局</t>
  </si>
  <si>
    <t>横浜市交通局</t>
  </si>
  <si>
    <t>公　営　計</t>
  </si>
  <si>
    <t>道</t>
  </si>
  <si>
    <t>芝山鉄道</t>
  </si>
  <si>
    <t>横浜高速鉄道</t>
  </si>
  <si>
    <t>中　小　計</t>
  </si>
  <si>
    <t>舞浜リゾートライン</t>
  </si>
  <si>
    <t>モノレール計</t>
  </si>
  <si>
    <t>※西武山口線は大手に含む</t>
  </si>
  <si>
    <t>新交通システム計</t>
  </si>
  <si>
    <t>鋼　索　計</t>
  </si>
  <si>
    <t>※ゆりかもめは鉄道に含む</t>
  </si>
  <si>
    <t>軌</t>
  </si>
  <si>
    <t>道</t>
  </si>
  <si>
    <t>軌　道　計</t>
  </si>
  <si>
    <t>合　　　　　計</t>
  </si>
  <si>
    <t>鉄道・軌道運輸数量表</t>
  </si>
  <si>
    <t>対前年度比</t>
  </si>
  <si>
    <t>東京地下鉄</t>
  </si>
  <si>
    <t>ひたちなか海浜鉄道</t>
  </si>
  <si>
    <t>東日本旅客鉄道</t>
  </si>
  <si>
    <t>東海旅客鉄道　</t>
  </si>
  <si>
    <t>Ｊ　Ｒ　計</t>
  </si>
  <si>
    <t>東武鉄道</t>
  </si>
  <si>
    <t>西武鉄道</t>
  </si>
  <si>
    <t>京成電鉄</t>
  </si>
  <si>
    <t>京王電鉄</t>
  </si>
  <si>
    <t>小田急電鉄</t>
  </si>
  <si>
    <t>京浜急行電鉄</t>
  </si>
  <si>
    <t>相模鉄道</t>
  </si>
  <si>
    <t>関東鉄道</t>
  </si>
  <si>
    <t>首都圏新都市鉄道</t>
  </si>
  <si>
    <t>鹿島臨海鉄道</t>
  </si>
  <si>
    <t>真岡鐵道</t>
  </si>
  <si>
    <t>野岩鉄道</t>
  </si>
  <si>
    <t>わたらせ渓谷鐵道</t>
  </si>
  <si>
    <t>上信電鉄</t>
  </si>
  <si>
    <t>上毛電気鉄道</t>
  </si>
  <si>
    <t>秩父鉄道</t>
  </si>
  <si>
    <t>埼玉高速鉄道</t>
  </si>
  <si>
    <t>新京成電鉄</t>
  </si>
  <si>
    <t>流鉄</t>
  </si>
  <si>
    <t>小湊鉄道</t>
  </si>
  <si>
    <t>銚子電気鉄道</t>
  </si>
  <si>
    <t>北総鉄道</t>
  </si>
  <si>
    <t>いすみ鉄道</t>
  </si>
  <si>
    <t>東葉高速鉄道</t>
  </si>
  <si>
    <t>東京臨海高速鉄道</t>
  </si>
  <si>
    <t>江ノ島電鉄</t>
  </si>
  <si>
    <t>箱根登山鉄道</t>
  </si>
  <si>
    <t>伊豆箱根鉄道</t>
  </si>
  <si>
    <t>東京モノレール</t>
  </si>
  <si>
    <t>湘南モノレール</t>
  </si>
  <si>
    <t>山万</t>
  </si>
  <si>
    <t>埼玉新都市交通</t>
  </si>
  <si>
    <t>ゆりかもめ</t>
  </si>
  <si>
    <t>筑波観光鉄道</t>
  </si>
  <si>
    <t>高尾登山電鉄</t>
  </si>
  <si>
    <t>御岳登山鉄道</t>
  </si>
  <si>
    <t>大山観光電鉄</t>
  </si>
  <si>
    <t>千葉都市モノレール</t>
  </si>
  <si>
    <t>多摩都市モノレール</t>
  </si>
  <si>
    <t>合　計</t>
  </si>
  <si>
    <t>（%）</t>
  </si>
  <si>
    <t>（%）</t>
  </si>
  <si>
    <t>横浜シーサイドライン</t>
  </si>
  <si>
    <t>前年度定期</t>
  </si>
  <si>
    <t>前年度定期外</t>
  </si>
  <si>
    <t>前年度合計</t>
  </si>
  <si>
    <t>東急電鉄</t>
  </si>
  <si>
    <t>前年度定期</t>
  </si>
  <si>
    <t>単位：千人　R5.3.31現在</t>
  </si>
  <si>
    <t>富士山麓電気鉄道</t>
  </si>
  <si>
    <t>※休止中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</si>
</sst>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&quot;¥&quot;#,##0.0;&quot;¥&quot;\-#,##0.0"/>
    <numFmt numFmtId="179" formatCode="#,##0.0"/>
    <numFmt numFmtId="180" formatCode="#,##0.0_ "/>
    <numFmt numFmtId="181" formatCode="_ * #,##0.0_ ;_ * \-#,##0.0_ ;_ * &quot;-&quot;?_ ;_ @_ "/>
    <numFmt numFmtId="182" formatCode="0.0%"/>
    <numFmt numFmtId="183" formatCode="0.0"/>
    <numFmt numFmtId="184" formatCode="#,##0_ "/>
    <numFmt numFmtId="185" formatCode="#,##0.0_ ;[Red]\-#,##0.0\ "/>
    <numFmt numFmtId="186" formatCode="0.00000_ "/>
    <numFmt numFmtId="187" formatCode="#,##0_);[Red]\(#,##0\)"/>
    <numFmt numFmtId="188" formatCode="0_);[Red]\(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3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86" fontId="44" fillId="0" borderId="0" xfId="0" applyNumberFormat="1" applyFont="1" applyFill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38" fontId="4" fillId="0" borderId="14" xfId="49" applyFont="1" applyFill="1" applyBorder="1" applyAlignment="1" applyProtection="1">
      <alignment vertical="center"/>
      <protection locked="0"/>
    </xf>
    <xf numFmtId="177" fontId="4" fillId="0" borderId="10" xfId="49" applyNumberFormat="1" applyFont="1" applyFill="1" applyBorder="1" applyAlignment="1">
      <alignment vertical="center"/>
    </xf>
    <xf numFmtId="38" fontId="4" fillId="0" borderId="10" xfId="49" applyFont="1" applyFill="1" applyBorder="1" applyAlignment="1" applyProtection="1">
      <alignment vertical="center"/>
      <protection locked="0"/>
    </xf>
    <xf numFmtId="38" fontId="4" fillId="0" borderId="17" xfId="49" applyFont="1" applyFill="1" applyBorder="1" applyAlignment="1">
      <alignment vertical="center"/>
    </xf>
    <xf numFmtId="176" fontId="4" fillId="0" borderId="10" xfId="49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6" xfId="49" applyFont="1" applyFill="1" applyBorder="1" applyAlignment="1" applyProtection="1">
      <alignment vertical="center"/>
      <protection locked="0"/>
    </xf>
    <xf numFmtId="177" fontId="4" fillId="0" borderId="11" xfId="49" applyNumberFormat="1" applyFont="1" applyFill="1" applyBorder="1" applyAlignment="1">
      <alignment vertical="center"/>
    </xf>
    <xf numFmtId="38" fontId="4" fillId="0" borderId="11" xfId="49" applyFont="1" applyFill="1" applyBorder="1" applyAlignment="1" applyProtection="1">
      <alignment vertical="center"/>
      <protection locked="0"/>
    </xf>
    <xf numFmtId="176" fontId="4" fillId="0" borderId="11" xfId="49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38" fontId="4" fillId="0" borderId="19" xfId="49" applyFont="1" applyFill="1" applyBorder="1" applyAlignment="1" applyProtection="1">
      <alignment vertical="center"/>
      <protection locked="0"/>
    </xf>
    <xf numFmtId="38" fontId="4" fillId="0" borderId="20" xfId="49" applyFont="1" applyFill="1" applyBorder="1" applyAlignment="1">
      <alignment vertical="center"/>
    </xf>
    <xf numFmtId="176" fontId="4" fillId="0" borderId="12" xfId="49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11" xfId="49" applyNumberFormat="1" applyFont="1" applyFill="1" applyBorder="1" applyAlignment="1">
      <alignment horizontal="right" vertical="center"/>
    </xf>
    <xf numFmtId="38" fontId="4" fillId="0" borderId="11" xfId="49" applyFont="1" applyFill="1" applyBorder="1" applyAlignment="1" applyProtection="1">
      <alignment horizontal="right" vertical="center"/>
      <protection locked="0"/>
    </xf>
    <xf numFmtId="177" fontId="4" fillId="0" borderId="10" xfId="49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8" fontId="4" fillId="0" borderId="21" xfId="49" applyFont="1" applyFill="1" applyBorder="1" applyAlignment="1" applyProtection="1">
      <alignment vertical="center"/>
      <protection locked="0"/>
    </xf>
    <xf numFmtId="177" fontId="4" fillId="0" borderId="22" xfId="49" applyNumberFormat="1" applyFont="1" applyFill="1" applyBorder="1" applyAlignment="1">
      <alignment horizontal="right" vertical="center"/>
    </xf>
    <xf numFmtId="177" fontId="4" fillId="0" borderId="22" xfId="49" applyNumberFormat="1" applyFont="1" applyFill="1" applyBorder="1" applyAlignment="1">
      <alignment vertical="center"/>
    </xf>
    <xf numFmtId="177" fontId="4" fillId="0" borderId="23" xfId="49" applyNumberFormat="1" applyFont="1" applyFill="1" applyBorder="1" applyAlignment="1">
      <alignment horizontal="right" vertical="center"/>
    </xf>
    <xf numFmtId="177" fontId="4" fillId="0" borderId="23" xfId="49" applyNumberFormat="1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8" fontId="44" fillId="0" borderId="0" xfId="0" applyNumberFormat="1" applyFont="1" applyFill="1" applyAlignment="1">
      <alignment vertical="center"/>
    </xf>
    <xf numFmtId="38" fontId="4" fillId="0" borderId="0" xfId="49" applyFont="1" applyFill="1" applyBorder="1" applyAlignment="1" applyProtection="1">
      <alignment vertical="center"/>
      <protection locked="0"/>
    </xf>
    <xf numFmtId="186" fontId="44" fillId="0" borderId="0" xfId="0" applyNumberFormat="1" applyFont="1" applyFill="1" applyBorder="1" applyAlignment="1">
      <alignment vertical="center"/>
    </xf>
    <xf numFmtId="38" fontId="4" fillId="0" borderId="25" xfId="49" applyFont="1" applyFill="1" applyBorder="1" applyAlignment="1" applyProtection="1">
      <alignment vertical="center"/>
      <protection locked="0"/>
    </xf>
    <xf numFmtId="177" fontId="4" fillId="0" borderId="26" xfId="49" applyNumberFormat="1" applyFont="1" applyFill="1" applyBorder="1" applyAlignment="1">
      <alignment vertical="center"/>
    </xf>
    <xf numFmtId="38" fontId="4" fillId="0" borderId="26" xfId="49" applyFont="1" applyFill="1" applyBorder="1" applyAlignment="1" applyProtection="1">
      <alignment vertical="center"/>
      <protection locked="0"/>
    </xf>
    <xf numFmtId="38" fontId="4" fillId="0" borderId="27" xfId="49" applyFont="1" applyFill="1" applyBorder="1" applyAlignment="1">
      <alignment vertical="center"/>
    </xf>
    <xf numFmtId="176" fontId="4" fillId="0" borderId="26" xfId="49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0" borderId="28" xfId="49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7" fontId="4" fillId="0" borderId="26" xfId="49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177" fontId="7" fillId="0" borderId="11" xfId="49" applyNumberFormat="1" applyFont="1" applyFill="1" applyBorder="1" applyAlignment="1">
      <alignment horizontal="right" vertical="center"/>
    </xf>
    <xf numFmtId="177" fontId="7" fillId="0" borderId="11" xfId="49" applyNumberFormat="1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4" fillId="33" borderId="28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27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38" fontId="4" fillId="33" borderId="25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38" fontId="4" fillId="33" borderId="23" xfId="49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38" fontId="4" fillId="0" borderId="14" xfId="49" applyFont="1" applyFill="1" applyBorder="1" applyAlignment="1" applyProtection="1">
      <alignment vertical="center" shrinkToFit="1"/>
      <protection locked="0"/>
    </xf>
    <xf numFmtId="177" fontId="4" fillId="0" borderId="10" xfId="49" applyNumberFormat="1" applyFont="1" applyFill="1" applyBorder="1" applyAlignment="1">
      <alignment vertical="center" shrinkToFit="1"/>
    </xf>
    <xf numFmtId="38" fontId="4" fillId="0" borderId="10" xfId="49" applyFont="1" applyFill="1" applyBorder="1" applyAlignment="1" applyProtection="1">
      <alignment vertical="center" shrinkToFit="1"/>
      <protection locked="0"/>
    </xf>
    <xf numFmtId="38" fontId="4" fillId="33" borderId="17" xfId="49" applyFont="1" applyFill="1" applyBorder="1" applyAlignment="1">
      <alignment vertical="center" shrinkToFit="1"/>
    </xf>
    <xf numFmtId="38" fontId="4" fillId="0" borderId="17" xfId="49" applyFont="1" applyFill="1" applyBorder="1" applyAlignment="1">
      <alignment vertical="center" shrinkToFit="1"/>
    </xf>
    <xf numFmtId="176" fontId="4" fillId="0" borderId="10" xfId="49" applyNumberFormat="1" applyFont="1" applyFill="1" applyBorder="1" applyAlignment="1">
      <alignment vertical="center" shrinkToFit="1"/>
    </xf>
    <xf numFmtId="38" fontId="4" fillId="0" borderId="25" xfId="49" applyFont="1" applyFill="1" applyBorder="1" applyAlignment="1" applyProtection="1">
      <alignment vertical="center" shrinkToFit="1"/>
      <protection locked="0"/>
    </xf>
    <xf numFmtId="177" fontId="4" fillId="0" borderId="26" xfId="49" applyNumberFormat="1" applyFont="1" applyFill="1" applyBorder="1" applyAlignment="1">
      <alignment vertical="center" shrinkToFit="1"/>
    </xf>
    <xf numFmtId="38" fontId="4" fillId="0" borderId="26" xfId="49" applyFont="1" applyFill="1" applyBorder="1" applyAlignment="1" applyProtection="1">
      <alignment vertical="center" shrinkToFit="1"/>
      <protection locked="0"/>
    </xf>
    <xf numFmtId="38" fontId="4" fillId="33" borderId="27" xfId="49" applyFont="1" applyFill="1" applyBorder="1" applyAlignment="1">
      <alignment vertical="center" shrinkToFit="1"/>
    </xf>
    <xf numFmtId="38" fontId="4" fillId="0" borderId="27" xfId="49" applyFont="1" applyFill="1" applyBorder="1" applyAlignment="1">
      <alignment vertical="center" shrinkToFit="1"/>
    </xf>
    <xf numFmtId="176" fontId="4" fillId="0" borderId="26" xfId="49" applyNumberFormat="1" applyFont="1" applyFill="1" applyBorder="1" applyAlignment="1">
      <alignment vertical="center" shrinkToFit="1"/>
    </xf>
    <xf numFmtId="38" fontId="4" fillId="0" borderId="16" xfId="49" applyFont="1" applyFill="1" applyBorder="1" applyAlignment="1">
      <alignment vertical="center" shrinkToFit="1"/>
    </xf>
    <xf numFmtId="177" fontId="4" fillId="0" borderId="11" xfId="49" applyNumberFormat="1" applyFont="1" applyFill="1" applyBorder="1" applyAlignment="1">
      <alignment vertical="center" shrinkToFit="1"/>
    </xf>
    <xf numFmtId="38" fontId="4" fillId="33" borderId="16" xfId="49" applyFont="1" applyFill="1" applyBorder="1" applyAlignment="1">
      <alignment vertical="center" shrinkToFit="1"/>
    </xf>
    <xf numFmtId="38" fontId="4" fillId="33" borderId="0" xfId="49" applyFont="1" applyFill="1" applyBorder="1" applyAlignment="1">
      <alignment vertical="center" shrinkToFit="1"/>
    </xf>
    <xf numFmtId="38" fontId="4" fillId="0" borderId="0" xfId="49" applyFont="1" applyFill="1" applyBorder="1" applyAlignment="1">
      <alignment vertical="center" shrinkToFit="1"/>
    </xf>
    <xf numFmtId="176" fontId="4" fillId="0" borderId="11" xfId="49" applyNumberFormat="1" applyFont="1" applyFill="1" applyBorder="1" applyAlignment="1">
      <alignment vertical="center" shrinkToFit="1"/>
    </xf>
    <xf numFmtId="38" fontId="4" fillId="0" borderId="16" xfId="49" applyFont="1" applyFill="1" applyBorder="1" applyAlignment="1" applyProtection="1">
      <alignment vertical="center" shrinkToFit="1"/>
      <protection locked="0"/>
    </xf>
    <xf numFmtId="38" fontId="4" fillId="0" borderId="11" xfId="49" applyFont="1" applyFill="1" applyBorder="1" applyAlignment="1" applyProtection="1">
      <alignment vertical="center" shrinkToFit="1"/>
      <protection locked="0"/>
    </xf>
    <xf numFmtId="38" fontId="4" fillId="0" borderId="28" xfId="49" applyFont="1" applyFill="1" applyBorder="1" applyAlignment="1" applyProtection="1">
      <alignment vertical="center" shrinkToFit="1"/>
      <protection locked="0"/>
    </xf>
    <xf numFmtId="177" fontId="4" fillId="0" borderId="23" xfId="49" applyNumberFormat="1" applyFont="1" applyFill="1" applyBorder="1" applyAlignment="1">
      <alignment vertical="center" shrinkToFit="1"/>
    </xf>
    <xf numFmtId="38" fontId="4" fillId="0" borderId="23" xfId="49" applyFont="1" applyFill="1" applyBorder="1" applyAlignment="1" applyProtection="1">
      <alignment vertical="center" shrinkToFit="1"/>
      <protection locked="0"/>
    </xf>
    <xf numFmtId="38" fontId="4" fillId="33" borderId="31" xfId="49" applyFont="1" applyFill="1" applyBorder="1" applyAlignment="1">
      <alignment vertical="center" shrinkToFit="1"/>
    </xf>
    <xf numFmtId="38" fontId="4" fillId="0" borderId="31" xfId="49" applyFont="1" applyFill="1" applyBorder="1" applyAlignment="1">
      <alignment vertical="center" shrinkToFit="1"/>
    </xf>
    <xf numFmtId="176" fontId="4" fillId="0" borderId="23" xfId="49" applyNumberFormat="1" applyFont="1" applyFill="1" applyBorder="1" applyAlignment="1">
      <alignment vertical="center" shrinkToFit="1"/>
    </xf>
    <xf numFmtId="38" fontId="4" fillId="0" borderId="21" xfId="49" applyFont="1" applyFill="1" applyBorder="1" applyAlignment="1" applyProtection="1">
      <alignment vertical="center" shrinkToFit="1"/>
      <protection locked="0"/>
    </xf>
    <xf numFmtId="177" fontId="4" fillId="0" borderId="22" xfId="49" applyNumberFormat="1" applyFont="1" applyFill="1" applyBorder="1" applyAlignment="1">
      <alignment vertical="center" shrinkToFit="1"/>
    </xf>
    <xf numFmtId="38" fontId="4" fillId="0" borderId="22" xfId="49" applyFont="1" applyFill="1" applyBorder="1" applyAlignment="1" applyProtection="1">
      <alignment vertical="center" shrinkToFit="1"/>
      <protection locked="0"/>
    </xf>
    <xf numFmtId="38" fontId="4" fillId="33" borderId="32" xfId="49" applyFont="1" applyFill="1" applyBorder="1" applyAlignment="1">
      <alignment vertical="center" shrinkToFit="1"/>
    </xf>
    <xf numFmtId="38" fontId="4" fillId="0" borderId="32" xfId="49" applyFont="1" applyFill="1" applyBorder="1" applyAlignment="1">
      <alignment vertical="center" shrinkToFit="1"/>
    </xf>
    <xf numFmtId="176" fontId="4" fillId="0" borderId="22" xfId="49" applyNumberFormat="1" applyFont="1" applyFill="1" applyBorder="1" applyAlignment="1">
      <alignment vertical="center" shrinkToFit="1"/>
    </xf>
    <xf numFmtId="38" fontId="4" fillId="0" borderId="29" xfId="49" applyFont="1" applyFill="1" applyBorder="1" applyAlignment="1">
      <alignment vertical="center" shrinkToFit="1"/>
    </xf>
    <xf numFmtId="177" fontId="4" fillId="0" borderId="18" xfId="49" applyNumberFormat="1" applyFont="1" applyFill="1" applyBorder="1" applyAlignment="1">
      <alignment vertical="center" shrinkToFit="1"/>
    </xf>
    <xf numFmtId="38" fontId="4" fillId="33" borderId="29" xfId="49" applyFont="1" applyFill="1" applyBorder="1" applyAlignment="1">
      <alignment vertical="center" shrinkToFit="1"/>
    </xf>
    <xf numFmtId="38" fontId="4" fillId="33" borderId="33" xfId="49" applyFont="1" applyFill="1" applyBorder="1" applyAlignment="1">
      <alignment vertical="center" shrinkToFit="1"/>
    </xf>
    <xf numFmtId="38" fontId="4" fillId="0" borderId="33" xfId="49" applyFont="1" applyFill="1" applyBorder="1" applyAlignment="1">
      <alignment vertical="center" shrinkToFit="1"/>
    </xf>
    <xf numFmtId="176" fontId="4" fillId="0" borderId="18" xfId="49" applyNumberFormat="1" applyFont="1" applyFill="1" applyBorder="1" applyAlignment="1">
      <alignment vertical="center" shrinkToFit="1"/>
    </xf>
    <xf numFmtId="38" fontId="4" fillId="0" borderId="19" xfId="49" applyFont="1" applyFill="1" applyBorder="1" applyAlignment="1" applyProtection="1">
      <alignment vertical="center" shrinkToFit="1"/>
      <protection locked="0"/>
    </xf>
    <xf numFmtId="177" fontId="4" fillId="0" borderId="12" xfId="49" applyNumberFormat="1" applyFont="1" applyFill="1" applyBorder="1" applyAlignment="1">
      <alignment vertical="center" shrinkToFit="1"/>
    </xf>
    <xf numFmtId="38" fontId="4" fillId="0" borderId="12" xfId="49" applyFont="1" applyFill="1" applyBorder="1" applyAlignment="1" applyProtection="1">
      <alignment vertical="center" shrinkToFit="1"/>
      <protection locked="0"/>
    </xf>
    <xf numFmtId="38" fontId="4" fillId="33" borderId="20" xfId="49" applyFont="1" applyFill="1" applyBorder="1" applyAlignment="1">
      <alignment vertical="center" shrinkToFit="1"/>
    </xf>
    <xf numFmtId="38" fontId="4" fillId="0" borderId="20" xfId="49" applyFont="1" applyFill="1" applyBorder="1" applyAlignment="1">
      <alignment vertical="center" shrinkToFit="1"/>
    </xf>
    <xf numFmtId="176" fontId="4" fillId="0" borderId="12" xfId="49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115" zoomScaleNormal="115" zoomScaleSheetLayoutView="115" zoomScalePageLayoutView="0" workbookViewId="0" topLeftCell="A37">
      <selection activeCell="N56" sqref="N56"/>
    </sheetView>
  </sheetViews>
  <sheetFormatPr defaultColWidth="9.00390625" defaultRowHeight="19.5" customHeight="1"/>
  <cols>
    <col min="1" max="1" width="4.125" style="1" customWidth="1"/>
    <col min="2" max="2" width="19.25390625" style="1" customWidth="1"/>
    <col min="3" max="3" width="12.50390625" style="3" hidden="1" customWidth="1"/>
    <col min="4" max="4" width="9.75390625" style="3" bestFit="1" customWidth="1"/>
    <col min="5" max="5" width="7.375" style="3" bestFit="1" customWidth="1"/>
    <col min="6" max="6" width="17.25390625" style="74" hidden="1" customWidth="1"/>
    <col min="7" max="7" width="9.75390625" style="3" bestFit="1" customWidth="1"/>
    <col min="8" max="8" width="7.50390625" style="3" bestFit="1" customWidth="1"/>
    <col min="9" max="9" width="16.50390625" style="87" hidden="1" customWidth="1"/>
    <col min="10" max="10" width="10.875" style="3" bestFit="1" customWidth="1"/>
    <col min="11" max="11" width="11.00390625" style="3" bestFit="1" customWidth="1"/>
    <col min="12" max="12" width="8.375" style="1" customWidth="1"/>
    <col min="13" max="13" width="9.75390625" style="1" customWidth="1"/>
    <col min="14" max="14" width="15.125" style="1" customWidth="1"/>
    <col min="15" max="16384" width="9.00390625" style="1" customWidth="1"/>
  </cols>
  <sheetData>
    <row r="1" spans="1:12" ht="19.5" customHeight="1">
      <c r="A1" s="103" t="s">
        <v>28</v>
      </c>
      <c r="B1" s="103"/>
      <c r="I1" s="74"/>
      <c r="L1" s="12"/>
    </row>
    <row r="2" spans="1:12" s="2" customFormat="1" ht="19.5" customHeight="1">
      <c r="A2" s="4"/>
      <c r="B2" s="4"/>
      <c r="C2" s="4"/>
      <c r="D2" s="4"/>
      <c r="E2" s="4"/>
      <c r="F2" s="75"/>
      <c r="G2" s="4"/>
      <c r="H2" s="4"/>
      <c r="I2" s="75"/>
      <c r="J2" s="4"/>
      <c r="K2" s="4"/>
      <c r="L2" s="13" t="s">
        <v>83</v>
      </c>
    </row>
    <row r="3" spans="1:12" s="2" customFormat="1" ht="19.5" customHeight="1">
      <c r="A3" s="14"/>
      <c r="B3" s="15" t="s">
        <v>0</v>
      </c>
      <c r="C3" s="88" t="s">
        <v>1</v>
      </c>
      <c r="D3" s="101"/>
      <c r="E3" s="101"/>
      <c r="F3" s="101"/>
      <c r="G3" s="101"/>
      <c r="H3" s="101"/>
      <c r="I3" s="101"/>
      <c r="J3" s="101"/>
      <c r="K3" s="89"/>
      <c r="L3" s="90" t="s">
        <v>2</v>
      </c>
    </row>
    <row r="4" spans="1:12" s="2" customFormat="1" ht="19.5" customHeight="1">
      <c r="A4" s="16"/>
      <c r="B4" s="11"/>
      <c r="C4" s="90" t="s">
        <v>78</v>
      </c>
      <c r="D4" s="94" t="s">
        <v>3</v>
      </c>
      <c r="E4" s="6" t="s">
        <v>4</v>
      </c>
      <c r="F4" s="92" t="s">
        <v>79</v>
      </c>
      <c r="G4" s="94" t="s">
        <v>5</v>
      </c>
      <c r="H4" s="5" t="s">
        <v>4</v>
      </c>
      <c r="I4" s="92" t="s">
        <v>80</v>
      </c>
      <c r="J4" s="99" t="s">
        <v>74</v>
      </c>
      <c r="K4" s="6" t="s">
        <v>29</v>
      </c>
      <c r="L4" s="94"/>
    </row>
    <row r="5" spans="1:12" s="2" customFormat="1" ht="19.5" customHeight="1">
      <c r="A5" s="97" t="s">
        <v>8</v>
      </c>
      <c r="B5" s="98"/>
      <c r="C5" s="91"/>
      <c r="D5" s="91"/>
      <c r="E5" s="6" t="s">
        <v>75</v>
      </c>
      <c r="F5" s="93"/>
      <c r="G5" s="91"/>
      <c r="H5" s="6" t="s">
        <v>75</v>
      </c>
      <c r="I5" s="93"/>
      <c r="J5" s="100"/>
      <c r="K5" s="6" t="s">
        <v>75</v>
      </c>
      <c r="L5" s="91"/>
    </row>
    <row r="6" spans="1:14" s="2" customFormat="1" ht="19.5" customHeight="1">
      <c r="A6" s="17"/>
      <c r="B6" s="148" t="s">
        <v>32</v>
      </c>
      <c r="C6" s="18">
        <v>2885562</v>
      </c>
      <c r="D6" s="104">
        <v>3023607</v>
      </c>
      <c r="E6" s="105">
        <f>D6/J6*100</f>
        <v>59.25627239792153</v>
      </c>
      <c r="F6" s="106">
        <v>1700459</v>
      </c>
      <c r="G6" s="106">
        <v>2078987</v>
      </c>
      <c r="H6" s="105">
        <f>G6/J6*100</f>
        <v>40.74372760207847</v>
      </c>
      <c r="I6" s="107">
        <f>C6+F6</f>
        <v>4586021</v>
      </c>
      <c r="J6" s="108">
        <f>D6+G6</f>
        <v>5102594</v>
      </c>
      <c r="K6" s="109">
        <f>J6/I6*100</f>
        <v>111.26407838080112</v>
      </c>
      <c r="L6" s="23"/>
      <c r="M6" s="51"/>
      <c r="N6" s="9"/>
    </row>
    <row r="7" spans="1:16" s="2" customFormat="1" ht="19.5" customHeight="1">
      <c r="A7" s="24"/>
      <c r="B7" s="149" t="s">
        <v>33</v>
      </c>
      <c r="C7" s="54">
        <v>4260</v>
      </c>
      <c r="D7" s="110">
        <v>4451</v>
      </c>
      <c r="E7" s="111">
        <f aca="true" t="shared" si="0" ref="E7:E36">D7/J7*100</f>
        <v>72.24476546015256</v>
      </c>
      <c r="F7" s="112">
        <v>1412</v>
      </c>
      <c r="G7" s="112">
        <v>1710</v>
      </c>
      <c r="H7" s="111">
        <f>G7/J7*100</f>
        <v>27.75523453984743</v>
      </c>
      <c r="I7" s="113">
        <f aca="true" t="shared" si="1" ref="I7:I36">C7+F7</f>
        <v>5672</v>
      </c>
      <c r="J7" s="114">
        <f>D7+G7</f>
        <v>6161</v>
      </c>
      <c r="K7" s="115">
        <f aca="true" t="shared" si="2" ref="K7:K36">J7/I7*100</f>
        <v>108.62129760225669</v>
      </c>
      <c r="L7" s="59"/>
      <c r="N7" s="53"/>
      <c r="O7" s="52"/>
      <c r="P7" s="52"/>
    </row>
    <row r="8" spans="1:14" s="2" customFormat="1" ht="19.5" customHeight="1">
      <c r="A8" s="24"/>
      <c r="B8" s="150" t="s">
        <v>34</v>
      </c>
      <c r="C8" s="67">
        <f>SUM(C6:C7)</f>
        <v>2889822</v>
      </c>
      <c r="D8" s="116">
        <f>SUM(D6:D7)</f>
        <v>3028058</v>
      </c>
      <c r="E8" s="117">
        <f t="shared" si="0"/>
        <v>59.27193611750808</v>
      </c>
      <c r="F8" s="118">
        <f>SUM(F6:F7)</f>
        <v>1701871</v>
      </c>
      <c r="G8" s="116">
        <f>SUM(G6:G7)</f>
        <v>2080697</v>
      </c>
      <c r="H8" s="117">
        <f>G8/J8*100</f>
        <v>40.72806388249192</v>
      </c>
      <c r="I8" s="119">
        <f t="shared" si="1"/>
        <v>4591693</v>
      </c>
      <c r="J8" s="120">
        <f>SUM(J6:J7)</f>
        <v>5108755</v>
      </c>
      <c r="K8" s="121">
        <f t="shared" si="2"/>
        <v>111.26081382183</v>
      </c>
      <c r="L8" s="29"/>
      <c r="N8" s="9"/>
    </row>
    <row r="9" spans="1:14" s="2" customFormat="1" ht="19.5" customHeight="1">
      <c r="A9" s="24"/>
      <c r="B9" s="148" t="s">
        <v>35</v>
      </c>
      <c r="C9" s="18">
        <v>483013</v>
      </c>
      <c r="D9" s="104">
        <v>507884</v>
      </c>
      <c r="E9" s="105">
        <f aca="true" t="shared" si="3" ref="E9:E16">D9/J9*100</f>
        <v>63.6111319856717</v>
      </c>
      <c r="F9" s="106">
        <v>251971</v>
      </c>
      <c r="G9" s="106">
        <v>290536</v>
      </c>
      <c r="H9" s="105">
        <f aca="true" t="shared" si="4" ref="H9:H36">G9/J9*100</f>
        <v>36.388868014328295</v>
      </c>
      <c r="I9" s="107">
        <f aca="true" t="shared" si="5" ref="I9:J16">C9+F9</f>
        <v>734984</v>
      </c>
      <c r="J9" s="108">
        <f t="shared" si="5"/>
        <v>798420</v>
      </c>
      <c r="K9" s="109">
        <f t="shared" si="2"/>
        <v>108.6309361836448</v>
      </c>
      <c r="L9" s="23"/>
      <c r="N9" s="9"/>
    </row>
    <row r="10" spans="1:14" s="2" customFormat="1" ht="19.5" customHeight="1">
      <c r="A10" s="24"/>
      <c r="B10" s="149" t="s">
        <v>36</v>
      </c>
      <c r="C10" s="25">
        <v>312310</v>
      </c>
      <c r="D10" s="122">
        <v>335521</v>
      </c>
      <c r="E10" s="117">
        <f t="shared" si="3"/>
        <v>60.015096742573704</v>
      </c>
      <c r="F10" s="123">
        <v>195756</v>
      </c>
      <c r="G10" s="123">
        <v>223540</v>
      </c>
      <c r="H10" s="117">
        <f t="shared" si="4"/>
        <v>39.98490325742629</v>
      </c>
      <c r="I10" s="119">
        <f t="shared" si="5"/>
        <v>508066</v>
      </c>
      <c r="J10" s="120">
        <f t="shared" si="5"/>
        <v>559061</v>
      </c>
      <c r="K10" s="121">
        <f>J10/I10*100</f>
        <v>110.03708179645952</v>
      </c>
      <c r="L10" s="29"/>
      <c r="N10" s="9"/>
    </row>
    <row r="11" spans="1:14" s="2" customFormat="1" ht="19.5" customHeight="1">
      <c r="A11" s="24"/>
      <c r="B11" s="149" t="s">
        <v>37</v>
      </c>
      <c r="C11" s="25">
        <v>135960</v>
      </c>
      <c r="D11" s="122">
        <v>144445</v>
      </c>
      <c r="E11" s="117">
        <f t="shared" si="3"/>
        <v>57.500159230597745</v>
      </c>
      <c r="F11" s="123">
        <v>89354</v>
      </c>
      <c r="G11" s="123">
        <v>106763</v>
      </c>
      <c r="H11" s="117">
        <f t="shared" si="4"/>
        <v>42.49984076940225</v>
      </c>
      <c r="I11" s="119">
        <f t="shared" si="5"/>
        <v>225314</v>
      </c>
      <c r="J11" s="120">
        <f t="shared" si="5"/>
        <v>251208</v>
      </c>
      <c r="K11" s="121">
        <f t="shared" si="2"/>
        <v>111.49240615319064</v>
      </c>
      <c r="L11" s="29"/>
      <c r="N11" s="9"/>
    </row>
    <row r="12" spans="1:14" s="2" customFormat="1" ht="19.5" customHeight="1">
      <c r="A12" s="24"/>
      <c r="B12" s="149" t="s">
        <v>38</v>
      </c>
      <c r="C12" s="25">
        <v>282747</v>
      </c>
      <c r="D12" s="122">
        <v>308409</v>
      </c>
      <c r="E12" s="117">
        <f t="shared" si="3"/>
        <v>55.68065081631879</v>
      </c>
      <c r="F12" s="123">
        <v>213565</v>
      </c>
      <c r="G12" s="123">
        <v>245480</v>
      </c>
      <c r="H12" s="117">
        <f t="shared" si="4"/>
        <v>44.319349183681204</v>
      </c>
      <c r="I12" s="119">
        <f t="shared" si="5"/>
        <v>496312</v>
      </c>
      <c r="J12" s="120">
        <f t="shared" si="5"/>
        <v>553889</v>
      </c>
      <c r="K12" s="121">
        <f t="shared" si="2"/>
        <v>111.60096874546656</v>
      </c>
      <c r="L12" s="29"/>
      <c r="N12" s="9"/>
    </row>
    <row r="13" spans="1:14" s="2" customFormat="1" ht="19.5" customHeight="1">
      <c r="A13" s="16" t="s">
        <v>9</v>
      </c>
      <c r="B13" s="149" t="s">
        <v>39</v>
      </c>
      <c r="C13" s="25">
        <v>349917</v>
      </c>
      <c r="D13" s="122">
        <v>381658</v>
      </c>
      <c r="E13" s="117">
        <f t="shared" si="3"/>
        <v>58.838274832885226</v>
      </c>
      <c r="F13" s="123">
        <v>230696</v>
      </c>
      <c r="G13" s="123">
        <v>266998</v>
      </c>
      <c r="H13" s="117">
        <f t="shared" si="4"/>
        <v>41.161725167114774</v>
      </c>
      <c r="I13" s="119">
        <f t="shared" si="5"/>
        <v>580613</v>
      </c>
      <c r="J13" s="120">
        <f t="shared" si="5"/>
        <v>648656</v>
      </c>
      <c r="K13" s="121">
        <f t="shared" si="2"/>
        <v>111.71916577823784</v>
      </c>
      <c r="L13" s="29"/>
      <c r="N13" s="9"/>
    </row>
    <row r="14" spans="1:14" s="2" customFormat="1" ht="19.5" customHeight="1">
      <c r="A14" s="24"/>
      <c r="B14" s="149" t="s">
        <v>81</v>
      </c>
      <c r="C14" s="25">
        <v>498609</v>
      </c>
      <c r="D14" s="122">
        <v>532894</v>
      </c>
      <c r="E14" s="117">
        <f t="shared" si="3"/>
        <v>54.96931730619461</v>
      </c>
      <c r="F14" s="123">
        <v>380767</v>
      </c>
      <c r="G14" s="123">
        <v>436545</v>
      </c>
      <c r="H14" s="117">
        <f t="shared" si="4"/>
        <v>45.03068269380538</v>
      </c>
      <c r="I14" s="119">
        <f t="shared" si="5"/>
        <v>879376</v>
      </c>
      <c r="J14" s="120">
        <f t="shared" si="5"/>
        <v>969439</v>
      </c>
      <c r="K14" s="121">
        <f t="shared" si="2"/>
        <v>110.24169411036917</v>
      </c>
      <c r="L14" s="29"/>
      <c r="N14" s="9"/>
    </row>
    <row r="15" spans="1:14" s="2" customFormat="1" ht="19.5" customHeight="1">
      <c r="A15" s="24"/>
      <c r="B15" s="149" t="s">
        <v>40</v>
      </c>
      <c r="C15" s="25">
        <v>200099</v>
      </c>
      <c r="D15" s="122">
        <v>212264</v>
      </c>
      <c r="E15" s="117">
        <f t="shared" si="3"/>
        <v>52.48343388388883</v>
      </c>
      <c r="F15" s="123">
        <v>160198</v>
      </c>
      <c r="G15" s="123">
        <v>192176</v>
      </c>
      <c r="H15" s="117">
        <f t="shared" si="4"/>
        <v>47.516566116111164</v>
      </c>
      <c r="I15" s="119">
        <f t="shared" si="5"/>
        <v>360297</v>
      </c>
      <c r="J15" s="120">
        <f t="shared" si="5"/>
        <v>404440</v>
      </c>
      <c r="K15" s="121">
        <f t="shared" si="2"/>
        <v>112.25183667918412</v>
      </c>
      <c r="L15" s="29"/>
      <c r="N15" s="9"/>
    </row>
    <row r="16" spans="1:14" s="2" customFormat="1" ht="19.5" customHeight="1">
      <c r="A16" s="24"/>
      <c r="B16" s="151" t="s">
        <v>41</v>
      </c>
      <c r="C16" s="54">
        <v>117159</v>
      </c>
      <c r="D16" s="110">
        <v>123959</v>
      </c>
      <c r="E16" s="111">
        <f t="shared" si="3"/>
        <v>62.26373394546103</v>
      </c>
      <c r="F16" s="112">
        <v>66781</v>
      </c>
      <c r="G16" s="112">
        <v>75128</v>
      </c>
      <c r="H16" s="111">
        <f t="shared" si="4"/>
        <v>37.73626605453897</v>
      </c>
      <c r="I16" s="113">
        <f t="shared" si="5"/>
        <v>183940</v>
      </c>
      <c r="J16" s="114">
        <f t="shared" si="5"/>
        <v>199087</v>
      </c>
      <c r="K16" s="115">
        <f t="shared" si="2"/>
        <v>108.2347504621072</v>
      </c>
      <c r="L16" s="59"/>
      <c r="N16" s="9"/>
    </row>
    <row r="17" spans="1:14" s="2" customFormat="1" ht="19.5" customHeight="1">
      <c r="A17" s="24"/>
      <c r="B17" s="152" t="s">
        <v>10</v>
      </c>
      <c r="C17" s="67">
        <f>SUM(C9:C16)</f>
        <v>2379814</v>
      </c>
      <c r="D17" s="116">
        <f>SUM(D9:D16)</f>
        <v>2547034</v>
      </c>
      <c r="E17" s="117">
        <f t="shared" si="0"/>
        <v>58.09575293097943</v>
      </c>
      <c r="F17" s="118">
        <f>SUM(F9:F16)</f>
        <v>1589088</v>
      </c>
      <c r="G17" s="116">
        <f>SUM(G9:G16)</f>
        <v>1837166</v>
      </c>
      <c r="H17" s="117">
        <f t="shared" si="4"/>
        <v>41.90424706902057</v>
      </c>
      <c r="I17" s="119">
        <f t="shared" si="1"/>
        <v>3968902</v>
      </c>
      <c r="J17" s="120">
        <f>SUM(J9:J16)</f>
        <v>4384200</v>
      </c>
      <c r="K17" s="121">
        <f t="shared" si="2"/>
        <v>110.46380081947098</v>
      </c>
      <c r="L17" s="29"/>
      <c r="N17" s="9"/>
    </row>
    <row r="18" spans="1:14" s="2" customFormat="1" ht="19.5" customHeight="1">
      <c r="A18" s="24"/>
      <c r="B18" s="153" t="s">
        <v>30</v>
      </c>
      <c r="C18" s="60">
        <v>1077228</v>
      </c>
      <c r="D18" s="124">
        <v>1166475</v>
      </c>
      <c r="E18" s="125">
        <f t="shared" si="0"/>
        <v>53.70731121118683</v>
      </c>
      <c r="F18" s="126">
        <v>826555</v>
      </c>
      <c r="G18" s="126">
        <v>1005436</v>
      </c>
      <c r="H18" s="125">
        <f t="shared" si="4"/>
        <v>46.292688788813166</v>
      </c>
      <c r="I18" s="127">
        <f t="shared" si="1"/>
        <v>1903783</v>
      </c>
      <c r="J18" s="128">
        <f aca="true" t="shared" si="6" ref="J18:J36">D18+G18</f>
        <v>2171911</v>
      </c>
      <c r="K18" s="129">
        <f t="shared" si="2"/>
        <v>114.08395809816561</v>
      </c>
      <c r="L18" s="50"/>
      <c r="N18" s="9"/>
    </row>
    <row r="19" spans="1:14" s="2" customFormat="1" ht="19.5" customHeight="1">
      <c r="A19" s="24"/>
      <c r="B19" s="148" t="s">
        <v>11</v>
      </c>
      <c r="C19" s="18">
        <v>457373</v>
      </c>
      <c r="D19" s="104">
        <v>487205</v>
      </c>
      <c r="E19" s="105">
        <f t="shared" si="0"/>
        <v>57.449287256459144</v>
      </c>
      <c r="F19" s="106">
        <v>292606</v>
      </c>
      <c r="G19" s="106">
        <v>360856</v>
      </c>
      <c r="H19" s="105">
        <f t="shared" si="4"/>
        <v>42.550712743540856</v>
      </c>
      <c r="I19" s="107">
        <f t="shared" si="1"/>
        <v>749979</v>
      </c>
      <c r="J19" s="108">
        <f t="shared" si="6"/>
        <v>848061</v>
      </c>
      <c r="K19" s="109">
        <f t="shared" si="2"/>
        <v>113.07796618305312</v>
      </c>
      <c r="L19" s="23"/>
      <c r="N19" s="9"/>
    </row>
    <row r="20" spans="1:14" s="2" customFormat="1" ht="19.5" customHeight="1">
      <c r="A20" s="24"/>
      <c r="B20" s="154" t="s">
        <v>12</v>
      </c>
      <c r="C20" s="44">
        <v>123131</v>
      </c>
      <c r="D20" s="130">
        <v>130375</v>
      </c>
      <c r="E20" s="131">
        <f t="shared" si="0"/>
        <v>61.409293233791004</v>
      </c>
      <c r="F20" s="132">
        <v>71345</v>
      </c>
      <c r="G20" s="132">
        <v>81930</v>
      </c>
      <c r="H20" s="131">
        <f t="shared" si="4"/>
        <v>38.590706766208996</v>
      </c>
      <c r="I20" s="133">
        <f t="shared" si="1"/>
        <v>194476</v>
      </c>
      <c r="J20" s="134">
        <f t="shared" si="6"/>
        <v>212305</v>
      </c>
      <c r="K20" s="135">
        <f t="shared" si="2"/>
        <v>109.16771221127544</v>
      </c>
      <c r="L20" s="61"/>
      <c r="N20" s="9"/>
    </row>
    <row r="21" spans="1:14" s="2" customFormat="1" ht="19.5" customHeight="1">
      <c r="A21" s="24"/>
      <c r="B21" s="155" t="s">
        <v>13</v>
      </c>
      <c r="C21" s="68">
        <f>SUM(C19:C20)</f>
        <v>580504</v>
      </c>
      <c r="D21" s="136">
        <f>SUM(D19:D20)</f>
        <v>617580</v>
      </c>
      <c r="E21" s="137">
        <f t="shared" si="0"/>
        <v>58.24215412414204</v>
      </c>
      <c r="F21" s="138">
        <f>SUM(F19:F20)</f>
        <v>363951</v>
      </c>
      <c r="G21" s="136">
        <f>SUM(G19:G20)</f>
        <v>442786</v>
      </c>
      <c r="H21" s="137">
        <f t="shared" si="4"/>
        <v>41.75784587585796</v>
      </c>
      <c r="I21" s="139">
        <f t="shared" si="1"/>
        <v>944455</v>
      </c>
      <c r="J21" s="140">
        <f>SUM(J19:J20)</f>
        <v>1060366</v>
      </c>
      <c r="K21" s="141">
        <f t="shared" si="2"/>
        <v>112.27279224526315</v>
      </c>
      <c r="L21" s="30"/>
      <c r="N21" s="9"/>
    </row>
    <row r="22" spans="1:14" s="2" customFormat="1" ht="19.5" customHeight="1">
      <c r="A22" s="24"/>
      <c r="B22" s="148" t="s">
        <v>31</v>
      </c>
      <c r="C22" s="18">
        <v>802</v>
      </c>
      <c r="D22" s="104">
        <v>787</v>
      </c>
      <c r="E22" s="105">
        <f t="shared" si="0"/>
        <v>70.01779359430606</v>
      </c>
      <c r="F22" s="106">
        <v>285</v>
      </c>
      <c r="G22" s="106">
        <v>337</v>
      </c>
      <c r="H22" s="105">
        <f t="shared" si="4"/>
        <v>29.98220640569395</v>
      </c>
      <c r="I22" s="107">
        <f t="shared" si="1"/>
        <v>1087</v>
      </c>
      <c r="J22" s="108">
        <f t="shared" si="6"/>
        <v>1124</v>
      </c>
      <c r="K22" s="109">
        <f t="shared" si="2"/>
        <v>103.40386384544618</v>
      </c>
      <c r="L22" s="23"/>
      <c r="N22" s="9"/>
    </row>
    <row r="23" spans="1:14" s="2" customFormat="1" ht="19.5" customHeight="1">
      <c r="A23" s="24"/>
      <c r="B23" s="149" t="s">
        <v>42</v>
      </c>
      <c r="C23" s="25">
        <v>5491</v>
      </c>
      <c r="D23" s="122">
        <v>6590</v>
      </c>
      <c r="E23" s="117">
        <f t="shared" si="0"/>
        <v>64.70934799685782</v>
      </c>
      <c r="F23" s="123">
        <v>3110</v>
      </c>
      <c r="G23" s="123">
        <v>3594</v>
      </c>
      <c r="H23" s="117">
        <f t="shared" si="4"/>
        <v>35.29065200314218</v>
      </c>
      <c r="I23" s="119">
        <f t="shared" si="1"/>
        <v>8601</v>
      </c>
      <c r="J23" s="120">
        <f t="shared" si="6"/>
        <v>10184</v>
      </c>
      <c r="K23" s="121">
        <f t="shared" si="2"/>
        <v>118.40483664690151</v>
      </c>
      <c r="L23" s="29"/>
      <c r="N23" s="9"/>
    </row>
    <row r="24" spans="1:14" s="2" customFormat="1" ht="19.5" customHeight="1">
      <c r="A24" s="24"/>
      <c r="B24" s="149" t="s">
        <v>43</v>
      </c>
      <c r="C24" s="25">
        <v>73524</v>
      </c>
      <c r="D24" s="122">
        <v>79826</v>
      </c>
      <c r="E24" s="117">
        <f t="shared" si="0"/>
        <v>63.163975027496654</v>
      </c>
      <c r="F24" s="123">
        <v>37086</v>
      </c>
      <c r="G24" s="123">
        <v>46553</v>
      </c>
      <c r="H24" s="117">
        <f t="shared" si="4"/>
        <v>36.836024972503346</v>
      </c>
      <c r="I24" s="119">
        <f t="shared" si="1"/>
        <v>110610</v>
      </c>
      <c r="J24" s="120">
        <f t="shared" si="6"/>
        <v>126379</v>
      </c>
      <c r="K24" s="121">
        <f t="shared" si="2"/>
        <v>114.25639634752736</v>
      </c>
      <c r="L24" s="29"/>
      <c r="N24" s="9"/>
    </row>
    <row r="25" spans="1:14" s="2" customFormat="1" ht="19.5" customHeight="1">
      <c r="A25" s="24"/>
      <c r="B25" s="149" t="s">
        <v>44</v>
      </c>
      <c r="C25" s="25">
        <v>1038</v>
      </c>
      <c r="D25" s="122">
        <v>1059</v>
      </c>
      <c r="E25" s="117">
        <f t="shared" si="0"/>
        <v>61.49825783972126</v>
      </c>
      <c r="F25" s="123">
        <v>534</v>
      </c>
      <c r="G25" s="123">
        <v>663</v>
      </c>
      <c r="H25" s="117">
        <f t="shared" si="4"/>
        <v>38.501742160278745</v>
      </c>
      <c r="I25" s="119">
        <f t="shared" si="1"/>
        <v>1572</v>
      </c>
      <c r="J25" s="120">
        <f t="shared" si="6"/>
        <v>1722</v>
      </c>
      <c r="K25" s="121">
        <f t="shared" si="2"/>
        <v>109.54198473282443</v>
      </c>
      <c r="L25" s="29"/>
      <c r="N25" s="9"/>
    </row>
    <row r="26" spans="1:14" s="2" customFormat="1" ht="19.5" customHeight="1">
      <c r="A26" s="24"/>
      <c r="B26" s="149" t="s">
        <v>45</v>
      </c>
      <c r="C26" s="25">
        <v>623</v>
      </c>
      <c r="D26" s="122">
        <v>652</v>
      </c>
      <c r="E26" s="117">
        <f t="shared" si="0"/>
        <v>76.43610785463072</v>
      </c>
      <c r="F26" s="123">
        <v>158</v>
      </c>
      <c r="G26" s="123">
        <v>201</v>
      </c>
      <c r="H26" s="117">
        <f t="shared" si="4"/>
        <v>23.563892145369287</v>
      </c>
      <c r="I26" s="119">
        <f t="shared" si="1"/>
        <v>781</v>
      </c>
      <c r="J26" s="120">
        <f t="shared" si="6"/>
        <v>853</v>
      </c>
      <c r="K26" s="121">
        <f t="shared" si="2"/>
        <v>109.21895006402049</v>
      </c>
      <c r="L26" s="29"/>
      <c r="N26" s="9"/>
    </row>
    <row r="27" spans="1:14" s="2" customFormat="1" ht="19.5" customHeight="1">
      <c r="A27" s="24"/>
      <c r="B27" s="149" t="s">
        <v>46</v>
      </c>
      <c r="C27" s="25">
        <v>4</v>
      </c>
      <c r="D27" s="122">
        <v>0</v>
      </c>
      <c r="E27" s="117">
        <f>D27/J27*100</f>
        <v>0</v>
      </c>
      <c r="F27" s="123">
        <v>176</v>
      </c>
      <c r="G27" s="123">
        <v>189</v>
      </c>
      <c r="H27" s="117">
        <f t="shared" si="4"/>
        <v>100</v>
      </c>
      <c r="I27" s="119">
        <f t="shared" si="1"/>
        <v>180</v>
      </c>
      <c r="J27" s="120">
        <f t="shared" si="6"/>
        <v>189</v>
      </c>
      <c r="K27" s="121">
        <f t="shared" si="2"/>
        <v>105</v>
      </c>
      <c r="L27" s="29"/>
      <c r="N27" s="9"/>
    </row>
    <row r="28" spans="1:14" s="2" customFormat="1" ht="19.5" customHeight="1">
      <c r="A28" s="16" t="s">
        <v>14</v>
      </c>
      <c r="B28" s="149" t="s">
        <v>47</v>
      </c>
      <c r="C28" s="25">
        <v>136</v>
      </c>
      <c r="D28" s="122">
        <v>153</v>
      </c>
      <c r="E28" s="117">
        <f t="shared" si="0"/>
        <v>48.26498422712934</v>
      </c>
      <c r="F28" s="123">
        <v>130</v>
      </c>
      <c r="G28" s="123">
        <v>164</v>
      </c>
      <c r="H28" s="117">
        <f t="shared" si="4"/>
        <v>51.73501577287066</v>
      </c>
      <c r="I28" s="119">
        <f t="shared" si="1"/>
        <v>266</v>
      </c>
      <c r="J28" s="120">
        <f t="shared" si="6"/>
        <v>317</v>
      </c>
      <c r="K28" s="121">
        <f t="shared" si="2"/>
        <v>119.17293233082707</v>
      </c>
      <c r="L28" s="29"/>
      <c r="N28" s="9"/>
    </row>
    <row r="29" spans="1:14" s="2" customFormat="1" ht="19.5" customHeight="1">
      <c r="A29" s="24"/>
      <c r="B29" s="149" t="s">
        <v>48</v>
      </c>
      <c r="C29" s="25">
        <v>1296</v>
      </c>
      <c r="D29" s="122">
        <v>1376</v>
      </c>
      <c r="E29" s="117">
        <f t="shared" si="0"/>
        <v>71.89132706374086</v>
      </c>
      <c r="F29" s="123">
        <v>441</v>
      </c>
      <c r="G29" s="123">
        <v>538</v>
      </c>
      <c r="H29" s="117">
        <f t="shared" si="4"/>
        <v>28.108672936259143</v>
      </c>
      <c r="I29" s="119">
        <f t="shared" si="1"/>
        <v>1737</v>
      </c>
      <c r="J29" s="120">
        <f t="shared" si="6"/>
        <v>1914</v>
      </c>
      <c r="K29" s="121">
        <f t="shared" si="2"/>
        <v>110.18998272884284</v>
      </c>
      <c r="L29" s="29"/>
      <c r="N29" s="9"/>
    </row>
    <row r="30" spans="1:14" s="2" customFormat="1" ht="19.5" customHeight="1">
      <c r="A30" s="24"/>
      <c r="B30" s="149" t="s">
        <v>49</v>
      </c>
      <c r="C30" s="25">
        <v>970</v>
      </c>
      <c r="D30" s="122">
        <v>943</v>
      </c>
      <c r="E30" s="117">
        <f t="shared" si="0"/>
        <v>72.65023112480739</v>
      </c>
      <c r="F30" s="123">
        <v>309</v>
      </c>
      <c r="G30" s="123">
        <v>355</v>
      </c>
      <c r="H30" s="117">
        <f t="shared" si="4"/>
        <v>27.349768875192602</v>
      </c>
      <c r="I30" s="119">
        <f t="shared" si="1"/>
        <v>1279</v>
      </c>
      <c r="J30" s="120">
        <f t="shared" si="6"/>
        <v>1298</v>
      </c>
      <c r="K30" s="121">
        <f t="shared" si="2"/>
        <v>101.48553557466771</v>
      </c>
      <c r="L30" s="29"/>
      <c r="N30" s="9"/>
    </row>
    <row r="31" spans="1:14" s="2" customFormat="1" ht="19.5" customHeight="1">
      <c r="A31" s="24"/>
      <c r="B31" s="149" t="s">
        <v>50</v>
      </c>
      <c r="C31" s="25">
        <v>4107</v>
      </c>
      <c r="D31" s="122">
        <v>4305</v>
      </c>
      <c r="E31" s="117">
        <f t="shared" si="0"/>
        <v>62.53631609529343</v>
      </c>
      <c r="F31" s="123">
        <v>1895</v>
      </c>
      <c r="G31" s="123">
        <v>2579</v>
      </c>
      <c r="H31" s="117">
        <f t="shared" si="4"/>
        <v>37.46368390470657</v>
      </c>
      <c r="I31" s="119">
        <f t="shared" si="1"/>
        <v>6002</v>
      </c>
      <c r="J31" s="120">
        <f t="shared" si="6"/>
        <v>6884</v>
      </c>
      <c r="K31" s="121">
        <f t="shared" si="2"/>
        <v>114.69510163278906</v>
      </c>
      <c r="L31" s="29"/>
      <c r="N31" s="9"/>
    </row>
    <row r="32" spans="1:14" s="2" customFormat="1" ht="19.5" customHeight="1">
      <c r="A32" s="24"/>
      <c r="B32" s="149" t="s">
        <v>51</v>
      </c>
      <c r="C32" s="25">
        <v>24172</v>
      </c>
      <c r="D32" s="122">
        <v>26225</v>
      </c>
      <c r="E32" s="117">
        <f t="shared" si="0"/>
        <v>66.51027136697945</v>
      </c>
      <c r="F32" s="123">
        <v>11206</v>
      </c>
      <c r="G32" s="123">
        <v>13205</v>
      </c>
      <c r="H32" s="117">
        <f t="shared" si="4"/>
        <v>33.48972863302054</v>
      </c>
      <c r="I32" s="119">
        <f t="shared" si="1"/>
        <v>35378</v>
      </c>
      <c r="J32" s="120">
        <f t="shared" si="6"/>
        <v>39430</v>
      </c>
      <c r="K32" s="121">
        <f t="shared" si="2"/>
        <v>111.45344564418565</v>
      </c>
      <c r="L32" s="31"/>
      <c r="N32" s="9"/>
    </row>
    <row r="33" spans="1:14" s="2" customFormat="1" ht="19.5" customHeight="1">
      <c r="A33" s="24"/>
      <c r="B33" s="149" t="s">
        <v>52</v>
      </c>
      <c r="C33" s="25">
        <v>55670</v>
      </c>
      <c r="D33" s="122">
        <v>58376</v>
      </c>
      <c r="E33" s="117">
        <f t="shared" si="0"/>
        <v>63.37708584394576</v>
      </c>
      <c r="F33" s="123">
        <v>30211</v>
      </c>
      <c r="G33" s="123">
        <v>33733</v>
      </c>
      <c r="H33" s="117">
        <f t="shared" si="4"/>
        <v>36.62291415605424</v>
      </c>
      <c r="I33" s="119">
        <f t="shared" si="1"/>
        <v>85881</v>
      </c>
      <c r="J33" s="120">
        <f t="shared" si="6"/>
        <v>92109</v>
      </c>
      <c r="K33" s="121">
        <f t="shared" si="2"/>
        <v>107.25189506410034</v>
      </c>
      <c r="L33" s="29"/>
      <c r="N33" s="9"/>
    </row>
    <row r="34" spans="1:14" s="2" customFormat="1" ht="19.5" customHeight="1">
      <c r="A34" s="24"/>
      <c r="B34" s="149" t="s">
        <v>53</v>
      </c>
      <c r="C34" s="25">
        <v>1246</v>
      </c>
      <c r="D34" s="122">
        <v>1270</v>
      </c>
      <c r="E34" s="117">
        <f t="shared" si="0"/>
        <v>49.706457925636</v>
      </c>
      <c r="F34" s="123">
        <v>1198</v>
      </c>
      <c r="G34" s="123">
        <v>1285</v>
      </c>
      <c r="H34" s="117">
        <f t="shared" si="4"/>
        <v>50.293542074364</v>
      </c>
      <c r="I34" s="119">
        <f t="shared" si="1"/>
        <v>2444</v>
      </c>
      <c r="J34" s="120">
        <f t="shared" si="6"/>
        <v>2555</v>
      </c>
      <c r="K34" s="121">
        <f t="shared" si="2"/>
        <v>104.5417348608838</v>
      </c>
      <c r="L34" s="29"/>
      <c r="N34" s="9"/>
    </row>
    <row r="35" spans="1:14" s="2" customFormat="1" ht="19.5" customHeight="1">
      <c r="A35" s="24"/>
      <c r="B35" s="149" t="s">
        <v>54</v>
      </c>
      <c r="C35" s="25">
        <v>513</v>
      </c>
      <c r="D35" s="122">
        <v>445</v>
      </c>
      <c r="E35" s="117">
        <f t="shared" si="0"/>
        <v>52.046783625730995</v>
      </c>
      <c r="F35" s="123">
        <v>344</v>
      </c>
      <c r="G35" s="123">
        <v>410</v>
      </c>
      <c r="H35" s="117">
        <f t="shared" si="4"/>
        <v>47.953216374269005</v>
      </c>
      <c r="I35" s="119">
        <f t="shared" si="1"/>
        <v>857</v>
      </c>
      <c r="J35" s="120">
        <f t="shared" si="6"/>
        <v>855</v>
      </c>
      <c r="K35" s="121">
        <f t="shared" si="2"/>
        <v>99.76662777129522</v>
      </c>
      <c r="L35" s="29"/>
      <c r="N35" s="9"/>
    </row>
    <row r="36" spans="1:14" s="2" customFormat="1" ht="19.5" customHeight="1">
      <c r="A36" s="32"/>
      <c r="B36" s="156" t="s">
        <v>55</v>
      </c>
      <c r="C36" s="33">
        <v>57</v>
      </c>
      <c r="D36" s="142">
        <v>58</v>
      </c>
      <c r="E36" s="143">
        <f t="shared" si="0"/>
        <v>16.477272727272727</v>
      </c>
      <c r="F36" s="144">
        <v>230</v>
      </c>
      <c r="G36" s="144">
        <v>294</v>
      </c>
      <c r="H36" s="143">
        <f t="shared" si="4"/>
        <v>83.52272727272727</v>
      </c>
      <c r="I36" s="145">
        <f t="shared" si="1"/>
        <v>287</v>
      </c>
      <c r="J36" s="146">
        <f t="shared" si="6"/>
        <v>352</v>
      </c>
      <c r="K36" s="147">
        <f t="shared" si="2"/>
        <v>122.64808362369337</v>
      </c>
      <c r="L36" s="36"/>
      <c r="N36" s="9"/>
    </row>
    <row r="37" spans="1:14" s="2" customFormat="1" ht="19.5" customHeight="1">
      <c r="A37" s="37"/>
      <c r="B37" s="38"/>
      <c r="C37" s="7"/>
      <c r="D37" s="7"/>
      <c r="E37" s="7"/>
      <c r="F37" s="77"/>
      <c r="G37" s="7"/>
      <c r="H37" s="7"/>
      <c r="I37" s="77"/>
      <c r="J37" s="7"/>
      <c r="K37" s="10"/>
      <c r="L37" s="37"/>
      <c r="N37" s="9"/>
    </row>
    <row r="38" spans="1:14" s="2" customFormat="1" ht="19.5" customHeight="1">
      <c r="A38" s="37"/>
      <c r="B38" s="38"/>
      <c r="C38" s="7"/>
      <c r="D38" s="7"/>
      <c r="E38" s="7"/>
      <c r="F38" s="77"/>
      <c r="G38" s="7"/>
      <c r="H38" s="7"/>
      <c r="I38" s="77"/>
      <c r="J38" s="7"/>
      <c r="K38" s="10"/>
      <c r="L38" s="37"/>
      <c r="N38" s="9"/>
    </row>
    <row r="39" spans="1:14" s="2" customFormat="1" ht="19.5" customHeight="1">
      <c r="A39" s="37"/>
      <c r="B39" s="38"/>
      <c r="C39" s="7"/>
      <c r="D39" s="7"/>
      <c r="E39" s="7"/>
      <c r="F39" s="77"/>
      <c r="G39" s="7"/>
      <c r="H39" s="7"/>
      <c r="I39" s="77"/>
      <c r="J39" s="7"/>
      <c r="K39" s="10"/>
      <c r="L39" s="37"/>
      <c r="N39" s="9"/>
    </row>
    <row r="40" spans="1:14" s="2" customFormat="1" ht="19.5" customHeight="1">
      <c r="A40" s="37"/>
      <c r="B40" s="38"/>
      <c r="C40" s="7"/>
      <c r="D40" s="7"/>
      <c r="E40" s="7"/>
      <c r="F40" s="77"/>
      <c r="G40" s="7"/>
      <c r="H40" s="7"/>
      <c r="I40" s="77"/>
      <c r="J40" s="7"/>
      <c r="K40" s="10"/>
      <c r="L40" s="37"/>
      <c r="N40" s="9"/>
    </row>
    <row r="41" spans="1:14" s="2" customFormat="1" ht="19.5" customHeight="1">
      <c r="A41" s="14"/>
      <c r="B41" s="15" t="s">
        <v>0</v>
      </c>
      <c r="C41" s="88" t="s">
        <v>1</v>
      </c>
      <c r="D41" s="101"/>
      <c r="E41" s="101"/>
      <c r="F41" s="101"/>
      <c r="G41" s="101"/>
      <c r="H41" s="101"/>
      <c r="I41" s="101"/>
      <c r="J41" s="101"/>
      <c r="K41" s="89"/>
      <c r="L41" s="90" t="s">
        <v>2</v>
      </c>
      <c r="N41" s="9"/>
    </row>
    <row r="42" spans="1:14" s="2" customFormat="1" ht="19.5" customHeight="1">
      <c r="A42" s="16"/>
      <c r="B42" s="11"/>
      <c r="C42" s="90" t="s">
        <v>82</v>
      </c>
      <c r="D42" s="94" t="s">
        <v>3</v>
      </c>
      <c r="E42" s="6" t="s">
        <v>4</v>
      </c>
      <c r="F42" s="92" t="s">
        <v>79</v>
      </c>
      <c r="G42" s="94" t="s">
        <v>5</v>
      </c>
      <c r="H42" s="5" t="s">
        <v>4</v>
      </c>
      <c r="I42" s="92" t="s">
        <v>80</v>
      </c>
      <c r="J42" s="99" t="s">
        <v>6</v>
      </c>
      <c r="K42" s="5" t="s">
        <v>7</v>
      </c>
      <c r="L42" s="94"/>
      <c r="N42" s="9"/>
    </row>
    <row r="43" spans="1:14" s="2" customFormat="1" ht="19.5" customHeight="1">
      <c r="A43" s="97" t="s">
        <v>8</v>
      </c>
      <c r="B43" s="102"/>
      <c r="C43" s="91"/>
      <c r="D43" s="91"/>
      <c r="E43" s="8" t="s">
        <v>76</v>
      </c>
      <c r="F43" s="93"/>
      <c r="G43" s="91"/>
      <c r="H43" s="8" t="s">
        <v>76</v>
      </c>
      <c r="I43" s="93"/>
      <c r="J43" s="100"/>
      <c r="K43" s="8" t="s">
        <v>76</v>
      </c>
      <c r="L43" s="91"/>
      <c r="N43" s="9"/>
    </row>
    <row r="44" spans="1:14" s="2" customFormat="1" ht="19.5" customHeight="1">
      <c r="A44" s="17"/>
      <c r="B44" s="148" t="s">
        <v>56</v>
      </c>
      <c r="C44" s="18">
        <v>20591</v>
      </c>
      <c r="D44" s="18">
        <v>23165</v>
      </c>
      <c r="E44" s="19">
        <f aca="true" t="shared" si="7" ref="E44:E76">D44/J44*100</f>
        <v>65.59349869747423</v>
      </c>
      <c r="F44" s="20">
        <v>10354</v>
      </c>
      <c r="G44" s="20">
        <v>12151</v>
      </c>
      <c r="H44" s="19">
        <f aca="true" t="shared" si="8" ref="H44:H76">G44/J44*100</f>
        <v>34.40650130252577</v>
      </c>
      <c r="I44" s="81">
        <f aca="true" t="shared" si="9" ref="I44:I74">C44+F44</f>
        <v>30945</v>
      </c>
      <c r="J44" s="21">
        <f aca="true" t="shared" si="10" ref="J44:J74">D44+G44</f>
        <v>35316</v>
      </c>
      <c r="K44" s="22">
        <f aca="true" t="shared" si="11" ref="K44:K75">J44/I44*100</f>
        <v>114.12506059137179</v>
      </c>
      <c r="L44" s="23"/>
      <c r="N44" s="9"/>
    </row>
    <row r="45" spans="1:14" s="2" customFormat="1" ht="19.5" customHeight="1">
      <c r="A45" s="24"/>
      <c r="B45" s="149" t="s">
        <v>15</v>
      </c>
      <c r="C45" s="25">
        <v>269</v>
      </c>
      <c r="D45" s="25">
        <v>290</v>
      </c>
      <c r="E45" s="39">
        <f t="shared" si="7"/>
        <v>60.79664570230609</v>
      </c>
      <c r="F45" s="27">
        <v>149</v>
      </c>
      <c r="G45" s="27">
        <v>187</v>
      </c>
      <c r="H45" s="26">
        <f t="shared" si="8"/>
        <v>39.20335429769392</v>
      </c>
      <c r="I45" s="77">
        <f t="shared" si="9"/>
        <v>418</v>
      </c>
      <c r="J45" s="7">
        <f t="shared" si="10"/>
        <v>477</v>
      </c>
      <c r="K45" s="28">
        <f t="shared" si="11"/>
        <v>114.11483253588517</v>
      </c>
      <c r="L45" s="31"/>
      <c r="N45" s="9"/>
    </row>
    <row r="46" spans="1:14" s="2" customFormat="1" ht="19.5" customHeight="1">
      <c r="A46" s="24"/>
      <c r="B46" s="149" t="s">
        <v>57</v>
      </c>
      <c r="C46" s="25">
        <v>150</v>
      </c>
      <c r="D46" s="25">
        <v>135</v>
      </c>
      <c r="E46" s="39">
        <f t="shared" si="7"/>
        <v>47.368421052631575</v>
      </c>
      <c r="F46" s="27">
        <v>101</v>
      </c>
      <c r="G46" s="27">
        <v>150</v>
      </c>
      <c r="H46" s="26">
        <f t="shared" si="8"/>
        <v>52.63157894736842</v>
      </c>
      <c r="I46" s="77">
        <f t="shared" si="9"/>
        <v>251</v>
      </c>
      <c r="J46" s="7">
        <f>D46+G46</f>
        <v>285</v>
      </c>
      <c r="K46" s="28">
        <f t="shared" si="11"/>
        <v>113.54581673306774</v>
      </c>
      <c r="L46" s="29"/>
      <c r="N46" s="9"/>
    </row>
    <row r="47" spans="1:14" s="2" customFormat="1" ht="19.5" customHeight="1">
      <c r="A47" s="24"/>
      <c r="B47" s="149" t="s">
        <v>58</v>
      </c>
      <c r="C47" s="25">
        <v>29852</v>
      </c>
      <c r="D47" s="25">
        <v>33719</v>
      </c>
      <c r="E47" s="39">
        <f t="shared" si="7"/>
        <v>66.54102695662469</v>
      </c>
      <c r="F47" s="40">
        <v>14568</v>
      </c>
      <c r="G47" s="40">
        <v>16955</v>
      </c>
      <c r="H47" s="26">
        <f t="shared" si="8"/>
        <v>33.4589730433753</v>
      </c>
      <c r="I47" s="77">
        <f t="shared" si="9"/>
        <v>44420</v>
      </c>
      <c r="J47" s="7">
        <f t="shared" si="10"/>
        <v>50674</v>
      </c>
      <c r="K47" s="28">
        <f t="shared" si="11"/>
        <v>114.07924358397119</v>
      </c>
      <c r="L47" s="29"/>
      <c r="N47" s="9"/>
    </row>
    <row r="48" spans="1:14" s="2" customFormat="1" ht="19.5" customHeight="1">
      <c r="A48" s="24"/>
      <c r="B48" s="149" t="s">
        <v>59</v>
      </c>
      <c r="C48" s="25">
        <v>30082</v>
      </c>
      <c r="D48" s="25">
        <v>31006</v>
      </c>
      <c r="E48" s="39">
        <f t="shared" si="7"/>
        <v>47.0322335987865</v>
      </c>
      <c r="F48" s="27">
        <v>26861</v>
      </c>
      <c r="G48" s="27">
        <v>34919</v>
      </c>
      <c r="H48" s="26">
        <f t="shared" si="8"/>
        <v>52.9677664012135</v>
      </c>
      <c r="I48" s="77">
        <f t="shared" si="9"/>
        <v>56943</v>
      </c>
      <c r="J48" s="7">
        <f>D48+G48</f>
        <v>65925</v>
      </c>
      <c r="K48" s="28">
        <f t="shared" si="11"/>
        <v>115.77366840524735</v>
      </c>
      <c r="L48" s="29"/>
      <c r="N48" s="9"/>
    </row>
    <row r="49" spans="1:14" s="2" customFormat="1" ht="19.5" customHeight="1">
      <c r="A49" s="24"/>
      <c r="B49" s="149" t="s">
        <v>16</v>
      </c>
      <c r="C49" s="25">
        <v>29564</v>
      </c>
      <c r="D49" s="25">
        <v>31672</v>
      </c>
      <c r="E49" s="39">
        <f t="shared" si="7"/>
        <v>46.20209770827559</v>
      </c>
      <c r="F49" s="27">
        <v>27483</v>
      </c>
      <c r="G49" s="27">
        <v>36879</v>
      </c>
      <c r="H49" s="39">
        <f t="shared" si="8"/>
        <v>53.79790229172441</v>
      </c>
      <c r="I49" s="77">
        <f t="shared" si="9"/>
        <v>57047</v>
      </c>
      <c r="J49" s="7">
        <f>D49+G49</f>
        <v>68551</v>
      </c>
      <c r="K49" s="28">
        <f t="shared" si="11"/>
        <v>120.16582817676652</v>
      </c>
      <c r="L49" s="29"/>
      <c r="N49" s="9"/>
    </row>
    <row r="50" spans="1:14" s="2" customFormat="1" ht="19.5" customHeight="1">
      <c r="A50" s="24"/>
      <c r="B50" s="149" t="s">
        <v>60</v>
      </c>
      <c r="C50" s="25">
        <v>5233</v>
      </c>
      <c r="D50" s="25">
        <v>5469</v>
      </c>
      <c r="E50" s="39">
        <f t="shared" si="7"/>
        <v>32.78383886824122</v>
      </c>
      <c r="F50" s="27">
        <v>8081</v>
      </c>
      <c r="G50" s="27">
        <v>11213</v>
      </c>
      <c r="H50" s="26">
        <f t="shared" si="8"/>
        <v>67.21616113175878</v>
      </c>
      <c r="I50" s="77">
        <f t="shared" si="9"/>
        <v>13314</v>
      </c>
      <c r="J50" s="7">
        <f>D50+G50</f>
        <v>16682</v>
      </c>
      <c r="K50" s="28">
        <f t="shared" si="11"/>
        <v>125.2966801862701</v>
      </c>
      <c r="L50" s="29"/>
      <c r="N50" s="9"/>
    </row>
    <row r="51" spans="1:14" s="2" customFormat="1" ht="19.5" customHeight="1">
      <c r="A51" s="24"/>
      <c r="B51" s="149" t="s">
        <v>61</v>
      </c>
      <c r="C51" s="25">
        <v>1379</v>
      </c>
      <c r="D51" s="25">
        <v>1382</v>
      </c>
      <c r="E51" s="39">
        <f t="shared" si="7"/>
        <v>23.411824496018973</v>
      </c>
      <c r="F51" s="27">
        <v>3627</v>
      </c>
      <c r="G51" s="27">
        <v>4521</v>
      </c>
      <c r="H51" s="26">
        <f t="shared" si="8"/>
        <v>76.58817550398102</v>
      </c>
      <c r="I51" s="77">
        <f t="shared" si="9"/>
        <v>5006</v>
      </c>
      <c r="J51" s="7">
        <f t="shared" si="10"/>
        <v>5903</v>
      </c>
      <c r="K51" s="28">
        <f t="shared" si="11"/>
        <v>117.91849780263684</v>
      </c>
      <c r="L51" s="29"/>
      <c r="N51" s="9"/>
    </row>
    <row r="52" spans="1:14" s="2" customFormat="1" ht="19.5" customHeight="1">
      <c r="A52" s="24"/>
      <c r="B52" s="149" t="s">
        <v>62</v>
      </c>
      <c r="C52" s="25">
        <v>3887</v>
      </c>
      <c r="D52" s="25">
        <v>4034</v>
      </c>
      <c r="E52" s="39">
        <f t="shared" si="7"/>
        <v>60.30796830617432</v>
      </c>
      <c r="F52" s="27">
        <v>2351</v>
      </c>
      <c r="G52" s="27">
        <v>2655</v>
      </c>
      <c r="H52" s="26">
        <f t="shared" si="8"/>
        <v>39.69203169382568</v>
      </c>
      <c r="I52" s="77">
        <f t="shared" si="9"/>
        <v>6238</v>
      </c>
      <c r="J52" s="7">
        <f t="shared" si="10"/>
        <v>6689</v>
      </c>
      <c r="K52" s="28">
        <f t="shared" si="11"/>
        <v>107.22988137223469</v>
      </c>
      <c r="L52" s="29"/>
      <c r="N52" s="9"/>
    </row>
    <row r="53" spans="1:14" s="2" customFormat="1" ht="19.5" customHeight="1">
      <c r="A53" s="16" t="s">
        <v>9</v>
      </c>
      <c r="B53" s="149" t="s">
        <v>84</v>
      </c>
      <c r="C53" s="54">
        <v>1047</v>
      </c>
      <c r="D53" s="54">
        <v>1002</v>
      </c>
      <c r="E53" s="63">
        <f t="shared" si="7"/>
        <v>35.73466476462197</v>
      </c>
      <c r="F53" s="56">
        <v>1050</v>
      </c>
      <c r="G53" s="56">
        <v>1802</v>
      </c>
      <c r="H53" s="55">
        <f t="shared" si="8"/>
        <v>64.26533523537803</v>
      </c>
      <c r="I53" s="82">
        <f t="shared" si="9"/>
        <v>2097</v>
      </c>
      <c r="J53" s="57">
        <f t="shared" si="10"/>
        <v>2804</v>
      </c>
      <c r="K53" s="58">
        <f t="shared" si="11"/>
        <v>133.71483071053888</v>
      </c>
      <c r="L53" s="59"/>
      <c r="N53" s="9"/>
    </row>
    <row r="54" spans="1:14" s="2" customFormat="1" ht="19.5" customHeight="1">
      <c r="A54" s="24"/>
      <c r="B54" s="155" t="s">
        <v>17</v>
      </c>
      <c r="C54" s="69">
        <f>SUM(C22:C36,C44:C53)</f>
        <v>291703</v>
      </c>
      <c r="D54" s="69">
        <f>SUM(D22:D36,D44:D53)</f>
        <v>313939</v>
      </c>
      <c r="E54" s="39">
        <f t="shared" si="7"/>
        <v>58.19386028164628</v>
      </c>
      <c r="F54" s="78">
        <f>SUM(F22:F36,F44:F53)</f>
        <v>181938</v>
      </c>
      <c r="G54" s="69">
        <f>SUM(G22:G36,G44:G53)</f>
        <v>225532</v>
      </c>
      <c r="H54" s="26">
        <f t="shared" si="8"/>
        <v>41.80613971835372</v>
      </c>
      <c r="I54" s="83">
        <f>SUM(I22:I36,I44:I53)</f>
        <v>473641</v>
      </c>
      <c r="J54" s="34">
        <f>SUM(J22:J36,J44:J53)</f>
        <v>539471</v>
      </c>
      <c r="K54" s="35">
        <f t="shared" si="11"/>
        <v>113.89871231586793</v>
      </c>
      <c r="L54" s="62"/>
      <c r="N54" s="9"/>
    </row>
    <row r="55" spans="1:14" s="2" customFormat="1" ht="19.5" customHeight="1">
      <c r="A55" s="24"/>
      <c r="B55" s="148" t="s">
        <v>63</v>
      </c>
      <c r="C55" s="18">
        <v>13847</v>
      </c>
      <c r="D55" s="18">
        <v>13875</v>
      </c>
      <c r="E55" s="41">
        <f t="shared" si="7"/>
        <v>41.78839261512514</v>
      </c>
      <c r="F55" s="20">
        <v>13870</v>
      </c>
      <c r="G55" s="20">
        <v>19328</v>
      </c>
      <c r="H55" s="19">
        <f t="shared" si="8"/>
        <v>58.21160738487487</v>
      </c>
      <c r="I55" s="81">
        <f t="shared" si="9"/>
        <v>27717</v>
      </c>
      <c r="J55" s="21">
        <f t="shared" si="10"/>
        <v>33203</v>
      </c>
      <c r="K55" s="22">
        <f t="shared" si="11"/>
        <v>119.792906880254</v>
      </c>
      <c r="L55" s="42"/>
      <c r="N55" s="9"/>
    </row>
    <row r="56" spans="1:14" s="2" customFormat="1" ht="19.5" customHeight="1">
      <c r="A56" s="24"/>
      <c r="B56" s="149" t="s">
        <v>64</v>
      </c>
      <c r="C56" s="25">
        <v>4695</v>
      </c>
      <c r="D56" s="25">
        <v>5062</v>
      </c>
      <c r="E56" s="39">
        <f t="shared" si="7"/>
        <v>48.71992300288739</v>
      </c>
      <c r="F56" s="27">
        <v>4676</v>
      </c>
      <c r="G56" s="27">
        <v>5328</v>
      </c>
      <c r="H56" s="26">
        <f t="shared" si="8"/>
        <v>51.28007699711261</v>
      </c>
      <c r="I56" s="77">
        <f t="shared" si="9"/>
        <v>9371</v>
      </c>
      <c r="J56" s="7">
        <f t="shared" si="10"/>
        <v>10390</v>
      </c>
      <c r="K56" s="28">
        <f t="shared" si="11"/>
        <v>110.8739728951019</v>
      </c>
      <c r="L56" s="43"/>
      <c r="N56" s="9"/>
    </row>
    <row r="57" spans="1:14" s="2" customFormat="1" ht="19.5" customHeight="1">
      <c r="A57" s="24"/>
      <c r="B57" s="149" t="s">
        <v>11</v>
      </c>
      <c r="C57" s="25">
        <v>0</v>
      </c>
      <c r="D57" s="25">
        <v>0</v>
      </c>
      <c r="E57" s="65" t="e">
        <f t="shared" si="7"/>
        <v>#DIV/0!</v>
      </c>
      <c r="F57" s="27">
        <v>0</v>
      </c>
      <c r="G57" s="27">
        <v>0</v>
      </c>
      <c r="H57" s="66" t="e">
        <f t="shared" si="8"/>
        <v>#DIV/0!</v>
      </c>
      <c r="I57" s="76">
        <f t="shared" si="9"/>
        <v>0</v>
      </c>
      <c r="J57" s="7">
        <f t="shared" si="10"/>
        <v>0</v>
      </c>
      <c r="K57" s="28" t="e">
        <f t="shared" si="11"/>
        <v>#DIV/0!</v>
      </c>
      <c r="L57" s="158" t="s">
        <v>85</v>
      </c>
      <c r="N57" s="9"/>
    </row>
    <row r="58" spans="1:14" s="2" customFormat="1" ht="19.5" customHeight="1">
      <c r="A58" s="24"/>
      <c r="B58" s="151" t="s">
        <v>18</v>
      </c>
      <c r="C58" s="54">
        <v>347</v>
      </c>
      <c r="D58" s="54">
        <v>449</v>
      </c>
      <c r="E58" s="63">
        <f t="shared" si="7"/>
        <v>2.39160541173964</v>
      </c>
      <c r="F58" s="56">
        <v>9692</v>
      </c>
      <c r="G58" s="56">
        <v>18325</v>
      </c>
      <c r="H58" s="55">
        <f t="shared" si="8"/>
        <v>97.60839458826037</v>
      </c>
      <c r="I58" s="84">
        <f t="shared" si="9"/>
        <v>10039</v>
      </c>
      <c r="J58" s="57">
        <f t="shared" si="10"/>
        <v>18774</v>
      </c>
      <c r="K58" s="58">
        <f t="shared" si="11"/>
        <v>187.01065843211475</v>
      </c>
      <c r="L58" s="64"/>
      <c r="N58" s="9"/>
    </row>
    <row r="59" spans="1:14" s="2" customFormat="1" ht="19.5" customHeight="1">
      <c r="A59" s="24"/>
      <c r="B59" s="157" t="s">
        <v>19</v>
      </c>
      <c r="C59" s="69">
        <f>SUM(C55:C58)</f>
        <v>18889</v>
      </c>
      <c r="D59" s="69">
        <f>SUM(D55:D58)</f>
        <v>19386</v>
      </c>
      <c r="E59" s="39">
        <f t="shared" si="7"/>
        <v>31.083746211939005</v>
      </c>
      <c r="F59" s="79">
        <f>SUM(F55:F58)</f>
        <v>28238</v>
      </c>
      <c r="G59" s="70">
        <f>SUM(G55:G58)</f>
        <v>42981</v>
      </c>
      <c r="H59" s="26">
        <f t="shared" si="8"/>
        <v>68.916253788061</v>
      </c>
      <c r="I59" s="78">
        <f>SUM(C59,F59)</f>
        <v>47127</v>
      </c>
      <c r="J59" s="34">
        <f t="shared" si="10"/>
        <v>62367</v>
      </c>
      <c r="K59" s="35">
        <f t="shared" si="11"/>
        <v>132.33815010503534</v>
      </c>
      <c r="L59" s="36"/>
      <c r="N59" s="9"/>
    </row>
    <row r="60" spans="1:14" s="2" customFormat="1" ht="19.5" customHeight="1">
      <c r="A60" s="24"/>
      <c r="B60" s="148" t="s">
        <v>65</v>
      </c>
      <c r="C60" s="18">
        <v>245</v>
      </c>
      <c r="D60" s="18">
        <v>248</v>
      </c>
      <c r="E60" s="41">
        <f t="shared" si="7"/>
        <v>42.465753424657535</v>
      </c>
      <c r="F60" s="20">
        <v>302</v>
      </c>
      <c r="G60" s="20">
        <v>336</v>
      </c>
      <c r="H60" s="19">
        <f t="shared" si="8"/>
        <v>57.534246575342465</v>
      </c>
      <c r="I60" s="85">
        <f t="shared" si="9"/>
        <v>547</v>
      </c>
      <c r="J60" s="21">
        <f t="shared" si="10"/>
        <v>584</v>
      </c>
      <c r="K60" s="22">
        <f t="shared" si="11"/>
        <v>106.76416819012798</v>
      </c>
      <c r="L60" s="95" t="s">
        <v>20</v>
      </c>
      <c r="N60" s="9"/>
    </row>
    <row r="61" spans="1:14" s="2" customFormat="1" ht="19.5" customHeight="1">
      <c r="A61" s="24"/>
      <c r="B61" s="149" t="s">
        <v>66</v>
      </c>
      <c r="C61" s="25">
        <v>10415</v>
      </c>
      <c r="D61" s="25">
        <v>11059</v>
      </c>
      <c r="E61" s="39">
        <f t="shared" si="7"/>
        <v>63.52826286764706</v>
      </c>
      <c r="F61" s="27">
        <v>5436</v>
      </c>
      <c r="G61" s="27">
        <v>6349</v>
      </c>
      <c r="H61" s="26">
        <f t="shared" si="8"/>
        <v>36.47173713235294</v>
      </c>
      <c r="I61" s="76">
        <f t="shared" si="9"/>
        <v>15851</v>
      </c>
      <c r="J61" s="7">
        <f t="shared" si="10"/>
        <v>17408</v>
      </c>
      <c r="K61" s="28">
        <f t="shared" si="11"/>
        <v>109.82272411835214</v>
      </c>
      <c r="L61" s="96"/>
      <c r="N61" s="9"/>
    </row>
    <row r="62" spans="1:14" s="2" customFormat="1" ht="19.5" customHeight="1">
      <c r="A62" s="24"/>
      <c r="B62" s="151" t="s">
        <v>67</v>
      </c>
      <c r="C62" s="54">
        <v>11880</v>
      </c>
      <c r="D62" s="54">
        <v>12635</v>
      </c>
      <c r="E62" s="63">
        <f t="shared" si="7"/>
        <v>34.50583062511948</v>
      </c>
      <c r="F62" s="56">
        <v>15468</v>
      </c>
      <c r="G62" s="56">
        <v>23982</v>
      </c>
      <c r="H62" s="55">
        <f t="shared" si="8"/>
        <v>65.49416937488051</v>
      </c>
      <c r="I62" s="82">
        <f t="shared" si="9"/>
        <v>27348</v>
      </c>
      <c r="J62" s="57">
        <f>D62+G62</f>
        <v>36617</v>
      </c>
      <c r="K62" s="58">
        <f t="shared" si="11"/>
        <v>133.89278923504463</v>
      </c>
      <c r="L62" s="59"/>
      <c r="N62" s="9"/>
    </row>
    <row r="63" spans="1:14" s="2" customFormat="1" ht="19.5" customHeight="1">
      <c r="A63" s="16" t="s">
        <v>14</v>
      </c>
      <c r="B63" s="157" t="s">
        <v>21</v>
      </c>
      <c r="C63" s="69">
        <f>SUM(C60:C62)</f>
        <v>22540</v>
      </c>
      <c r="D63" s="69">
        <f>SUM(D60:D62)</f>
        <v>23942</v>
      </c>
      <c r="E63" s="39">
        <f t="shared" si="7"/>
        <v>43.84259004925928</v>
      </c>
      <c r="F63" s="78">
        <f>SUM(F60:F62)</f>
        <v>21206</v>
      </c>
      <c r="G63" s="69">
        <f>SUM(G60:G62)</f>
        <v>30667</v>
      </c>
      <c r="H63" s="26">
        <f t="shared" si="8"/>
        <v>56.15740995074072</v>
      </c>
      <c r="I63" s="83">
        <f>SUM(I60:I62)</f>
        <v>43746</v>
      </c>
      <c r="J63" s="34">
        <f>SUM(J60:J62)</f>
        <v>54609</v>
      </c>
      <c r="K63" s="35">
        <f t="shared" si="11"/>
        <v>124.83198463859553</v>
      </c>
      <c r="L63" s="36"/>
      <c r="N63" s="9"/>
    </row>
    <row r="64" spans="1:14" s="2" customFormat="1" ht="19.5" customHeight="1">
      <c r="A64" s="24"/>
      <c r="B64" s="149" t="s">
        <v>68</v>
      </c>
      <c r="C64" s="18">
        <v>12</v>
      </c>
      <c r="D64" s="18">
        <v>12</v>
      </c>
      <c r="E64" s="41">
        <f t="shared" si="7"/>
        <v>2.733485193621868</v>
      </c>
      <c r="F64" s="20">
        <v>379</v>
      </c>
      <c r="G64" s="20">
        <v>427</v>
      </c>
      <c r="H64" s="19">
        <f t="shared" si="8"/>
        <v>97.26651480637814</v>
      </c>
      <c r="I64" s="81">
        <f t="shared" si="9"/>
        <v>391</v>
      </c>
      <c r="J64" s="21">
        <f t="shared" si="10"/>
        <v>439</v>
      </c>
      <c r="K64" s="22">
        <f t="shared" si="11"/>
        <v>112.27621483375958</v>
      </c>
      <c r="L64" s="23"/>
      <c r="N64" s="9"/>
    </row>
    <row r="65" spans="1:14" s="2" customFormat="1" ht="19.5" customHeight="1">
      <c r="A65" s="24"/>
      <c r="B65" s="149" t="s">
        <v>69</v>
      </c>
      <c r="C65" s="25">
        <v>24</v>
      </c>
      <c r="D65" s="25">
        <v>27</v>
      </c>
      <c r="E65" s="39">
        <f t="shared" si="7"/>
        <v>2.7607361963190185</v>
      </c>
      <c r="F65" s="27">
        <v>760</v>
      </c>
      <c r="G65" s="27">
        <v>951</v>
      </c>
      <c r="H65" s="26">
        <f t="shared" si="8"/>
        <v>97.23926380368098</v>
      </c>
      <c r="I65" s="77">
        <f t="shared" si="9"/>
        <v>784</v>
      </c>
      <c r="J65" s="7">
        <f t="shared" si="10"/>
        <v>978</v>
      </c>
      <c r="K65" s="28">
        <f t="shared" si="11"/>
        <v>124.74489795918366</v>
      </c>
      <c r="L65" s="29"/>
      <c r="N65" s="9"/>
    </row>
    <row r="66" spans="1:14" s="2" customFormat="1" ht="19.5" customHeight="1">
      <c r="A66" s="24"/>
      <c r="B66" s="149" t="s">
        <v>70</v>
      </c>
      <c r="C66" s="25">
        <v>13</v>
      </c>
      <c r="D66" s="25">
        <v>12</v>
      </c>
      <c r="E66" s="39">
        <f t="shared" si="7"/>
        <v>2.912621359223301</v>
      </c>
      <c r="F66" s="27">
        <v>396</v>
      </c>
      <c r="G66" s="27">
        <v>400</v>
      </c>
      <c r="H66" s="26">
        <f t="shared" si="8"/>
        <v>97.0873786407767</v>
      </c>
      <c r="I66" s="77">
        <f t="shared" si="9"/>
        <v>409</v>
      </c>
      <c r="J66" s="7">
        <f t="shared" si="10"/>
        <v>412</v>
      </c>
      <c r="K66" s="28">
        <f t="shared" si="11"/>
        <v>100.73349633251834</v>
      </c>
      <c r="L66" s="29"/>
      <c r="N66" s="9"/>
    </row>
    <row r="67" spans="1:14" s="2" customFormat="1" ht="19.5" customHeight="1">
      <c r="A67" s="24"/>
      <c r="B67" s="149" t="s">
        <v>71</v>
      </c>
      <c r="C67" s="25">
        <v>0</v>
      </c>
      <c r="D67" s="25">
        <v>0</v>
      </c>
      <c r="E67" s="39">
        <f t="shared" si="7"/>
        <v>0</v>
      </c>
      <c r="F67" s="27">
        <v>440</v>
      </c>
      <c r="G67" s="27">
        <v>414</v>
      </c>
      <c r="H67" s="26">
        <f t="shared" si="8"/>
        <v>100</v>
      </c>
      <c r="I67" s="77">
        <f t="shared" si="9"/>
        <v>440</v>
      </c>
      <c r="J67" s="7">
        <f t="shared" si="10"/>
        <v>414</v>
      </c>
      <c r="K67" s="28">
        <f t="shared" si="11"/>
        <v>94.0909090909091</v>
      </c>
      <c r="L67" s="29"/>
      <c r="N67" s="9"/>
    </row>
    <row r="68" spans="1:14" s="2" customFormat="1" ht="19.5" customHeight="1">
      <c r="A68" s="24"/>
      <c r="B68" s="149" t="s">
        <v>61</v>
      </c>
      <c r="C68" s="54">
        <v>34</v>
      </c>
      <c r="D68" s="54">
        <v>38</v>
      </c>
      <c r="E68" s="63">
        <f t="shared" si="7"/>
        <v>4.198895027624309</v>
      </c>
      <c r="F68" s="56">
        <v>541</v>
      </c>
      <c r="G68" s="56">
        <v>867</v>
      </c>
      <c r="H68" s="55">
        <f t="shared" si="8"/>
        <v>95.8011049723757</v>
      </c>
      <c r="I68" s="82">
        <f t="shared" si="9"/>
        <v>575</v>
      </c>
      <c r="J68" s="57">
        <f t="shared" si="10"/>
        <v>905</v>
      </c>
      <c r="K68" s="58">
        <f t="shared" si="11"/>
        <v>157.3913043478261</v>
      </c>
      <c r="L68" s="59"/>
      <c r="N68" s="9"/>
    </row>
    <row r="69" spans="1:14" s="2" customFormat="1" ht="19.5" customHeight="1">
      <c r="A69" s="32"/>
      <c r="B69" s="155" t="s">
        <v>22</v>
      </c>
      <c r="C69" s="69">
        <f>SUM(C64:C68)</f>
        <v>83</v>
      </c>
      <c r="D69" s="69">
        <f>SUM(D64:D68)</f>
        <v>89</v>
      </c>
      <c r="E69" s="39">
        <f t="shared" si="7"/>
        <v>2.827191867852605</v>
      </c>
      <c r="F69" s="78">
        <f>SUM(F64:F68)</f>
        <v>2516</v>
      </c>
      <c r="G69" s="69">
        <f>SUM(G64:G68)</f>
        <v>3059</v>
      </c>
      <c r="H69" s="26">
        <f t="shared" si="8"/>
        <v>97.1728081321474</v>
      </c>
      <c r="I69" s="83">
        <f>SUM(I64:I68)</f>
        <v>2599</v>
      </c>
      <c r="J69" s="34">
        <f>SUM(J64:J68)</f>
        <v>3148</v>
      </c>
      <c r="K69" s="35">
        <f t="shared" si="11"/>
        <v>121.1235090419392</v>
      </c>
      <c r="L69" s="36"/>
      <c r="N69" s="9"/>
    </row>
    <row r="70" spans="1:14" s="2" customFormat="1" ht="19.5" customHeight="1">
      <c r="A70" s="17"/>
      <c r="B70" s="149" t="s">
        <v>11</v>
      </c>
      <c r="C70" s="18">
        <v>7904</v>
      </c>
      <c r="D70" s="18">
        <v>8249</v>
      </c>
      <c r="E70" s="41">
        <f t="shared" si="7"/>
        <v>48.5578055097716</v>
      </c>
      <c r="F70" s="20">
        <v>7491</v>
      </c>
      <c r="G70" s="20">
        <v>8739</v>
      </c>
      <c r="H70" s="19">
        <f t="shared" si="8"/>
        <v>51.4421944902284</v>
      </c>
      <c r="I70" s="81">
        <f t="shared" si="9"/>
        <v>15395</v>
      </c>
      <c r="J70" s="21">
        <f t="shared" si="10"/>
        <v>16988</v>
      </c>
      <c r="K70" s="22">
        <f t="shared" si="11"/>
        <v>110.34751542708672</v>
      </c>
      <c r="L70" s="95" t="s">
        <v>23</v>
      </c>
      <c r="N70" s="9"/>
    </row>
    <row r="71" spans="1:14" s="2" customFormat="1" ht="19.5" customHeight="1">
      <c r="A71" s="16" t="s">
        <v>24</v>
      </c>
      <c r="B71" s="149" t="s">
        <v>81</v>
      </c>
      <c r="C71" s="25">
        <v>8997</v>
      </c>
      <c r="D71" s="25">
        <v>9644</v>
      </c>
      <c r="E71" s="39">
        <f t="shared" si="7"/>
        <v>50.53447914483337</v>
      </c>
      <c r="F71" s="27">
        <v>8628</v>
      </c>
      <c r="G71" s="27">
        <v>9440</v>
      </c>
      <c r="H71" s="26">
        <f t="shared" si="8"/>
        <v>49.46552085516663</v>
      </c>
      <c r="I71" s="77">
        <f t="shared" si="9"/>
        <v>17625</v>
      </c>
      <c r="J71" s="7">
        <f t="shared" si="10"/>
        <v>19084</v>
      </c>
      <c r="K71" s="28">
        <f t="shared" si="11"/>
        <v>108.27801418439715</v>
      </c>
      <c r="L71" s="96"/>
      <c r="N71" s="9"/>
    </row>
    <row r="72" spans="1:14" s="2" customFormat="1" ht="19.5" customHeight="1">
      <c r="A72" s="24"/>
      <c r="B72" s="149" t="s">
        <v>72</v>
      </c>
      <c r="C72" s="25">
        <v>9578</v>
      </c>
      <c r="D72" s="25">
        <v>10043</v>
      </c>
      <c r="E72" s="39">
        <f t="shared" si="7"/>
        <v>56.23180291153416</v>
      </c>
      <c r="F72" s="27">
        <v>6868</v>
      </c>
      <c r="G72" s="27">
        <v>7817</v>
      </c>
      <c r="H72" s="26">
        <f t="shared" si="8"/>
        <v>43.76819708846584</v>
      </c>
      <c r="I72" s="77">
        <f t="shared" si="9"/>
        <v>16446</v>
      </c>
      <c r="J72" s="7">
        <f t="shared" si="10"/>
        <v>17860</v>
      </c>
      <c r="K72" s="28">
        <f t="shared" si="11"/>
        <v>108.59783533990029</v>
      </c>
      <c r="L72" s="29"/>
      <c r="N72" s="9"/>
    </row>
    <row r="73" spans="1:14" s="2" customFormat="1" ht="19.5" customHeight="1">
      <c r="A73" s="24"/>
      <c r="B73" s="149" t="s">
        <v>77</v>
      </c>
      <c r="C73" s="25">
        <v>10937</v>
      </c>
      <c r="D73" s="25">
        <v>11538</v>
      </c>
      <c r="E73" s="39">
        <f t="shared" si="7"/>
        <v>59.816475711545436</v>
      </c>
      <c r="F73" s="27">
        <v>7261</v>
      </c>
      <c r="G73" s="27">
        <v>7751</v>
      </c>
      <c r="H73" s="26">
        <f t="shared" si="8"/>
        <v>40.18352428845456</v>
      </c>
      <c r="I73" s="77">
        <f t="shared" si="9"/>
        <v>18198</v>
      </c>
      <c r="J73" s="7">
        <f t="shared" si="10"/>
        <v>19289</v>
      </c>
      <c r="K73" s="28">
        <f t="shared" si="11"/>
        <v>105.99516430376966</v>
      </c>
      <c r="L73" s="29"/>
      <c r="N73" s="9"/>
    </row>
    <row r="74" spans="1:14" s="2" customFormat="1" ht="19.5" customHeight="1">
      <c r="A74" s="16" t="s">
        <v>25</v>
      </c>
      <c r="B74" s="154" t="s">
        <v>73</v>
      </c>
      <c r="C74" s="54">
        <v>21011</v>
      </c>
      <c r="D74" s="54">
        <v>27073</v>
      </c>
      <c r="E74" s="63">
        <f t="shared" si="7"/>
        <v>56.81279247896251</v>
      </c>
      <c r="F74" s="56">
        <v>17456</v>
      </c>
      <c r="G74" s="56">
        <v>20580</v>
      </c>
      <c r="H74" s="55">
        <f t="shared" si="8"/>
        <v>43.1872075210375</v>
      </c>
      <c r="I74" s="82">
        <f t="shared" si="9"/>
        <v>38467</v>
      </c>
      <c r="J74" s="57">
        <f t="shared" si="10"/>
        <v>47653</v>
      </c>
      <c r="K74" s="58">
        <f t="shared" si="11"/>
        <v>123.88020901032053</v>
      </c>
      <c r="L74" s="64"/>
      <c r="N74" s="9"/>
    </row>
    <row r="75" spans="1:14" s="2" customFormat="1" ht="19.5" customHeight="1">
      <c r="A75" s="32"/>
      <c r="B75" s="157" t="s">
        <v>26</v>
      </c>
      <c r="C75" s="69">
        <f>SUM(C70:C74)</f>
        <v>58427</v>
      </c>
      <c r="D75" s="69">
        <f>SUM(D70:D74)</f>
        <v>66547</v>
      </c>
      <c r="E75" s="45">
        <f t="shared" si="7"/>
        <v>55.05485050548506</v>
      </c>
      <c r="F75" s="78">
        <f>SUM(F70:F74)</f>
        <v>47704</v>
      </c>
      <c r="G75" s="69">
        <f>SUM(G70:G74)</f>
        <v>54327</v>
      </c>
      <c r="H75" s="46">
        <f t="shared" si="8"/>
        <v>44.94514949451495</v>
      </c>
      <c r="I75" s="83">
        <f>SUM(I70:I74)</f>
        <v>106131</v>
      </c>
      <c r="J75" s="34">
        <f>SUM(J70:J74)</f>
        <v>120874</v>
      </c>
      <c r="K75" s="35">
        <f t="shared" si="11"/>
        <v>113.8913229876285</v>
      </c>
      <c r="L75" s="36"/>
      <c r="N75" s="9"/>
    </row>
    <row r="76" spans="1:14" s="2" customFormat="1" ht="19.5" customHeight="1">
      <c r="A76" s="88" t="s">
        <v>27</v>
      </c>
      <c r="B76" s="89"/>
      <c r="C76" s="71">
        <f>SUM(C8,C17,C18,C21,C54,C59,C63,C69,C75)</f>
        <v>7319010</v>
      </c>
      <c r="D76" s="72">
        <f>SUM(D8,D17,D18,D21,D54,D59,D63,D69,D75)</f>
        <v>7783050</v>
      </c>
      <c r="E76" s="47">
        <f t="shared" si="7"/>
        <v>57.6278861793253</v>
      </c>
      <c r="F76" s="80">
        <f>SUM(F8,F17,F18,F21,F54,F59,F63,F69,F75)</f>
        <v>4763067</v>
      </c>
      <c r="G76" s="71">
        <f>SUM(G8,G17,G18,G21,G54,G59,G63,G69,G75)</f>
        <v>5722651</v>
      </c>
      <c r="H76" s="48">
        <f t="shared" si="8"/>
        <v>42.37211382067469</v>
      </c>
      <c r="I76" s="86">
        <f>SUM(I8,I17,I18,I21,I54,I59,I63,I69,I75)</f>
        <v>12082077</v>
      </c>
      <c r="J76" s="49">
        <f>SUM(J8,J17,J18,J21,J54,J59,J63,J69,J75)</f>
        <v>13505701</v>
      </c>
      <c r="K76" s="35">
        <f>J76/I76*100</f>
        <v>111.78294096288246</v>
      </c>
      <c r="L76" s="50"/>
      <c r="N76" s="9"/>
    </row>
    <row r="78" ht="19.5" customHeight="1">
      <c r="C78" s="73"/>
    </row>
    <row r="79" ht="19.5" customHeight="1">
      <c r="C79" s="73"/>
    </row>
  </sheetData>
  <sheetProtection/>
  <mergeCells count="22">
    <mergeCell ref="A1:B1"/>
    <mergeCell ref="L3:L5"/>
    <mergeCell ref="D4:D5"/>
    <mergeCell ref="G4:G5"/>
    <mergeCell ref="J4:J5"/>
    <mergeCell ref="C3:K3"/>
    <mergeCell ref="L41:L43"/>
    <mergeCell ref="L60:L61"/>
    <mergeCell ref="F42:F43"/>
    <mergeCell ref="D42:D43"/>
    <mergeCell ref="I4:I5"/>
    <mergeCell ref="F4:F5"/>
    <mergeCell ref="A76:B76"/>
    <mergeCell ref="C4:C5"/>
    <mergeCell ref="I42:I43"/>
    <mergeCell ref="G42:G43"/>
    <mergeCell ref="C42:C43"/>
    <mergeCell ref="L70:L71"/>
    <mergeCell ref="A5:B5"/>
    <mergeCell ref="J42:J43"/>
    <mergeCell ref="C41:K41"/>
    <mergeCell ref="A43:B4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2023-12-26T07:06:50Z</cp:lastPrinted>
  <dcterms:created xsi:type="dcterms:W3CDTF">2006-03-07T04:32:50Z</dcterms:created>
  <dcterms:modified xsi:type="dcterms:W3CDTF">2023-12-26T07:16:48Z</dcterms:modified>
  <cp:category/>
  <cp:version/>
  <cp:contentType/>
  <cp:contentStatus/>
</cp:coreProperties>
</file>