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4" windowHeight="4740" activeTab="0"/>
  </bookViews>
  <sheets>
    <sheet name="表2" sheetId="1" r:id="rId1"/>
  </sheets>
  <definedNames>
    <definedName name="_xlnm.Print_Area" localSheetId="0">'表2'!$A$1:$R$50</definedName>
  </definedNames>
  <calcPr fullCalcOnLoad="1"/>
</workbook>
</file>

<file path=xl/sharedStrings.xml><?xml version="1.0" encoding="utf-8"?>
<sst xmlns="http://schemas.openxmlformats.org/spreadsheetml/2006/main" count="66" uniqueCount="37">
  <si>
    <t>管内売上金額合計</t>
  </si>
  <si>
    <t>全国売上金額合計</t>
  </si>
  <si>
    <t>管内／全国％</t>
  </si>
  <si>
    <t>管内１競走場当り売上金額</t>
  </si>
  <si>
    <t>全国１競走場当り売上金額</t>
  </si>
  <si>
    <t>指数</t>
  </si>
  <si>
    <t>（単位：百万円）</t>
  </si>
  <si>
    <t>戸田</t>
  </si>
  <si>
    <t>江戸川</t>
  </si>
  <si>
    <t>平和島</t>
  </si>
  <si>
    <t>多摩川</t>
  </si>
  <si>
    <t>年　　度</t>
  </si>
  <si>
    <t>入場者数</t>
  </si>
  <si>
    <t>桐生競走場</t>
  </si>
  <si>
    <t>戸田競走場</t>
  </si>
  <si>
    <t>江戸川競走場</t>
  </si>
  <si>
    <t>平和島競走場</t>
  </si>
  <si>
    <t>多摩川競走場</t>
  </si>
  <si>
    <t>管内入場者数合計</t>
  </si>
  <si>
    <t>全国入場者数合計</t>
  </si>
  <si>
    <t>H27</t>
  </si>
  <si>
    <t>H28</t>
  </si>
  <si>
    <t>H29</t>
  </si>
  <si>
    <t>H30</t>
  </si>
  <si>
    <t>R1</t>
  </si>
  <si>
    <t>H27</t>
  </si>
  <si>
    <t>H28</t>
  </si>
  <si>
    <t>年度</t>
  </si>
  <si>
    <t>売上（百万円）</t>
  </si>
  <si>
    <t>入場者数（百人）</t>
  </si>
  <si>
    <t>売上金額</t>
  </si>
  <si>
    <t>前年度比</t>
  </si>
  <si>
    <t>前年度比</t>
  </si>
  <si>
    <t>（単位：百人）</t>
  </si>
  <si>
    <t>R2</t>
  </si>
  <si>
    <t>R3</t>
  </si>
  <si>
    <t>R4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</si>
</sst>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;&quot;△ &quot;0.0"/>
    <numFmt numFmtId="180" formatCode="#,##0_);[Red]\(#,##0\)"/>
    <numFmt numFmtId="181" formatCode="[&lt;=999]000;[&lt;=9999]000\-00;000\-0000"/>
    <numFmt numFmtId="182" formatCode="#,##0.0;&quot;△ &quot;#,##0.0"/>
    <numFmt numFmtId="183" formatCode="#,##0.0_);\(#,##0.0\)"/>
    <numFmt numFmtId="184" formatCode="0.0%"/>
    <numFmt numFmtId="185" formatCode="0.0;&quot;▲ &quot;0.0"/>
    <numFmt numFmtId="186" formatCode="0.00;&quot;▲ &quot;0.00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9"/>
      <color indexed="63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0" xfId="0" applyNumberFormat="1" applyFont="1" applyBorder="1" applyAlignment="1">
      <alignment vertical="center" shrinkToFit="1"/>
    </xf>
    <xf numFmtId="177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left" vertical="center" indent="1"/>
    </xf>
    <xf numFmtId="41" fontId="6" fillId="0" borderId="10" xfId="58" applyNumberFormat="1" applyFont="1" applyFill="1" applyBorder="1" applyAlignment="1">
      <alignment horizontal="right" vertical="center" indent="1"/>
    </xf>
    <xf numFmtId="9" fontId="1" fillId="0" borderId="10" xfId="42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7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2. 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管内競走場別入場者数及び舟券売上金額の推移</a:t>
            </a:r>
          </a:p>
        </c:rich>
      </c:tx>
      <c:layout>
        <c:manualLayout>
          <c:xMode val="factor"/>
          <c:yMode val="factor"/>
          <c:x val="-0.2915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745"/>
          <c:w val="0.86675"/>
          <c:h val="0.75475"/>
        </c:manualLayout>
      </c:layout>
      <c:lineChart>
        <c:grouping val="stacked"/>
        <c:varyColors val="0"/>
        <c:ser>
          <c:idx val="0"/>
          <c:order val="0"/>
          <c:tx>
            <c:strRef>
              <c:f>'表2'!$E$16</c:f>
              <c:strCache>
                <c:ptCount val="1"/>
                <c:pt idx="0">
                  <c:v>売上（百万円）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'表2'!$I$15:$M$15</c:f>
              <c:strCache/>
            </c:strRef>
          </c:cat>
          <c:val>
            <c:numRef>
              <c:f>'表2'!$I$16:$M$16</c:f>
              <c:numCache/>
            </c:numRef>
          </c:val>
          <c:smooth val="0"/>
        </c:ser>
        <c:marker val="1"/>
        <c:axId val="60367895"/>
        <c:axId val="2830232"/>
      </c:lineChart>
      <c:lineChart>
        <c:grouping val="stacked"/>
        <c:varyColors val="0"/>
        <c:ser>
          <c:idx val="1"/>
          <c:order val="1"/>
          <c:tx>
            <c:strRef>
              <c:f>'表2'!$E$17</c:f>
              <c:strCache>
                <c:ptCount val="1"/>
                <c:pt idx="0">
                  <c:v>入場者数（百人）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'表2'!$I$15:$M$15</c:f>
              <c:strCache/>
            </c:strRef>
          </c:cat>
          <c:val>
            <c:numRef>
              <c:f>'表2'!$I$17:$M$17</c:f>
              <c:numCache/>
            </c:numRef>
          </c:val>
          <c:smooth val="0"/>
        </c:ser>
        <c:marker val="1"/>
        <c:axId val="29555609"/>
        <c:axId val="54577178"/>
      </c:lineChart>
      <c:catAx>
        <c:axId val="6036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18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232"/>
        <c:crosses val="autoZero"/>
        <c:auto val="1"/>
        <c:lblOffset val="100"/>
        <c:tickLblSkip val="1"/>
        <c:noMultiLvlLbl val="0"/>
      </c:catAx>
      <c:valAx>
        <c:axId val="2830232"/>
        <c:scaling>
          <c:orientation val="minMax"/>
          <c:min val="2000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売上（百万円）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2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7895"/>
        <c:crossesAt val="1"/>
        <c:crossBetween val="between"/>
        <c:dispUnits/>
      </c:valAx>
      <c:catAx>
        <c:axId val="29555609"/>
        <c:scaling>
          <c:orientation val="minMax"/>
        </c:scaling>
        <c:axPos val="b"/>
        <c:delete val="1"/>
        <c:majorTickMark val="out"/>
        <c:minorTickMark val="none"/>
        <c:tickLblPos val="nextTo"/>
        <c:crossAx val="54577178"/>
        <c:crosses val="max"/>
        <c:auto val="1"/>
        <c:lblOffset val="100"/>
        <c:tickLblSkip val="1"/>
        <c:noMultiLvlLbl val="0"/>
      </c:catAx>
      <c:valAx>
        <c:axId val="54577178"/>
        <c:scaling>
          <c:orientation val="minMax"/>
          <c:max val="26000"/>
          <c:min val="1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入場者数（百人）</a:t>
                </a:r>
              </a:p>
            </c:rich>
          </c:tx>
          <c:layout>
            <c:manualLayout>
              <c:xMode val="factor"/>
              <c:yMode val="factor"/>
              <c:x val="0.03"/>
              <c:y val="0.148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delete val="0"/>
        <c:numFmt formatCode="#,##0_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55609"/>
        <c:crosses val="max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37075"/>
          <c:y val="0.948"/>
          <c:w val="0.261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0.88</cdr:y>
    </cdr:from>
    <cdr:to>
      <cdr:x>0.79275</cdr:x>
      <cdr:y>0.9495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133600" y="4343400"/>
          <a:ext cx="6162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17</xdr:col>
      <xdr:colOff>419100</xdr:colOff>
      <xdr:row>24</xdr:row>
      <xdr:rowOff>409575</xdr:rowOff>
    </xdr:to>
    <xdr:graphicFrame>
      <xdr:nvGraphicFramePr>
        <xdr:cNvPr id="1" name="グラフ 4"/>
        <xdr:cNvGraphicFramePr/>
      </xdr:nvGraphicFramePr>
      <xdr:xfrm>
        <a:off x="85725" y="161925"/>
        <a:ext cx="104775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view="pageBreakPreview" zoomScale="75" zoomScaleNormal="75" zoomScaleSheetLayoutView="75" zoomScalePageLayoutView="0" workbookViewId="0" topLeftCell="A1">
      <selection activeCell="T41" sqref="T41"/>
    </sheetView>
  </sheetViews>
  <sheetFormatPr defaultColWidth="9.00390625" defaultRowHeight="13.5"/>
  <cols>
    <col min="1" max="1" width="28.50390625" style="1" customWidth="1"/>
    <col min="2" max="2" width="10.125" style="1" hidden="1" customWidth="1"/>
    <col min="3" max="3" width="7.125" style="3" hidden="1" customWidth="1"/>
    <col min="4" max="4" width="0.5" style="1" hidden="1" customWidth="1"/>
    <col min="5" max="5" width="10.625" style="1" hidden="1" customWidth="1"/>
    <col min="6" max="6" width="0.2421875" style="1" hidden="1" customWidth="1"/>
    <col min="7" max="7" width="0.5" style="1" hidden="1" customWidth="1"/>
    <col min="8" max="8" width="1.12109375" style="1" hidden="1" customWidth="1"/>
    <col min="9" max="18" width="11.625" style="1" customWidth="1"/>
    <col min="19" max="19" width="8.25390625" style="1" customWidth="1"/>
    <col min="20" max="23" width="9.00390625" style="1" customWidth="1"/>
    <col min="24" max="16384" width="9.00390625" style="1" customWidth="1"/>
  </cols>
  <sheetData>
    <row r="6" spans="9:13" ht="13.5">
      <c r="I6" s="1">
        <v>30</v>
      </c>
      <c r="J6" s="1">
        <v>1</v>
      </c>
      <c r="K6" s="1">
        <v>2</v>
      </c>
      <c r="L6" s="1">
        <v>3</v>
      </c>
      <c r="M6" s="1">
        <v>4</v>
      </c>
    </row>
    <row r="7" spans="5:13" ht="13.5">
      <c r="E7" s="2"/>
      <c r="F7" s="2"/>
      <c r="G7" s="2"/>
      <c r="H7" s="2"/>
      <c r="I7" s="2">
        <v>87073</v>
      </c>
      <c r="J7" s="2">
        <v>98242</v>
      </c>
      <c r="K7" s="2">
        <v>122546</v>
      </c>
      <c r="L7" s="2">
        <v>143360</v>
      </c>
      <c r="M7" s="2">
        <v>134887.2</v>
      </c>
    </row>
    <row r="8" spans="5:13" ht="13.5">
      <c r="E8" s="2" t="s">
        <v>7</v>
      </c>
      <c r="F8" s="2"/>
      <c r="G8" s="2"/>
      <c r="H8" s="2"/>
      <c r="I8" s="2">
        <v>64461</v>
      </c>
      <c r="J8" s="2">
        <v>59478</v>
      </c>
      <c r="K8" s="2">
        <v>72310</v>
      </c>
      <c r="L8" s="2">
        <v>90020</v>
      </c>
      <c r="M8" s="2">
        <v>92670.4</v>
      </c>
    </row>
    <row r="9" spans="5:13" ht="13.5">
      <c r="E9" s="2" t="s">
        <v>8</v>
      </c>
      <c r="F9" s="2"/>
      <c r="G9" s="2"/>
      <c r="H9" s="2"/>
      <c r="I9" s="2">
        <v>40794</v>
      </c>
      <c r="J9" s="2">
        <v>46959</v>
      </c>
      <c r="K9" s="2">
        <v>61518</v>
      </c>
      <c r="L9" s="2">
        <v>72452</v>
      </c>
      <c r="M9" s="2">
        <v>73956.2</v>
      </c>
    </row>
    <row r="10" spans="5:13" ht="13.5">
      <c r="E10" s="2" t="s">
        <v>9</v>
      </c>
      <c r="F10" s="2"/>
      <c r="G10" s="2"/>
      <c r="H10" s="2"/>
      <c r="I10" s="2">
        <v>61868</v>
      </c>
      <c r="J10" s="2">
        <v>63414</v>
      </c>
      <c r="K10" s="2">
        <v>79279</v>
      </c>
      <c r="L10" s="2">
        <v>81712</v>
      </c>
      <c r="M10" s="2">
        <v>84178.1</v>
      </c>
    </row>
    <row r="11" spans="5:13" ht="13.5">
      <c r="E11" s="2" t="s">
        <v>10</v>
      </c>
      <c r="F11" s="2"/>
      <c r="G11" s="2"/>
      <c r="H11" s="2"/>
      <c r="I11" s="2">
        <v>44049</v>
      </c>
      <c r="J11" s="2">
        <v>53256</v>
      </c>
      <c r="K11" s="2">
        <v>70632</v>
      </c>
      <c r="L11" s="2">
        <v>86314</v>
      </c>
      <c r="M11" s="2">
        <v>79544.5</v>
      </c>
    </row>
    <row r="15" spans="5:13" ht="13.5">
      <c r="E15" s="2" t="s">
        <v>27</v>
      </c>
      <c r="F15" s="2"/>
      <c r="G15" s="2"/>
      <c r="H15" s="2"/>
      <c r="I15" s="8" t="s">
        <v>23</v>
      </c>
      <c r="J15" s="8" t="s">
        <v>24</v>
      </c>
      <c r="K15" s="8" t="s">
        <v>34</v>
      </c>
      <c r="L15" s="8" t="s">
        <v>35</v>
      </c>
      <c r="M15" s="8" t="s">
        <v>36</v>
      </c>
    </row>
    <row r="16" spans="5:13" ht="13.5">
      <c r="E16" s="2" t="s">
        <v>28</v>
      </c>
      <c r="F16" s="2"/>
      <c r="G16" s="2"/>
      <c r="H16" s="2"/>
      <c r="I16" s="2">
        <f>SUM(I7:I11)</f>
        <v>298245</v>
      </c>
      <c r="J16" s="2">
        <f>SUM(J7:J11)</f>
        <v>321349</v>
      </c>
      <c r="K16" s="2">
        <f>SUM(K7:K11)</f>
        <v>406285</v>
      </c>
      <c r="L16" s="2">
        <f>SUM(L7:L11)</f>
        <v>473858</v>
      </c>
      <c r="M16" s="2">
        <f>SUM(M7:M11)</f>
        <v>465236.4</v>
      </c>
    </row>
    <row r="17" spans="5:13" ht="13.5">
      <c r="E17" s="2" t="s">
        <v>29</v>
      </c>
      <c r="F17" s="2"/>
      <c r="G17" s="2"/>
      <c r="H17" s="2"/>
      <c r="I17" s="15">
        <v>22159</v>
      </c>
      <c r="J17" s="15">
        <v>20244</v>
      </c>
      <c r="K17" s="15">
        <v>13203</v>
      </c>
      <c r="L17" s="15">
        <v>17840</v>
      </c>
      <c r="M17" s="15">
        <v>17196</v>
      </c>
    </row>
    <row r="20" spans="2:15" ht="13.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36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36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36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7" ht="13.5">
      <c r="A26" s="1" t="s">
        <v>30</v>
      </c>
      <c r="Q26" s="1" t="s">
        <v>6</v>
      </c>
    </row>
    <row r="27" spans="1:18" ht="15" customHeight="1">
      <c r="A27" s="25" t="s">
        <v>11</v>
      </c>
      <c r="B27" s="22">
        <v>21</v>
      </c>
      <c r="C27" s="5"/>
      <c r="D27" s="6"/>
      <c r="E27" s="22" t="s">
        <v>20</v>
      </c>
      <c r="F27" s="17"/>
      <c r="G27" s="22" t="s">
        <v>21</v>
      </c>
      <c r="H27" s="22" t="s">
        <v>22</v>
      </c>
      <c r="I27" s="22" t="s">
        <v>23</v>
      </c>
      <c r="J27" s="6"/>
      <c r="K27" s="22" t="s">
        <v>24</v>
      </c>
      <c r="L27" s="6"/>
      <c r="M27" s="22" t="s">
        <v>34</v>
      </c>
      <c r="N27" s="6"/>
      <c r="O27" s="22" t="s">
        <v>35</v>
      </c>
      <c r="P27" s="6"/>
      <c r="Q27" s="22" t="s">
        <v>36</v>
      </c>
      <c r="R27" s="6"/>
    </row>
    <row r="28" spans="1:18" ht="15" customHeight="1">
      <c r="A28" s="26"/>
      <c r="B28" s="23"/>
      <c r="C28" s="7" t="s">
        <v>5</v>
      </c>
      <c r="D28" s="20"/>
      <c r="E28" s="23"/>
      <c r="F28" s="18" t="s">
        <v>32</v>
      </c>
      <c r="G28" s="23"/>
      <c r="H28" s="23"/>
      <c r="I28" s="23"/>
      <c r="J28" s="18" t="s">
        <v>31</v>
      </c>
      <c r="K28" s="23"/>
      <c r="L28" s="18" t="s">
        <v>31</v>
      </c>
      <c r="M28" s="23"/>
      <c r="N28" s="18" t="s">
        <v>31</v>
      </c>
      <c r="O28" s="23"/>
      <c r="P28" s="18" t="s">
        <v>31</v>
      </c>
      <c r="Q28" s="23"/>
      <c r="R28" s="18" t="s">
        <v>31</v>
      </c>
    </row>
    <row r="29" spans="1:18" ht="15" customHeight="1">
      <c r="A29" s="14" t="s">
        <v>13</v>
      </c>
      <c r="B29" s="2">
        <v>47318</v>
      </c>
      <c r="C29" s="4">
        <v>100</v>
      </c>
      <c r="D29" s="19">
        <v>67818</v>
      </c>
      <c r="E29" s="2">
        <v>71361</v>
      </c>
      <c r="F29" s="16">
        <f aca="true" t="shared" si="0" ref="F29:F35">(E29-D29)/D29</f>
        <v>0.05224276740688313</v>
      </c>
      <c r="G29" s="2">
        <v>89681</v>
      </c>
      <c r="H29" s="2">
        <v>77394</v>
      </c>
      <c r="I29" s="2">
        <v>87073</v>
      </c>
      <c r="J29" s="16">
        <f>(I29-H29)/H29</f>
        <v>0.12506137426673902</v>
      </c>
      <c r="K29" s="2">
        <v>98242</v>
      </c>
      <c r="L29" s="16">
        <f>(K29-I29)/I29</f>
        <v>0.12827168008452677</v>
      </c>
      <c r="M29" s="2">
        <v>122546</v>
      </c>
      <c r="N29" s="16">
        <f>(M29-K29)/K29</f>
        <v>0.24738910038476417</v>
      </c>
      <c r="O29" s="2">
        <v>143360</v>
      </c>
      <c r="P29" s="16">
        <f>(O29-M29)/M29</f>
        <v>0.1698464250159124</v>
      </c>
      <c r="Q29" s="2">
        <v>134887.2</v>
      </c>
      <c r="R29" s="16">
        <f>(Q29-O29)/O29</f>
        <v>-0.05910156249999992</v>
      </c>
    </row>
    <row r="30" spans="1:18" ht="15" customHeight="1">
      <c r="A30" s="14" t="s">
        <v>14</v>
      </c>
      <c r="B30" s="2">
        <v>59127</v>
      </c>
      <c r="C30" s="4">
        <v>100</v>
      </c>
      <c r="D30" s="19">
        <v>50985</v>
      </c>
      <c r="E30" s="2">
        <v>45179</v>
      </c>
      <c r="F30" s="16">
        <f t="shared" si="0"/>
        <v>-0.11387663038148475</v>
      </c>
      <c r="G30" s="2">
        <v>45902</v>
      </c>
      <c r="H30" s="2">
        <v>50991</v>
      </c>
      <c r="I30" s="2">
        <v>64461</v>
      </c>
      <c r="J30" s="16">
        <f>(I30-H30)/H30</f>
        <v>0.2641642642819321</v>
      </c>
      <c r="K30" s="2">
        <v>59478</v>
      </c>
      <c r="L30" s="16">
        <f aca="true" t="shared" si="1" ref="L30:L35">(K30-I30)/I30</f>
        <v>-0.07730255503327593</v>
      </c>
      <c r="M30" s="2">
        <v>72310</v>
      </c>
      <c r="N30" s="16">
        <f aca="true" t="shared" si="2" ref="N30:N35">(M30-K30)/K30</f>
        <v>0.2157436363024984</v>
      </c>
      <c r="O30" s="2">
        <v>90020</v>
      </c>
      <c r="P30" s="16">
        <f aca="true" t="shared" si="3" ref="P30:P35">(O30-M30)/M30</f>
        <v>0.24491771539206195</v>
      </c>
      <c r="Q30" s="2">
        <v>92670.4</v>
      </c>
      <c r="R30" s="16">
        <f aca="true" t="shared" si="4" ref="R30:R35">(Q30-O30)/O30</f>
        <v>0.02944234614530098</v>
      </c>
    </row>
    <row r="31" spans="1:18" ht="15" customHeight="1">
      <c r="A31" s="14" t="s">
        <v>15</v>
      </c>
      <c r="B31" s="2">
        <v>27670</v>
      </c>
      <c r="C31" s="4">
        <v>100</v>
      </c>
      <c r="D31" s="19">
        <v>26463</v>
      </c>
      <c r="E31" s="2">
        <v>29590</v>
      </c>
      <c r="F31" s="16">
        <f t="shared" si="0"/>
        <v>0.11816498507349885</v>
      </c>
      <c r="G31" s="2">
        <v>34189</v>
      </c>
      <c r="H31" s="2">
        <v>37998</v>
      </c>
      <c r="I31" s="2">
        <v>40794</v>
      </c>
      <c r="J31" s="16">
        <f>(I31-H31)/H31</f>
        <v>0.07358282014842886</v>
      </c>
      <c r="K31" s="2">
        <v>46959</v>
      </c>
      <c r="L31" s="16">
        <f t="shared" si="1"/>
        <v>0.15112516546550964</v>
      </c>
      <c r="M31" s="2">
        <v>61518</v>
      </c>
      <c r="N31" s="16">
        <f t="shared" si="2"/>
        <v>0.31003641474477733</v>
      </c>
      <c r="O31" s="2">
        <v>72452</v>
      </c>
      <c r="P31" s="16">
        <f t="shared" si="3"/>
        <v>0.1777365974186417</v>
      </c>
      <c r="Q31" s="2">
        <v>73956.2</v>
      </c>
      <c r="R31" s="16">
        <f t="shared" si="4"/>
        <v>0.020761331640258337</v>
      </c>
    </row>
    <row r="32" spans="1:18" ht="15" customHeight="1">
      <c r="A32" s="14" t="s">
        <v>16</v>
      </c>
      <c r="B32" s="2">
        <v>51471</v>
      </c>
      <c r="C32" s="4">
        <v>100</v>
      </c>
      <c r="D32" s="19">
        <v>53861</v>
      </c>
      <c r="E32" s="2">
        <v>48400</v>
      </c>
      <c r="F32" s="16">
        <f t="shared" si="0"/>
        <v>-0.10139061658714098</v>
      </c>
      <c r="G32" s="2">
        <v>46621</v>
      </c>
      <c r="H32" s="2">
        <v>51516</v>
      </c>
      <c r="I32" s="2">
        <v>61868</v>
      </c>
      <c r="J32" s="16">
        <f>(I32-H32)/H32</f>
        <v>0.2009472785154127</v>
      </c>
      <c r="K32" s="2">
        <v>63414</v>
      </c>
      <c r="L32" s="16">
        <f t="shared" si="1"/>
        <v>0.02498868558867266</v>
      </c>
      <c r="M32" s="2">
        <v>79279</v>
      </c>
      <c r="N32" s="16">
        <f t="shared" si="2"/>
        <v>0.25018134796732583</v>
      </c>
      <c r="O32" s="2">
        <v>81712</v>
      </c>
      <c r="P32" s="16">
        <f t="shared" si="3"/>
        <v>0.030689085382005325</v>
      </c>
      <c r="Q32" s="2">
        <v>84178.1</v>
      </c>
      <c r="R32" s="16">
        <f t="shared" si="4"/>
        <v>0.03018038966124934</v>
      </c>
    </row>
    <row r="33" spans="1:18" ht="15" customHeight="1">
      <c r="A33" s="14" t="s">
        <v>17</v>
      </c>
      <c r="B33" s="2">
        <v>32369</v>
      </c>
      <c r="C33" s="4">
        <v>100</v>
      </c>
      <c r="D33" s="19">
        <v>31072</v>
      </c>
      <c r="E33" s="2">
        <v>37215</v>
      </c>
      <c r="F33" s="16">
        <f t="shared" si="0"/>
        <v>0.19770211122554068</v>
      </c>
      <c r="G33" s="2">
        <v>35849</v>
      </c>
      <c r="H33" s="2">
        <v>36224</v>
      </c>
      <c r="I33" s="2">
        <v>44049</v>
      </c>
      <c r="J33" s="16">
        <f>(I33-H33)/H33</f>
        <v>0.21601700530035337</v>
      </c>
      <c r="K33" s="2">
        <v>53256</v>
      </c>
      <c r="L33" s="16">
        <f t="shared" si="1"/>
        <v>0.20901723081114212</v>
      </c>
      <c r="M33" s="2">
        <v>70632</v>
      </c>
      <c r="N33" s="16">
        <f t="shared" si="2"/>
        <v>0.3262730959891843</v>
      </c>
      <c r="O33" s="2">
        <v>86314</v>
      </c>
      <c r="P33" s="16">
        <f t="shared" si="3"/>
        <v>0.22202401177936346</v>
      </c>
      <c r="Q33" s="2">
        <v>79544.5</v>
      </c>
      <c r="R33" s="16">
        <f t="shared" si="4"/>
        <v>-0.07842876010844127</v>
      </c>
    </row>
    <row r="34" spans="1:18" ht="15" customHeight="1">
      <c r="A34" s="14" t="s">
        <v>0</v>
      </c>
      <c r="B34" s="2">
        <v>217955</v>
      </c>
      <c r="C34" s="4">
        <v>100</v>
      </c>
      <c r="D34" s="4">
        <v>230199</v>
      </c>
      <c r="E34" s="2">
        <v>231745</v>
      </c>
      <c r="F34" s="2">
        <f t="shared" si="0"/>
        <v>0.006715928392390932</v>
      </c>
      <c r="G34" s="2">
        <v>252242</v>
      </c>
      <c r="H34" s="2">
        <f>SUM(H29:H33)</f>
        <v>254123</v>
      </c>
      <c r="I34" s="2">
        <f>SUM(I29:I33)</f>
        <v>298245</v>
      </c>
      <c r="J34" s="16">
        <f>(I34-G34)/G34</f>
        <v>0.18237644801420858</v>
      </c>
      <c r="K34" s="2">
        <f>SUM(K29:K33)</f>
        <v>321349</v>
      </c>
      <c r="L34" s="16">
        <f t="shared" si="1"/>
        <v>0.077466512431055</v>
      </c>
      <c r="M34" s="2">
        <f>SUM(M29:M33)</f>
        <v>406285</v>
      </c>
      <c r="N34" s="16">
        <f t="shared" si="2"/>
        <v>0.2643107649315853</v>
      </c>
      <c r="O34" s="2">
        <f>SUM(O29:O33)</f>
        <v>473858</v>
      </c>
      <c r="P34" s="16">
        <f t="shared" si="3"/>
        <v>0.1663192094219575</v>
      </c>
      <c r="Q34" s="2">
        <f>SUM(Q29:Q33)</f>
        <v>465236.4</v>
      </c>
      <c r="R34" s="16">
        <f t="shared" si="4"/>
        <v>-0.018194480202929943</v>
      </c>
    </row>
    <row r="35" spans="1:18" ht="15" customHeight="1">
      <c r="A35" s="14" t="s">
        <v>1</v>
      </c>
      <c r="B35" s="9">
        <v>925745</v>
      </c>
      <c r="C35" s="4">
        <v>100</v>
      </c>
      <c r="D35" s="4">
        <v>995288</v>
      </c>
      <c r="E35" s="2">
        <v>1042282</v>
      </c>
      <c r="F35" s="2">
        <f t="shared" si="0"/>
        <v>0.04721648407295175</v>
      </c>
      <c r="G35" s="2">
        <v>1111151</v>
      </c>
      <c r="H35" s="11">
        <v>1237881</v>
      </c>
      <c r="I35" s="11">
        <v>1372793</v>
      </c>
      <c r="J35" s="16">
        <f>(I35-G35)/G35</f>
        <v>0.23546934665045524</v>
      </c>
      <c r="K35" s="11">
        <v>1543492</v>
      </c>
      <c r="L35" s="16">
        <f t="shared" si="1"/>
        <v>0.12434431119622551</v>
      </c>
      <c r="M35" s="11">
        <v>2095142</v>
      </c>
      <c r="N35" s="16">
        <f t="shared" si="2"/>
        <v>0.3574038608557738</v>
      </c>
      <c r="O35" s="11">
        <v>2392621</v>
      </c>
      <c r="P35" s="16">
        <f t="shared" si="3"/>
        <v>0.14198512559053278</v>
      </c>
      <c r="Q35" s="11">
        <v>2414246.8</v>
      </c>
      <c r="R35" s="16">
        <f t="shared" si="4"/>
        <v>0.00903853974365343</v>
      </c>
    </row>
    <row r="36" spans="1:18" ht="15" customHeight="1">
      <c r="A36" s="14" t="s">
        <v>2</v>
      </c>
      <c r="B36" s="4">
        <v>23.54374044688332</v>
      </c>
      <c r="C36" s="4"/>
      <c r="D36" s="4"/>
      <c r="E36" s="4">
        <v>22.2343857036771</v>
      </c>
      <c r="F36" s="12"/>
      <c r="G36" s="4">
        <v>22.70096503535523</v>
      </c>
      <c r="H36" s="4">
        <v>20.528871515113327</v>
      </c>
      <c r="I36" s="4">
        <f>I34/I35*100</f>
        <v>21.725416723424434</v>
      </c>
      <c r="J36" s="12"/>
      <c r="K36" s="4">
        <f>K34/K35*100</f>
        <v>20.819609042353314</v>
      </c>
      <c r="L36" s="12"/>
      <c r="M36" s="4">
        <f>M34/M35*100</f>
        <v>19.39176437682983</v>
      </c>
      <c r="N36" s="12"/>
      <c r="O36" s="4">
        <f>O34/O35*100</f>
        <v>19.80497538055547</v>
      </c>
      <c r="P36" s="12"/>
      <c r="Q36" s="4">
        <f>Q34/Q35*100</f>
        <v>19.270457353407284</v>
      </c>
      <c r="R36" s="12"/>
    </row>
    <row r="37" spans="1:18" ht="15" customHeight="1">
      <c r="A37" s="14" t="s">
        <v>3</v>
      </c>
      <c r="B37" s="2">
        <v>43591</v>
      </c>
      <c r="C37" s="4"/>
      <c r="D37" s="2"/>
      <c r="E37" s="2">
        <v>46349</v>
      </c>
      <c r="F37" s="13"/>
      <c r="G37" s="2">
        <v>50448.4</v>
      </c>
      <c r="H37" s="2">
        <v>50824.6</v>
      </c>
      <c r="I37" s="2">
        <f>I34/5</f>
        <v>59649</v>
      </c>
      <c r="J37" s="13"/>
      <c r="K37" s="2">
        <f>K34/5</f>
        <v>64269.8</v>
      </c>
      <c r="L37" s="13"/>
      <c r="M37" s="2">
        <f>M34/5</f>
        <v>81257</v>
      </c>
      <c r="N37" s="12"/>
      <c r="O37" s="2">
        <f>O34/5</f>
        <v>94771.6</v>
      </c>
      <c r="P37" s="12"/>
      <c r="Q37" s="2">
        <f>Q34/5</f>
        <v>93047.28</v>
      </c>
      <c r="R37" s="12"/>
    </row>
    <row r="38" spans="1:18" ht="15" customHeight="1">
      <c r="A38" s="14" t="s">
        <v>4</v>
      </c>
      <c r="B38" s="2">
        <v>38572.708333333336</v>
      </c>
      <c r="C38" s="4"/>
      <c r="D38" s="2"/>
      <c r="E38" s="2">
        <v>43428.416666666664</v>
      </c>
      <c r="F38" s="13"/>
      <c r="G38" s="2">
        <v>46297.958333333336</v>
      </c>
      <c r="H38" s="2">
        <v>51578.375</v>
      </c>
      <c r="I38" s="2">
        <f>I35/24</f>
        <v>57199.708333333336</v>
      </c>
      <c r="J38" s="13"/>
      <c r="K38" s="2">
        <f>K35/24</f>
        <v>64312.166666666664</v>
      </c>
      <c r="L38" s="13"/>
      <c r="M38" s="2">
        <f>M35/24</f>
        <v>87297.58333333333</v>
      </c>
      <c r="N38" s="12"/>
      <c r="O38" s="2">
        <f>O35/24</f>
        <v>99692.54166666667</v>
      </c>
      <c r="P38" s="12"/>
      <c r="Q38" s="2">
        <f>Q35/24</f>
        <v>100593.61666666665</v>
      </c>
      <c r="R38" s="12"/>
    </row>
    <row r="39" ht="17.25" customHeight="1"/>
    <row r="40" spans="1:17" ht="13.5">
      <c r="A40" s="1" t="s">
        <v>12</v>
      </c>
      <c r="Q40" s="1" t="s">
        <v>33</v>
      </c>
    </row>
    <row r="41" spans="1:18" ht="13.5">
      <c r="A41" s="25" t="s">
        <v>11</v>
      </c>
      <c r="B41" s="22">
        <v>21</v>
      </c>
      <c r="C41" s="5"/>
      <c r="D41" s="6"/>
      <c r="E41" s="22" t="s">
        <v>25</v>
      </c>
      <c r="F41" s="17"/>
      <c r="G41" s="22" t="s">
        <v>26</v>
      </c>
      <c r="H41" s="22" t="s">
        <v>22</v>
      </c>
      <c r="I41" s="22" t="s">
        <v>23</v>
      </c>
      <c r="J41" s="6"/>
      <c r="K41" s="22" t="s">
        <v>24</v>
      </c>
      <c r="L41" s="6"/>
      <c r="M41" s="22" t="s">
        <v>34</v>
      </c>
      <c r="N41" s="6"/>
      <c r="O41" s="22" t="s">
        <v>35</v>
      </c>
      <c r="P41" s="6"/>
      <c r="Q41" s="22" t="s">
        <v>36</v>
      </c>
      <c r="R41" s="6"/>
    </row>
    <row r="42" spans="1:18" ht="13.5">
      <c r="A42" s="26"/>
      <c r="B42" s="23"/>
      <c r="C42" s="7" t="s">
        <v>5</v>
      </c>
      <c r="D42" s="20"/>
      <c r="E42" s="23"/>
      <c r="F42" s="18" t="s">
        <v>32</v>
      </c>
      <c r="G42" s="23"/>
      <c r="H42" s="23"/>
      <c r="I42" s="23"/>
      <c r="J42" s="18" t="s">
        <v>32</v>
      </c>
      <c r="K42" s="23"/>
      <c r="L42" s="18" t="s">
        <v>32</v>
      </c>
      <c r="M42" s="23"/>
      <c r="N42" s="18" t="s">
        <v>32</v>
      </c>
      <c r="O42" s="23"/>
      <c r="P42" s="18" t="s">
        <v>32</v>
      </c>
      <c r="Q42" s="23"/>
      <c r="R42" s="18" t="s">
        <v>32</v>
      </c>
    </row>
    <row r="43" spans="1:18" ht="13.5">
      <c r="A43" s="14" t="s">
        <v>13</v>
      </c>
      <c r="B43" s="2">
        <v>47318</v>
      </c>
      <c r="C43" s="4">
        <v>100</v>
      </c>
      <c r="D43" s="21">
        <v>3265</v>
      </c>
      <c r="E43" s="2">
        <v>3299</v>
      </c>
      <c r="F43" s="16">
        <f aca="true" t="shared" si="5" ref="F43:F49">(E43-D43)/D43</f>
        <v>0.010413476263399694</v>
      </c>
      <c r="G43" s="2">
        <v>3181</v>
      </c>
      <c r="H43" s="2">
        <v>2920</v>
      </c>
      <c r="I43" s="2">
        <v>2887</v>
      </c>
      <c r="J43" s="16">
        <f aca="true" t="shared" si="6" ref="J43:J49">(I43-G43)/G43</f>
        <v>-0.09242376611128576</v>
      </c>
      <c r="K43" s="2">
        <v>2781</v>
      </c>
      <c r="L43" s="16">
        <f>(K43-I43)/I43</f>
        <v>-0.036716314513335645</v>
      </c>
      <c r="M43" s="2">
        <v>1762</v>
      </c>
      <c r="N43" s="16">
        <f>(M43-K43)/K43</f>
        <v>-0.36641495864796836</v>
      </c>
      <c r="O43" s="2">
        <v>2315</v>
      </c>
      <c r="P43" s="16">
        <f>(O43-M43)/M43</f>
        <v>0.3138479001135074</v>
      </c>
      <c r="Q43" s="2">
        <v>2202.9</v>
      </c>
      <c r="R43" s="16">
        <f>(Q43-O43)/O43</f>
        <v>-0.04842332613390925</v>
      </c>
    </row>
    <row r="44" spans="1:18" ht="13.5">
      <c r="A44" s="14" t="s">
        <v>14</v>
      </c>
      <c r="B44" s="2">
        <v>59127</v>
      </c>
      <c r="C44" s="4">
        <v>100</v>
      </c>
      <c r="D44" s="21">
        <v>9139</v>
      </c>
      <c r="E44" s="2">
        <v>8802</v>
      </c>
      <c r="F44" s="16">
        <f t="shared" si="5"/>
        <v>-0.036874931611773715</v>
      </c>
      <c r="G44" s="2">
        <v>8135</v>
      </c>
      <c r="H44" s="2">
        <v>7433</v>
      </c>
      <c r="I44" s="2">
        <v>7796</v>
      </c>
      <c r="J44" s="16">
        <f t="shared" si="6"/>
        <v>-0.04167178856791641</v>
      </c>
      <c r="K44" s="2">
        <v>6962</v>
      </c>
      <c r="L44" s="16">
        <f aca="true" t="shared" si="7" ref="L44:L49">(K44-I44)/I44</f>
        <v>-0.10697793740379682</v>
      </c>
      <c r="M44" s="2">
        <v>3058</v>
      </c>
      <c r="N44" s="16">
        <f aca="true" t="shared" si="8" ref="N44:N49">(M44-K44)/K44</f>
        <v>-0.5607584027578282</v>
      </c>
      <c r="O44" s="2">
        <v>5898</v>
      </c>
      <c r="P44" s="16">
        <f aca="true" t="shared" si="9" ref="P44:P49">(O44-M44)/M44</f>
        <v>0.9287115761935906</v>
      </c>
      <c r="Q44" s="2">
        <v>5875.6</v>
      </c>
      <c r="R44" s="16">
        <f aca="true" t="shared" si="10" ref="R44:R49">(Q44-O44)/O44</f>
        <v>-0.0037978975924041433</v>
      </c>
    </row>
    <row r="45" spans="1:18" ht="13.5">
      <c r="A45" s="14" t="s">
        <v>15</v>
      </c>
      <c r="B45" s="2">
        <v>27670</v>
      </c>
      <c r="C45" s="4">
        <v>100</v>
      </c>
      <c r="D45" s="21">
        <v>3714</v>
      </c>
      <c r="E45" s="2">
        <v>3628</v>
      </c>
      <c r="F45" s="16">
        <f t="shared" si="5"/>
        <v>-0.023155627355950458</v>
      </c>
      <c r="G45" s="2">
        <v>3453</v>
      </c>
      <c r="H45" s="2">
        <v>3261</v>
      </c>
      <c r="I45" s="2">
        <v>3221</v>
      </c>
      <c r="J45" s="16">
        <f t="shared" si="6"/>
        <v>-0.06718795250506805</v>
      </c>
      <c r="K45" s="2">
        <v>3058</v>
      </c>
      <c r="L45" s="16">
        <f t="shared" si="7"/>
        <v>-0.05060540204905309</v>
      </c>
      <c r="M45" s="2">
        <v>3064</v>
      </c>
      <c r="N45" s="16">
        <f t="shared" si="8"/>
        <v>0.001962066710268149</v>
      </c>
      <c r="O45" s="2">
        <v>3410</v>
      </c>
      <c r="P45" s="16">
        <f t="shared" si="9"/>
        <v>0.1129242819843342</v>
      </c>
      <c r="Q45" s="2">
        <v>2858.7</v>
      </c>
      <c r="R45" s="16">
        <f t="shared" si="10"/>
        <v>-0.16167155425219948</v>
      </c>
    </row>
    <row r="46" spans="1:18" ht="13.5">
      <c r="A46" s="14" t="s">
        <v>16</v>
      </c>
      <c r="B46" s="2">
        <v>51471</v>
      </c>
      <c r="C46" s="4">
        <v>100</v>
      </c>
      <c r="D46" s="21">
        <v>5513</v>
      </c>
      <c r="E46" s="2">
        <v>4868</v>
      </c>
      <c r="F46" s="16">
        <f t="shared" si="5"/>
        <v>-0.11699619082169417</v>
      </c>
      <c r="G46" s="2">
        <v>4378</v>
      </c>
      <c r="H46" s="2">
        <v>4193</v>
      </c>
      <c r="I46" s="2">
        <v>4094</v>
      </c>
      <c r="J46" s="16">
        <f t="shared" si="6"/>
        <v>-0.0648698035632709</v>
      </c>
      <c r="K46" s="2">
        <v>3686</v>
      </c>
      <c r="L46" s="16">
        <f t="shared" si="7"/>
        <v>-0.09965803615046409</v>
      </c>
      <c r="M46" s="2">
        <v>2285</v>
      </c>
      <c r="N46" s="16">
        <f t="shared" si="8"/>
        <v>-0.3800868149755833</v>
      </c>
      <c r="O46" s="2">
        <v>2490</v>
      </c>
      <c r="P46" s="16">
        <f t="shared" si="9"/>
        <v>0.08971553610503283</v>
      </c>
      <c r="Q46" s="2">
        <v>2902.7</v>
      </c>
      <c r="R46" s="16">
        <f t="shared" si="10"/>
        <v>0.16574297188755013</v>
      </c>
    </row>
    <row r="47" spans="1:18" ht="13.5">
      <c r="A47" s="14" t="s">
        <v>17</v>
      </c>
      <c r="B47" s="2">
        <v>32369</v>
      </c>
      <c r="C47" s="4">
        <v>100</v>
      </c>
      <c r="D47" s="21">
        <v>5795</v>
      </c>
      <c r="E47" s="2">
        <v>5698</v>
      </c>
      <c r="F47" s="16">
        <f t="shared" si="5"/>
        <v>-0.016738567730802414</v>
      </c>
      <c r="G47" s="2">
        <v>5359</v>
      </c>
      <c r="H47" s="2">
        <v>4663</v>
      </c>
      <c r="I47" s="2">
        <v>4161</v>
      </c>
      <c r="J47" s="16">
        <f t="shared" si="6"/>
        <v>-0.22354916962119797</v>
      </c>
      <c r="K47" s="2">
        <v>3757</v>
      </c>
      <c r="L47" s="16">
        <f t="shared" si="7"/>
        <v>-0.09709204518144676</v>
      </c>
      <c r="M47" s="2">
        <v>3034</v>
      </c>
      <c r="N47" s="16">
        <f t="shared" si="8"/>
        <v>-0.19244077721586372</v>
      </c>
      <c r="O47" s="2">
        <v>3727</v>
      </c>
      <c r="P47" s="16">
        <f t="shared" si="9"/>
        <v>0.22841133816743572</v>
      </c>
      <c r="Q47" s="2">
        <v>3356.3</v>
      </c>
      <c r="R47" s="16">
        <f t="shared" si="10"/>
        <v>-0.09946337536892938</v>
      </c>
    </row>
    <row r="48" spans="1:18" ht="13.5">
      <c r="A48" s="14" t="s">
        <v>18</v>
      </c>
      <c r="B48" s="2">
        <v>217955</v>
      </c>
      <c r="C48" s="4">
        <v>100</v>
      </c>
      <c r="D48" s="21">
        <v>27425</v>
      </c>
      <c r="E48" s="2">
        <v>26295</v>
      </c>
      <c r="F48" s="16">
        <f t="shared" si="5"/>
        <v>-0.04120328167730173</v>
      </c>
      <c r="G48" s="2">
        <v>24508</v>
      </c>
      <c r="H48" s="2">
        <f>SUM(H43:H47)</f>
        <v>22470</v>
      </c>
      <c r="I48" s="2">
        <f>SUM(I43:I47)</f>
        <v>22159</v>
      </c>
      <c r="J48" s="16">
        <f t="shared" si="6"/>
        <v>-0.09584625428431533</v>
      </c>
      <c r="K48" s="2">
        <f>SUM(K43:K47)</f>
        <v>20244</v>
      </c>
      <c r="L48" s="16">
        <f t="shared" si="7"/>
        <v>-0.086420867367661</v>
      </c>
      <c r="M48" s="2">
        <f>SUM(M43:M47)</f>
        <v>13203</v>
      </c>
      <c r="N48" s="16">
        <f t="shared" si="8"/>
        <v>-0.3478067575577949</v>
      </c>
      <c r="O48" s="2">
        <f>SUM(O43:O47)</f>
        <v>17840</v>
      </c>
      <c r="P48" s="16">
        <f t="shared" si="9"/>
        <v>0.35120805877452094</v>
      </c>
      <c r="Q48" s="2">
        <f>SUM(Q43:Q47)</f>
        <v>17196.2</v>
      </c>
      <c r="R48" s="16">
        <f t="shared" si="10"/>
        <v>-0.0360874439461883</v>
      </c>
    </row>
    <row r="49" spans="1:18" ht="13.5">
      <c r="A49" s="14" t="s">
        <v>19</v>
      </c>
      <c r="B49" s="9">
        <v>925745</v>
      </c>
      <c r="C49" s="4">
        <v>100</v>
      </c>
      <c r="D49" s="21">
        <v>93191</v>
      </c>
      <c r="E49" s="2">
        <v>89383</v>
      </c>
      <c r="F49" s="16">
        <f t="shared" si="5"/>
        <v>-0.04086231503042139</v>
      </c>
      <c r="G49" s="2">
        <v>84948</v>
      </c>
      <c r="H49" s="2">
        <v>79318</v>
      </c>
      <c r="I49" s="11">
        <v>76249</v>
      </c>
      <c r="J49" s="16">
        <f t="shared" si="6"/>
        <v>-0.10240382351556246</v>
      </c>
      <c r="K49" s="11">
        <v>68520</v>
      </c>
      <c r="L49" s="16">
        <f t="shared" si="7"/>
        <v>-0.10136526380673845</v>
      </c>
      <c r="M49" s="11">
        <v>48877</v>
      </c>
      <c r="N49" s="16">
        <f t="shared" si="8"/>
        <v>-0.28667542323409223</v>
      </c>
      <c r="O49" s="11">
        <v>59032</v>
      </c>
      <c r="P49" s="16">
        <f t="shared" si="9"/>
        <v>0.20776643411011314</v>
      </c>
      <c r="Q49" s="11">
        <v>60146.5</v>
      </c>
      <c r="R49" s="16">
        <f t="shared" si="10"/>
        <v>0.01887959073045128</v>
      </c>
    </row>
    <row r="50" spans="1:18" ht="13.5">
      <c r="A50" s="14" t="s">
        <v>2</v>
      </c>
      <c r="B50" s="4">
        <v>23.54374044688332</v>
      </c>
      <c r="C50" s="4"/>
      <c r="D50" s="21"/>
      <c r="E50" s="4">
        <f>E48/E49*100</f>
        <v>29.418345770448518</v>
      </c>
      <c r="F50" s="12"/>
      <c r="G50" s="4">
        <f>G48/G49*100</f>
        <v>28.8505909497575</v>
      </c>
      <c r="H50" s="4">
        <f>H48/H49*100</f>
        <v>28.32900476562697</v>
      </c>
      <c r="I50" s="4">
        <f>I48/I49*100</f>
        <v>29.061364739209694</v>
      </c>
      <c r="J50" s="12"/>
      <c r="K50" s="4">
        <f>K48/K49*100</f>
        <v>29.5446584938704</v>
      </c>
      <c r="L50" s="12"/>
      <c r="M50" s="4">
        <f>M48/M49*100</f>
        <v>27.01270536244041</v>
      </c>
      <c r="N50" s="12"/>
      <c r="O50" s="4">
        <f>O48/O49*100</f>
        <v>30.220897140533946</v>
      </c>
      <c r="P50" s="12"/>
      <c r="Q50" s="4">
        <f>Q48/Q49*100</f>
        <v>28.590524801941925</v>
      </c>
      <c r="R50" s="12"/>
    </row>
  </sheetData>
  <sheetProtection/>
  <mergeCells count="21">
    <mergeCell ref="A41:A42"/>
    <mergeCell ref="B41:B42"/>
    <mergeCell ref="E41:E42"/>
    <mergeCell ref="G41:G42"/>
    <mergeCell ref="I41:I42"/>
    <mergeCell ref="H41:H42"/>
    <mergeCell ref="A27:A28"/>
    <mergeCell ref="B27:B28"/>
    <mergeCell ref="E27:E28"/>
    <mergeCell ref="H27:H28"/>
    <mergeCell ref="Q27:Q28"/>
    <mergeCell ref="G27:G28"/>
    <mergeCell ref="K27:K28"/>
    <mergeCell ref="M27:M28"/>
    <mergeCell ref="Q41:Q42"/>
    <mergeCell ref="O27:O28"/>
    <mergeCell ref="O41:O42"/>
    <mergeCell ref="K41:K42"/>
    <mergeCell ref="M41:M42"/>
    <mergeCell ref="B20:O20"/>
    <mergeCell ref="I27:I2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niji-s2iv</dc:creator>
  <cp:keywords/>
  <dc:description/>
  <cp:lastModifiedBy> </cp:lastModifiedBy>
  <cp:lastPrinted>2023-11-14T09:14:19Z</cp:lastPrinted>
  <dcterms:created xsi:type="dcterms:W3CDTF">2006-01-19T02:15:58Z</dcterms:created>
  <dcterms:modified xsi:type="dcterms:W3CDTF">2023-11-14T09:25:53Z</dcterms:modified>
  <cp:category/>
  <cp:version/>
  <cp:contentType/>
  <cp:contentStatus/>
</cp:coreProperties>
</file>