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himoto-k55jp\Documents\新しいフォルダー\"/>
    </mc:Choice>
  </mc:AlternateContent>
  <xr:revisionPtr revIDLastSave="0" documentId="13_ncr:1_{2C9114F9-4AF6-42D1-88AC-F5AFDD82B6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水先区別・邦外船別水先実績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F23" i="1"/>
  <c r="D23" i="1"/>
  <c r="G16" i="1"/>
  <c r="G22" i="1"/>
  <c r="I22" i="1"/>
  <c r="H22" i="1"/>
  <c r="I16" i="1"/>
  <c r="I10" i="1"/>
  <c r="H11" i="1"/>
  <c r="H10" i="1"/>
  <c r="G23" i="1"/>
  <c r="F22" i="1"/>
  <c r="G17" i="1"/>
  <c r="G11" i="1"/>
  <c r="G7" i="1"/>
  <c r="E16" i="1"/>
  <c r="E22" i="1"/>
  <c r="E23" i="1"/>
  <c r="E17" i="1"/>
  <c r="H17" i="1"/>
  <c r="I17" i="1" s="1"/>
  <c r="E11" i="1"/>
  <c r="E10" i="1"/>
  <c r="E9" i="1"/>
  <c r="E8" i="1"/>
  <c r="E7" i="1"/>
  <c r="E20" i="1"/>
  <c r="H16" i="1"/>
  <c r="H15" i="1"/>
  <c r="H14" i="1"/>
  <c r="H13" i="1"/>
  <c r="H12" i="1"/>
  <c r="H9" i="1"/>
  <c r="H8" i="1"/>
  <c r="H7" i="1"/>
  <c r="H6" i="1"/>
  <c r="I23" i="1" l="1"/>
  <c r="I11" i="1"/>
  <c r="D22" i="1"/>
  <c r="E19" i="1" l="1"/>
  <c r="I21" i="1" l="1"/>
  <c r="I20" i="1"/>
  <c r="I19" i="1"/>
  <c r="G21" i="1"/>
  <c r="G20" i="1"/>
  <c r="G19" i="1"/>
  <c r="E21" i="1"/>
  <c r="I15" i="1"/>
  <c r="I14" i="1"/>
  <c r="I13" i="1"/>
  <c r="G15" i="1"/>
  <c r="G14" i="1"/>
  <c r="G13" i="1"/>
  <c r="E15" i="1"/>
  <c r="E14" i="1"/>
  <c r="E13" i="1"/>
  <c r="I9" i="1"/>
  <c r="I8" i="1"/>
  <c r="I7" i="1"/>
  <c r="G10" i="1"/>
  <c r="G9" i="1"/>
  <c r="G8" i="1"/>
</calcChain>
</file>

<file path=xl/sharedStrings.xml><?xml version="1.0" encoding="utf-8"?>
<sst xmlns="http://schemas.openxmlformats.org/spreadsheetml/2006/main" count="38" uniqueCount="22">
  <si>
    <t>注）水先人数は１２月末現在である。</t>
    <rPh sb="0" eb="1">
      <t>チュウ</t>
    </rPh>
    <rPh sb="2" eb="4">
      <t>ミズサキ</t>
    </rPh>
    <rPh sb="4" eb="6">
      <t>ニンズウ</t>
    </rPh>
    <rPh sb="9" eb="11">
      <t>ガツマツ</t>
    </rPh>
    <rPh sb="11" eb="13">
      <t>ゲンザイ</t>
    </rPh>
    <phoneticPr fontId="3"/>
  </si>
  <si>
    <t>計</t>
    <rPh sb="0" eb="1">
      <t>ケイ</t>
    </rPh>
    <phoneticPr fontId="3"/>
  </si>
  <si>
    <t>指数</t>
    <rPh sb="0" eb="2">
      <t>シスウ</t>
    </rPh>
    <phoneticPr fontId="3"/>
  </si>
  <si>
    <t>隻数</t>
    <rPh sb="0" eb="2">
      <t>セキスウ</t>
    </rPh>
    <phoneticPr fontId="3"/>
  </si>
  <si>
    <t>水先人数</t>
    <rPh sb="0" eb="2">
      <t>ミズサキ</t>
    </rPh>
    <rPh sb="2" eb="4">
      <t>ニンズウ</t>
    </rPh>
    <phoneticPr fontId="3"/>
  </si>
  <si>
    <t>外国船舶</t>
    <rPh sb="0" eb="2">
      <t>ガイコク</t>
    </rPh>
    <rPh sb="2" eb="4">
      <t>センパク</t>
    </rPh>
    <phoneticPr fontId="3"/>
  </si>
  <si>
    <t>日本船舶</t>
    <rPh sb="0" eb="2">
      <t>ニホン</t>
    </rPh>
    <rPh sb="2" eb="4">
      <t>センパク</t>
    </rPh>
    <phoneticPr fontId="3"/>
  </si>
  <si>
    <t>種別</t>
    <rPh sb="0" eb="2">
      <t>シュベツ</t>
    </rPh>
    <phoneticPr fontId="3"/>
  </si>
  <si>
    <t>年別</t>
    <rPh sb="0" eb="2">
      <t>ネンベツ</t>
    </rPh>
    <phoneticPr fontId="3"/>
  </si>
  <si>
    <t>水先区</t>
    <rPh sb="0" eb="2">
      <t>ミズサキ</t>
    </rPh>
    <rPh sb="2" eb="3">
      <t>ク</t>
    </rPh>
    <phoneticPr fontId="3"/>
  </si>
  <si>
    <t>船舶職員及び水先業務</t>
  </si>
  <si>
    <t>東京湾水先区</t>
  </si>
  <si>
    <t>鹿島水先区</t>
  </si>
  <si>
    <t>計</t>
  </si>
  <si>
    <t>　　平成１９年４月に東京・東京湾・横須賀各水先区が統合して東京湾水先区となった。</t>
    <rPh sb="2" eb="4">
      <t>ヘイセイ</t>
    </rPh>
    <rPh sb="6" eb="7">
      <t>ネン</t>
    </rPh>
    <rPh sb="8" eb="9">
      <t>ガツ</t>
    </rPh>
    <rPh sb="10" eb="12">
      <t>トウキョウ</t>
    </rPh>
    <rPh sb="13" eb="16">
      <t>トウキョウワン</t>
    </rPh>
    <rPh sb="17" eb="20">
      <t>ヨコスカ</t>
    </rPh>
    <rPh sb="20" eb="21">
      <t>カク</t>
    </rPh>
    <rPh sb="21" eb="23">
      <t>ミズサキ</t>
    </rPh>
    <rPh sb="23" eb="24">
      <t>ク</t>
    </rPh>
    <rPh sb="25" eb="27">
      <t>トウゴウ</t>
    </rPh>
    <rPh sb="29" eb="32">
      <t>トウキョウワン</t>
    </rPh>
    <rPh sb="32" eb="34">
      <t>ミズサキ</t>
    </rPh>
    <rPh sb="34" eb="35">
      <t>ク</t>
    </rPh>
    <phoneticPr fontId="3"/>
  </si>
  <si>
    <t>H30</t>
  </si>
  <si>
    <t>R2</t>
  </si>
  <si>
    <t>R3</t>
  </si>
  <si>
    <t>R1</t>
  </si>
  <si>
    <t>R4</t>
    <phoneticPr fontId="2"/>
  </si>
  <si>
    <t>水先区別・邦外船別水先実績（令和5年１～１２月）</t>
    <rPh sb="0" eb="2">
      <t>ミズサキ</t>
    </rPh>
    <rPh sb="2" eb="4">
      <t>クベツ</t>
    </rPh>
    <rPh sb="5" eb="6">
      <t>ホウ</t>
    </rPh>
    <rPh sb="6" eb="7">
      <t>ガイ</t>
    </rPh>
    <rPh sb="7" eb="8">
      <t>フネ</t>
    </rPh>
    <rPh sb="8" eb="9">
      <t>ベツ</t>
    </rPh>
    <rPh sb="9" eb="11">
      <t>ミズサキ</t>
    </rPh>
    <rPh sb="11" eb="13">
      <t>ジッセキ</t>
    </rPh>
    <rPh sb="14" eb="16">
      <t>レイワ</t>
    </rPh>
    <rPh sb="17" eb="18">
      <t>ネン</t>
    </rPh>
    <rPh sb="22" eb="23">
      <t>ガツ</t>
    </rPh>
    <phoneticPr fontId="3"/>
  </si>
  <si>
    <t>R5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</si>
</sst>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38" fontId="1" fillId="0" borderId="0" xfId="1" applyAlignment="1"/>
    <xf numFmtId="38" fontId="1" fillId="0" borderId="0" xfId="1" applyFont="1" applyAlignment="1"/>
    <xf numFmtId="38" fontId="1" fillId="0" borderId="1" xfId="1" applyBorder="1" applyAlignment="1"/>
    <xf numFmtId="38" fontId="1" fillId="0" borderId="1" xfId="1" applyFill="1" applyBorder="1" applyAlignment="1"/>
    <xf numFmtId="0" fontId="0" fillId="0" borderId="1" xfId="0" applyFill="1" applyBorder="1" applyAlignment="1">
      <alignment horizontal="center" vertical="center"/>
    </xf>
    <xf numFmtId="38" fontId="1" fillId="0" borderId="2" xfId="1" applyBorder="1" applyAlignment="1">
      <alignment horizontal="distributed" vertical="center"/>
    </xf>
    <xf numFmtId="38" fontId="1" fillId="0" borderId="3" xfId="1" applyBorder="1" applyAlignment="1">
      <alignment horizontal="distributed" vertical="center"/>
    </xf>
    <xf numFmtId="38" fontId="1" fillId="0" borderId="3" xfId="1" applyBorder="1" applyAlignment="1"/>
    <xf numFmtId="38" fontId="1" fillId="2" borderId="1" xfId="1" applyFill="1" applyBorder="1" applyAlignment="1"/>
    <xf numFmtId="0" fontId="0" fillId="2" borderId="1" xfId="0" applyFill="1" applyBorder="1">
      <alignment vertical="center"/>
    </xf>
    <xf numFmtId="38" fontId="1" fillId="0" borderId="1" xfId="1" applyBorder="1" applyAlignment="1">
      <alignment horizontal="center"/>
    </xf>
    <xf numFmtId="38" fontId="4" fillId="0" borderId="0" xfId="1" applyFont="1" applyAlignment="1"/>
    <xf numFmtId="38" fontId="5" fillId="0" borderId="0" xfId="1" applyFont="1" applyAlignment="1"/>
    <xf numFmtId="176" fontId="1" fillId="0" borderId="1" xfId="1" applyNumberFormat="1" applyFill="1" applyBorder="1" applyAlignment="1"/>
    <xf numFmtId="38" fontId="0" fillId="0" borderId="0" xfId="1" applyFont="1" applyAlignment="1"/>
    <xf numFmtId="38" fontId="1" fillId="0" borderId="2" xfId="1" applyBorder="1" applyAlignment="1"/>
    <xf numFmtId="38" fontId="1" fillId="0" borderId="8" xfId="1" applyBorder="1" applyAlignment="1">
      <alignment horizontal="center" vertical="center"/>
    </xf>
    <xf numFmtId="38" fontId="1" fillId="0" borderId="2" xfId="1" applyBorder="1" applyAlignment="1">
      <alignment horizontal="center" vertical="center"/>
    </xf>
    <xf numFmtId="38" fontId="1" fillId="0" borderId="6" xfId="1" applyBorder="1" applyAlignment="1">
      <alignment horizontal="center"/>
    </xf>
    <xf numFmtId="38" fontId="1" fillId="0" borderId="5" xfId="1" applyBorder="1" applyAlignment="1">
      <alignment horizontal="center"/>
    </xf>
    <xf numFmtId="38" fontId="1" fillId="0" borderId="7" xfId="1" applyBorder="1" applyAlignment="1">
      <alignment horizontal="center" vertical="center"/>
    </xf>
    <xf numFmtId="38" fontId="1" fillId="0" borderId="4" xfId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zoomScaleNormal="100" workbookViewId="0">
      <selection activeCell="H28" sqref="H28"/>
    </sheetView>
  </sheetViews>
  <sheetFormatPr defaultColWidth="9" defaultRowHeight="13.2" x14ac:dyDescent="0.2"/>
  <cols>
    <col min="1" max="1" width="13.6640625" style="1" customWidth="1"/>
    <col min="2" max="10" width="9" style="1"/>
    <col min="11" max="11" width="17.44140625" style="1" customWidth="1"/>
    <col min="12" max="16384" width="9" style="1"/>
  </cols>
  <sheetData>
    <row r="1" spans="1:11" ht="14.4" x14ac:dyDescent="0.2">
      <c r="A1" s="13" t="s">
        <v>10</v>
      </c>
    </row>
    <row r="3" spans="1:11" s="12" customFormat="1" x14ac:dyDescent="0.2">
      <c r="A3" s="12" t="s">
        <v>20</v>
      </c>
    </row>
    <row r="4" spans="1:11" x14ac:dyDescent="0.2">
      <c r="A4" s="17" t="s">
        <v>9</v>
      </c>
      <c r="B4" s="21" t="s">
        <v>8</v>
      </c>
      <c r="C4" s="11" t="s">
        <v>7</v>
      </c>
      <c r="D4" s="19" t="s">
        <v>6</v>
      </c>
      <c r="E4" s="20"/>
      <c r="F4" s="19" t="s">
        <v>5</v>
      </c>
      <c r="G4" s="20"/>
      <c r="H4" s="19" t="s">
        <v>1</v>
      </c>
      <c r="I4" s="20"/>
    </row>
    <row r="5" spans="1:11" ht="13.5" customHeight="1" x14ac:dyDescent="0.2">
      <c r="A5" s="18"/>
      <c r="B5" s="22"/>
      <c r="C5" s="11" t="s">
        <v>4</v>
      </c>
      <c r="D5" s="11" t="s">
        <v>3</v>
      </c>
      <c r="E5" s="11" t="s">
        <v>2</v>
      </c>
      <c r="F5" s="11" t="s">
        <v>3</v>
      </c>
      <c r="G5" s="11" t="s">
        <v>2</v>
      </c>
      <c r="H5" s="11" t="s">
        <v>3</v>
      </c>
      <c r="I5" s="11" t="s">
        <v>2</v>
      </c>
    </row>
    <row r="6" spans="1:11" x14ac:dyDescent="0.2">
      <c r="A6" s="8"/>
      <c r="B6" s="5" t="s">
        <v>15</v>
      </c>
      <c r="C6" s="10">
        <v>182</v>
      </c>
      <c r="D6" s="9">
        <v>3808</v>
      </c>
      <c r="E6" s="4">
        <v>100</v>
      </c>
      <c r="F6" s="9">
        <v>45104</v>
      </c>
      <c r="G6" s="4">
        <v>100</v>
      </c>
      <c r="H6" s="4">
        <f t="shared" ref="H6:H9" si="0">D6+F6</f>
        <v>48912</v>
      </c>
      <c r="I6" s="4">
        <v>100</v>
      </c>
    </row>
    <row r="7" spans="1:11" x14ac:dyDescent="0.2">
      <c r="A7" s="7"/>
      <c r="B7" s="5" t="s">
        <v>18</v>
      </c>
      <c r="C7" s="10">
        <v>169</v>
      </c>
      <c r="D7" s="9">
        <v>3974</v>
      </c>
      <c r="E7" s="14">
        <f>D7/D6*100</f>
        <v>104.359243697479</v>
      </c>
      <c r="F7" s="9">
        <v>43483</v>
      </c>
      <c r="G7" s="14">
        <f>F7/F6*100</f>
        <v>96.406083717630366</v>
      </c>
      <c r="H7" s="4">
        <f t="shared" si="0"/>
        <v>47457</v>
      </c>
      <c r="I7" s="14">
        <f>H7/H6*100</f>
        <v>97.025269872423948</v>
      </c>
    </row>
    <row r="8" spans="1:11" x14ac:dyDescent="0.2">
      <c r="A8" s="7" t="s">
        <v>11</v>
      </c>
      <c r="B8" s="5" t="s">
        <v>16</v>
      </c>
      <c r="C8" s="10">
        <v>160</v>
      </c>
      <c r="D8" s="9">
        <v>3559</v>
      </c>
      <c r="E8" s="14">
        <f>D8/D6*100</f>
        <v>93.461134453781511</v>
      </c>
      <c r="F8" s="9">
        <v>39835</v>
      </c>
      <c r="G8" s="14">
        <f>F8/F6*100</f>
        <v>88.318109258602334</v>
      </c>
      <c r="H8" s="9">
        <f t="shared" si="0"/>
        <v>43394</v>
      </c>
      <c r="I8" s="14">
        <f>H8/H6*100</f>
        <v>88.718514883873084</v>
      </c>
    </row>
    <row r="9" spans="1:11" x14ac:dyDescent="0.2">
      <c r="A9" s="7"/>
      <c r="B9" s="5" t="s">
        <v>17</v>
      </c>
      <c r="C9" s="10">
        <v>158</v>
      </c>
      <c r="D9" s="9">
        <v>3977</v>
      </c>
      <c r="E9" s="14">
        <f>D9/D6*100</f>
        <v>104.43802521008404</v>
      </c>
      <c r="F9" s="9">
        <v>39612</v>
      </c>
      <c r="G9" s="14">
        <f>F9/F6*100</f>
        <v>87.823696346222064</v>
      </c>
      <c r="H9" s="9">
        <f t="shared" si="0"/>
        <v>43589</v>
      </c>
      <c r="I9" s="14">
        <f>H9/H6*100</f>
        <v>89.117190055610081</v>
      </c>
      <c r="K9" s="15"/>
    </row>
    <row r="10" spans="1:11" x14ac:dyDescent="0.2">
      <c r="A10" s="7"/>
      <c r="B10" s="5" t="s">
        <v>19</v>
      </c>
      <c r="C10" s="10">
        <v>150</v>
      </c>
      <c r="D10" s="9">
        <v>3843</v>
      </c>
      <c r="E10" s="14">
        <f>D10/D6*100</f>
        <v>100.91911764705883</v>
      </c>
      <c r="F10" s="9">
        <v>38466</v>
      </c>
      <c r="G10" s="14">
        <f>F10/F6*100</f>
        <v>85.282901738205041</v>
      </c>
      <c r="H10" s="9">
        <f>D10+F10</f>
        <v>42309</v>
      </c>
      <c r="I10" s="14">
        <f>H10/H6*100</f>
        <v>86.500245338567225</v>
      </c>
    </row>
    <row r="11" spans="1:11" x14ac:dyDescent="0.2">
      <c r="A11" s="6"/>
      <c r="B11" s="5" t="s">
        <v>21</v>
      </c>
      <c r="C11" s="10">
        <v>143</v>
      </c>
      <c r="D11" s="9">
        <v>3838</v>
      </c>
      <c r="E11" s="14">
        <f>D11/D6*100</f>
        <v>100.78781512605042</v>
      </c>
      <c r="F11" s="9">
        <v>39676</v>
      </c>
      <c r="G11" s="14">
        <f>F11/F6*100</f>
        <v>87.965590634976948</v>
      </c>
      <c r="H11" s="9">
        <f>D11+F11</f>
        <v>43514</v>
      </c>
      <c r="I11" s="14">
        <f>H11/H6*100</f>
        <v>88.963853451095844</v>
      </c>
    </row>
    <row r="12" spans="1:11" x14ac:dyDescent="0.2">
      <c r="A12" s="8"/>
      <c r="B12" s="5" t="s">
        <v>15</v>
      </c>
      <c r="C12" s="10">
        <v>8</v>
      </c>
      <c r="D12" s="9">
        <v>260</v>
      </c>
      <c r="E12" s="4">
        <v>100</v>
      </c>
      <c r="F12" s="9">
        <v>2639</v>
      </c>
      <c r="G12" s="4">
        <v>100</v>
      </c>
      <c r="H12" s="4">
        <f>D12+F12</f>
        <v>2899</v>
      </c>
      <c r="I12" s="4">
        <v>100</v>
      </c>
    </row>
    <row r="13" spans="1:11" x14ac:dyDescent="0.2">
      <c r="A13" s="7"/>
      <c r="B13" s="5" t="s">
        <v>18</v>
      </c>
      <c r="C13" s="10">
        <v>8</v>
      </c>
      <c r="D13" s="9">
        <v>218</v>
      </c>
      <c r="E13" s="14">
        <f>D13/D12*100</f>
        <v>83.846153846153854</v>
      </c>
      <c r="F13" s="9">
        <v>2774</v>
      </c>
      <c r="G13" s="14">
        <f>F13/F12*100</f>
        <v>105.11557408109131</v>
      </c>
      <c r="H13" s="9">
        <f t="shared" ref="H13:H16" si="1">D13+F13</f>
        <v>2992</v>
      </c>
      <c r="I13" s="14">
        <f>H13/H12*100</f>
        <v>103.20800275957227</v>
      </c>
    </row>
    <row r="14" spans="1:11" x14ac:dyDescent="0.2">
      <c r="A14" s="7" t="s">
        <v>12</v>
      </c>
      <c r="B14" s="5" t="s">
        <v>16</v>
      </c>
      <c r="C14" s="10">
        <v>8</v>
      </c>
      <c r="D14" s="9">
        <v>200</v>
      </c>
      <c r="E14" s="14">
        <f>D14/D12*100</f>
        <v>76.923076923076934</v>
      </c>
      <c r="F14" s="9">
        <v>2194</v>
      </c>
      <c r="G14" s="14">
        <f>F14/F12*100</f>
        <v>83.137552103069339</v>
      </c>
      <c r="H14" s="9">
        <f t="shared" si="1"/>
        <v>2394</v>
      </c>
      <c r="I14" s="14">
        <f>H14/H12*100</f>
        <v>82.580200068989313</v>
      </c>
    </row>
    <row r="15" spans="1:11" x14ac:dyDescent="0.2">
      <c r="A15" s="7"/>
      <c r="B15" s="5" t="s">
        <v>17</v>
      </c>
      <c r="C15" s="10">
        <v>8</v>
      </c>
      <c r="D15" s="9">
        <v>204</v>
      </c>
      <c r="E15" s="14">
        <f>D15/D12*100</f>
        <v>78.461538461538467</v>
      </c>
      <c r="F15" s="9">
        <v>2708</v>
      </c>
      <c r="G15" s="14">
        <f>F15/F12*100</f>
        <v>102.6146267525578</v>
      </c>
      <c r="H15" s="9">
        <f t="shared" si="1"/>
        <v>2912</v>
      </c>
      <c r="I15" s="14">
        <f>H15/H12*100</f>
        <v>100.44843049327355</v>
      </c>
    </row>
    <row r="16" spans="1:11" x14ac:dyDescent="0.2">
      <c r="A16" s="7"/>
      <c r="B16" s="5" t="s">
        <v>19</v>
      </c>
      <c r="C16" s="10">
        <v>8</v>
      </c>
      <c r="D16" s="9">
        <v>244</v>
      </c>
      <c r="E16" s="14">
        <f>D16/D12*100</f>
        <v>93.84615384615384</v>
      </c>
      <c r="F16" s="9">
        <v>2738</v>
      </c>
      <c r="G16" s="14">
        <f>F16/F12*100</f>
        <v>103.75142099280031</v>
      </c>
      <c r="H16" s="9">
        <f t="shared" si="1"/>
        <v>2982</v>
      </c>
      <c r="I16" s="14">
        <f>H16/H12*100</f>
        <v>102.86305622628493</v>
      </c>
    </row>
    <row r="17" spans="1:9" x14ac:dyDescent="0.2">
      <c r="A17" s="6"/>
      <c r="B17" s="5" t="s">
        <v>21</v>
      </c>
      <c r="C17" s="10">
        <v>8</v>
      </c>
      <c r="D17" s="9">
        <v>236</v>
      </c>
      <c r="E17" s="14">
        <f>D17/D12*100</f>
        <v>90.769230769230774</v>
      </c>
      <c r="F17" s="9">
        <v>2064</v>
      </c>
      <c r="G17" s="14">
        <f>F17/F12*100</f>
        <v>78.211443728685097</v>
      </c>
      <c r="H17" s="9">
        <f t="shared" ref="H17" si="2">D17+F17</f>
        <v>2300</v>
      </c>
      <c r="I17" s="14">
        <f>H17/H12*100</f>
        <v>79.337702656088311</v>
      </c>
    </row>
    <row r="18" spans="1:9" x14ac:dyDescent="0.2">
      <c r="A18" s="7"/>
      <c r="B18" s="5" t="s">
        <v>15</v>
      </c>
      <c r="C18" s="3">
        <v>190</v>
      </c>
      <c r="D18" s="3">
        <v>4068</v>
      </c>
      <c r="E18" s="4">
        <v>100</v>
      </c>
      <c r="F18" s="3">
        <v>50886</v>
      </c>
      <c r="G18" s="4">
        <v>100</v>
      </c>
      <c r="H18" s="3">
        <v>57902</v>
      </c>
      <c r="I18" s="4">
        <v>100</v>
      </c>
    </row>
    <row r="19" spans="1:9" x14ac:dyDescent="0.2">
      <c r="A19" s="7"/>
      <c r="B19" s="5" t="s">
        <v>18</v>
      </c>
      <c r="C19" s="3">
        <v>177</v>
      </c>
      <c r="D19" s="3">
        <v>4192</v>
      </c>
      <c r="E19" s="14">
        <f>D19/D18*100</f>
        <v>103.04818092428711</v>
      </c>
      <c r="F19" s="3">
        <v>47743</v>
      </c>
      <c r="G19" s="14">
        <f>F19/F18*100</f>
        <v>93.82344849270919</v>
      </c>
      <c r="H19" s="3">
        <v>53972</v>
      </c>
      <c r="I19" s="14">
        <f>H19/H18*100</f>
        <v>93.212669683257914</v>
      </c>
    </row>
    <row r="20" spans="1:9" x14ac:dyDescent="0.2">
      <c r="A20" s="7" t="s">
        <v>13</v>
      </c>
      <c r="B20" s="5" t="s">
        <v>16</v>
      </c>
      <c r="C20" s="3">
        <v>168</v>
      </c>
      <c r="D20" s="3">
        <v>3759</v>
      </c>
      <c r="E20" s="14">
        <f>D20/D18*100</f>
        <v>92.404129793510322</v>
      </c>
      <c r="F20" s="3">
        <v>46257</v>
      </c>
      <c r="G20" s="14">
        <f>F20/F18*100</f>
        <v>90.903195377903543</v>
      </c>
      <c r="H20" s="3">
        <v>53988</v>
      </c>
      <c r="I20" s="14">
        <f>H20/H18*100</f>
        <v>93.240302580221751</v>
      </c>
    </row>
    <row r="21" spans="1:9" x14ac:dyDescent="0.2">
      <c r="A21" s="7"/>
      <c r="B21" s="5" t="s">
        <v>17</v>
      </c>
      <c r="C21" s="9">
        <v>166</v>
      </c>
      <c r="D21" s="3">
        <v>4181</v>
      </c>
      <c r="E21" s="14">
        <f>D21/D18*100</f>
        <v>102.77777777777777</v>
      </c>
      <c r="F21" s="3">
        <v>42320</v>
      </c>
      <c r="G21" s="14">
        <f>F21/F18*100</f>
        <v>83.1662932830248</v>
      </c>
      <c r="H21" s="3">
        <v>50449</v>
      </c>
      <c r="I21" s="14">
        <f>H21/H18*100</f>
        <v>87.128251183033399</v>
      </c>
    </row>
    <row r="22" spans="1:9" x14ac:dyDescent="0.2">
      <c r="A22" s="8"/>
      <c r="B22" s="5" t="s">
        <v>19</v>
      </c>
      <c r="C22" s="9">
        <v>158</v>
      </c>
      <c r="D22" s="3">
        <f>D10+D16</f>
        <v>4087</v>
      </c>
      <c r="E22" s="14">
        <f>D22/D18*100</f>
        <v>100.46705998033431</v>
      </c>
      <c r="F22" s="3">
        <f>F10+F16</f>
        <v>41204</v>
      </c>
      <c r="G22" s="14">
        <f>F22/F18*100</f>
        <v>80.973155681326887</v>
      </c>
      <c r="H22" s="3">
        <f>H10+H16</f>
        <v>45291</v>
      </c>
      <c r="I22" s="14">
        <f>H22/H18*100</f>
        <v>78.220096024316959</v>
      </c>
    </row>
    <row r="23" spans="1:9" x14ac:dyDescent="0.2">
      <c r="A23" s="16"/>
      <c r="B23" s="5" t="s">
        <v>21</v>
      </c>
      <c r="C23" s="9">
        <v>151</v>
      </c>
      <c r="D23" s="3">
        <f>D11+D17</f>
        <v>4074</v>
      </c>
      <c r="E23" s="14">
        <f>D23/D18*100</f>
        <v>100.14749262536873</v>
      </c>
      <c r="F23" s="3">
        <f>F11+F17</f>
        <v>41740</v>
      </c>
      <c r="G23" s="14">
        <f>F23/F18*100</f>
        <v>82.02649058680187</v>
      </c>
      <c r="H23" s="3">
        <f>H11+H17</f>
        <v>45814</v>
      </c>
      <c r="I23" s="14">
        <f>H23/H18*100</f>
        <v>79.12334634382232</v>
      </c>
    </row>
    <row r="25" spans="1:9" x14ac:dyDescent="0.2">
      <c r="A25" s="2" t="s">
        <v>0</v>
      </c>
    </row>
    <row r="26" spans="1:9" x14ac:dyDescent="0.2">
      <c r="A26" s="15" t="s">
        <v>14</v>
      </c>
    </row>
    <row r="27" spans="1:9" x14ac:dyDescent="0.2">
      <c r="A27" s="2"/>
    </row>
    <row r="35" hidden="1" x14ac:dyDescent="0.2"/>
    <row r="36" hidden="1" x14ac:dyDescent="0.2"/>
  </sheetData>
  <mergeCells count="5">
    <mergeCell ref="A4:A5"/>
    <mergeCell ref="D4:E4"/>
    <mergeCell ref="F4:G4"/>
    <mergeCell ref="H4:I4"/>
    <mergeCell ref="B4:B5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水先区別・邦外船別水先実績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