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himoto-i55ge\Documents\2025 統計資料\"/>
    </mc:Choice>
  </mc:AlternateContent>
  <xr:revisionPtr revIDLastSave="0" documentId="13_ncr:1_{06B96B7D-28C9-4A66-B11C-A2E6740E46A2}" xr6:coauthVersionLast="47" xr6:coauthVersionMax="47" xr10:uidLastSave="{00000000-0000-0000-0000-000000000000}"/>
  <bookViews>
    <workbookView xWindow="-120" yWindow="-120" windowWidth="29040" windowHeight="15720" xr2:uid="{BD7ADBAD-D072-430D-BD49-A48BDF0E4AA1}"/>
  </bookViews>
  <sheets>
    <sheet name="表2" sheetId="2" r:id="rId1"/>
  </sheets>
  <definedNames>
    <definedName name="_xlnm.Print_Area" localSheetId="0">表2!$A$1:$V$50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2" l="1"/>
  <c r="U48" i="2"/>
  <c r="U50" i="2" s="1"/>
  <c r="V47" i="2"/>
  <c r="V46" i="2"/>
  <c r="V45" i="2"/>
  <c r="V44" i="2"/>
  <c r="V43" i="2"/>
  <c r="U38" i="2"/>
  <c r="V35" i="2"/>
  <c r="U34" i="2"/>
  <c r="V34" i="2" s="1"/>
  <c r="V33" i="2"/>
  <c r="V32" i="2"/>
  <c r="V31" i="2"/>
  <c r="V30" i="2"/>
  <c r="V29" i="2"/>
  <c r="N16" i="2"/>
  <c r="L16" i="2"/>
  <c r="K16" i="2"/>
  <c r="J16" i="2"/>
  <c r="I16" i="2"/>
  <c r="S36" i="2"/>
  <c r="T33" i="2"/>
  <c r="T49" i="2"/>
  <c r="S48" i="2"/>
  <c r="T47" i="2"/>
  <c r="T46" i="2"/>
  <c r="T45" i="2"/>
  <c r="T44" i="2"/>
  <c r="T43" i="2"/>
  <c r="S38" i="2"/>
  <c r="T35" i="2"/>
  <c r="S34" i="2"/>
  <c r="S37" i="2"/>
  <c r="T32" i="2"/>
  <c r="T31" i="2"/>
  <c r="T30" i="2"/>
  <c r="T29" i="2"/>
  <c r="O48" i="2"/>
  <c r="O50" i="2"/>
  <c r="M48" i="2"/>
  <c r="P48" i="2" s="1"/>
  <c r="M50" i="2"/>
  <c r="K48" i="2"/>
  <c r="K50" i="2" s="1"/>
  <c r="I48" i="2"/>
  <c r="I50" i="2"/>
  <c r="M36" i="2"/>
  <c r="K36" i="2"/>
  <c r="Q38" i="2"/>
  <c r="O38" i="2"/>
  <c r="M38" i="2"/>
  <c r="K38" i="2"/>
  <c r="I38" i="2"/>
  <c r="K37" i="2"/>
  <c r="I37" i="2"/>
  <c r="J33" i="2"/>
  <c r="J32" i="2"/>
  <c r="J31" i="2"/>
  <c r="J30" i="2"/>
  <c r="J29" i="2"/>
  <c r="H48" i="2"/>
  <c r="H50" i="2" s="1"/>
  <c r="H34" i="2"/>
  <c r="Q48" i="2"/>
  <c r="Q50" i="2" s="1"/>
  <c r="Q34" i="2"/>
  <c r="Q37" i="2" s="1"/>
  <c r="Q36" i="2"/>
  <c r="O34" i="2"/>
  <c r="R34" i="2" s="1"/>
  <c r="M34" i="2"/>
  <c r="M37" i="2" s="1"/>
  <c r="K34" i="2"/>
  <c r="I34" i="2"/>
  <c r="I36" i="2" s="1"/>
  <c r="J34" i="2"/>
  <c r="R49" i="2"/>
  <c r="R47" i="2"/>
  <c r="R46" i="2"/>
  <c r="R45" i="2"/>
  <c r="R44" i="2"/>
  <c r="R43" i="2"/>
  <c r="R35" i="2"/>
  <c r="R33" i="2"/>
  <c r="R32" i="2"/>
  <c r="R31" i="2"/>
  <c r="R30" i="2"/>
  <c r="R29" i="2"/>
  <c r="M16" i="2"/>
  <c r="P49" i="2"/>
  <c r="P47" i="2"/>
  <c r="P46" i="2"/>
  <c r="P45" i="2"/>
  <c r="P44" i="2"/>
  <c r="P43" i="2"/>
  <c r="P35" i="2"/>
  <c r="P33" i="2"/>
  <c r="P32" i="2"/>
  <c r="P31" i="2"/>
  <c r="P30" i="2"/>
  <c r="P29" i="2"/>
  <c r="F49" i="2"/>
  <c r="F48" i="2"/>
  <c r="F47" i="2"/>
  <c r="F46" i="2"/>
  <c r="F45" i="2"/>
  <c r="F44" i="2"/>
  <c r="F43" i="2"/>
  <c r="F35" i="2"/>
  <c r="F34" i="2"/>
  <c r="F33" i="2"/>
  <c r="F32" i="2"/>
  <c r="F31" i="2"/>
  <c r="F30" i="2"/>
  <c r="F29" i="2"/>
  <c r="N44" i="2"/>
  <c r="N45" i="2"/>
  <c r="N46" i="2"/>
  <c r="N47" i="2"/>
  <c r="N49" i="2"/>
  <c r="N43" i="2"/>
  <c r="L44" i="2"/>
  <c r="L45" i="2"/>
  <c r="L46" i="2"/>
  <c r="L47" i="2"/>
  <c r="L49" i="2"/>
  <c r="L43" i="2"/>
  <c r="J44" i="2"/>
  <c r="J45" i="2"/>
  <c r="J46" i="2"/>
  <c r="J47" i="2"/>
  <c r="J49" i="2"/>
  <c r="J43" i="2"/>
  <c r="N29" i="2"/>
  <c r="N30" i="2"/>
  <c r="N31" i="2"/>
  <c r="N32" i="2"/>
  <c r="N33" i="2"/>
  <c r="N35" i="2"/>
  <c r="L30" i="2"/>
  <c r="L31" i="2"/>
  <c r="L32" i="2"/>
  <c r="L33" i="2"/>
  <c r="L35" i="2"/>
  <c r="L29" i="2"/>
  <c r="J35" i="2"/>
  <c r="G50" i="2"/>
  <c r="E50" i="2"/>
  <c r="N48" i="2"/>
  <c r="N34" i="2"/>
  <c r="L34" i="2"/>
  <c r="J48" i="2"/>
  <c r="L48" i="2"/>
  <c r="T34" i="2"/>
  <c r="O36" i="2" l="1"/>
  <c r="P34" i="2"/>
  <c r="O37" i="2"/>
  <c r="U36" i="2"/>
  <c r="U37" i="2"/>
  <c r="T48" i="2"/>
  <c r="V48" i="2"/>
  <c r="R48" i="2"/>
  <c r="S50" i="2"/>
</calcChain>
</file>

<file path=xl/sharedStrings.xml><?xml version="1.0" encoding="utf-8"?>
<sst xmlns="http://schemas.openxmlformats.org/spreadsheetml/2006/main" count="79" uniqueCount="40">
  <si>
    <t>管内売上金額合計</t>
    <rPh sb="0" eb="2">
      <t>カンナイ</t>
    </rPh>
    <rPh sb="2" eb="4">
      <t>ウリアゲ</t>
    </rPh>
    <rPh sb="4" eb="6">
      <t>キンガク</t>
    </rPh>
    <rPh sb="6" eb="8">
      <t>ゴウケイ</t>
    </rPh>
    <phoneticPr fontId="3"/>
  </si>
  <si>
    <t>全国売上金額合計</t>
    <rPh sb="0" eb="2">
      <t>ゼンコク</t>
    </rPh>
    <rPh sb="2" eb="4">
      <t>ウリアゲ</t>
    </rPh>
    <rPh sb="4" eb="6">
      <t>キンガク</t>
    </rPh>
    <rPh sb="6" eb="8">
      <t>ゴウケイ</t>
    </rPh>
    <phoneticPr fontId="3"/>
  </si>
  <si>
    <t>管内／全国％</t>
    <rPh sb="0" eb="2">
      <t>カンナイ</t>
    </rPh>
    <rPh sb="3" eb="5">
      <t>ゼンコク</t>
    </rPh>
    <phoneticPr fontId="3"/>
  </si>
  <si>
    <t>管内１競走場当り売上金額</t>
    <rPh sb="0" eb="2">
      <t>カンナイ</t>
    </rPh>
    <rPh sb="3" eb="5">
      <t>キョウソウ</t>
    </rPh>
    <rPh sb="5" eb="6">
      <t>ジョウ</t>
    </rPh>
    <rPh sb="6" eb="7">
      <t>アタ</t>
    </rPh>
    <rPh sb="8" eb="10">
      <t>ウリアゲ</t>
    </rPh>
    <rPh sb="10" eb="12">
      <t>キンガク</t>
    </rPh>
    <phoneticPr fontId="3"/>
  </si>
  <si>
    <t>全国１競走場当り売上金額</t>
    <rPh sb="0" eb="2">
      <t>ゼンコク</t>
    </rPh>
    <rPh sb="3" eb="5">
      <t>キョウソウ</t>
    </rPh>
    <rPh sb="5" eb="6">
      <t>バ</t>
    </rPh>
    <rPh sb="6" eb="7">
      <t>アタ</t>
    </rPh>
    <rPh sb="8" eb="10">
      <t>ウリアゲ</t>
    </rPh>
    <rPh sb="10" eb="12">
      <t>キンガク</t>
    </rPh>
    <phoneticPr fontId="3"/>
  </si>
  <si>
    <t>指数</t>
    <rPh sb="0" eb="2">
      <t>シスウ</t>
    </rPh>
    <phoneticPr fontId="3"/>
  </si>
  <si>
    <t>（単位：百万円）</t>
    <rPh sb="1" eb="3">
      <t>タンイ</t>
    </rPh>
    <rPh sb="4" eb="7">
      <t>ヒャクマンエン</t>
    </rPh>
    <phoneticPr fontId="3"/>
  </si>
  <si>
    <t>戸田</t>
    <rPh sb="0" eb="2">
      <t>トダ</t>
    </rPh>
    <phoneticPr fontId="3"/>
  </si>
  <si>
    <t>江戸川</t>
    <rPh sb="0" eb="3">
      <t>エドガワ</t>
    </rPh>
    <phoneticPr fontId="3"/>
  </si>
  <si>
    <t>平和島</t>
    <rPh sb="0" eb="3">
      <t>ヘイワジマ</t>
    </rPh>
    <phoneticPr fontId="3"/>
  </si>
  <si>
    <t>多摩川</t>
    <rPh sb="0" eb="3">
      <t>タマガワ</t>
    </rPh>
    <phoneticPr fontId="3"/>
  </si>
  <si>
    <t>年　　度</t>
    <rPh sb="0" eb="1">
      <t>トシ</t>
    </rPh>
    <rPh sb="3" eb="4">
      <t>タビ</t>
    </rPh>
    <phoneticPr fontId="3"/>
  </si>
  <si>
    <t>入場者数</t>
    <rPh sb="0" eb="4">
      <t>ニュウジョウシャスウ</t>
    </rPh>
    <phoneticPr fontId="3"/>
  </si>
  <si>
    <t>桐生競走場</t>
    <rPh sb="0" eb="2">
      <t>キリュウ</t>
    </rPh>
    <rPh sb="2" eb="4">
      <t>キョウソウ</t>
    </rPh>
    <rPh sb="4" eb="5">
      <t>バ</t>
    </rPh>
    <phoneticPr fontId="3"/>
  </si>
  <si>
    <t>戸田競走場</t>
    <rPh sb="0" eb="2">
      <t>トダ</t>
    </rPh>
    <rPh sb="2" eb="4">
      <t>キョウソウ</t>
    </rPh>
    <rPh sb="4" eb="5">
      <t>ジョウ</t>
    </rPh>
    <phoneticPr fontId="3"/>
  </si>
  <si>
    <t>江戸川競走場</t>
    <rPh sb="0" eb="3">
      <t>エドガワ</t>
    </rPh>
    <rPh sb="3" eb="5">
      <t>キョウソウ</t>
    </rPh>
    <rPh sb="5" eb="6">
      <t>ジョウ</t>
    </rPh>
    <phoneticPr fontId="3"/>
  </si>
  <si>
    <t>平和島競走場</t>
    <rPh sb="0" eb="3">
      <t>ヘイワジマ</t>
    </rPh>
    <rPh sb="3" eb="5">
      <t>キョウソウ</t>
    </rPh>
    <rPh sb="5" eb="6">
      <t>ジョウ</t>
    </rPh>
    <phoneticPr fontId="3"/>
  </si>
  <si>
    <t>多摩川競走場</t>
    <rPh sb="0" eb="3">
      <t>タマガワ</t>
    </rPh>
    <rPh sb="3" eb="5">
      <t>キョウソウ</t>
    </rPh>
    <rPh sb="5" eb="6">
      <t>ジョウ</t>
    </rPh>
    <phoneticPr fontId="3"/>
  </si>
  <si>
    <t>管内入場者数合計</t>
    <rPh sb="0" eb="2">
      <t>カンナイ</t>
    </rPh>
    <rPh sb="2" eb="6">
      <t>ニュウジョウシャスウ</t>
    </rPh>
    <rPh sb="6" eb="8">
      <t>ゴウケイ</t>
    </rPh>
    <phoneticPr fontId="3"/>
  </si>
  <si>
    <t>全国入場者数合計</t>
    <rPh sb="0" eb="2">
      <t>ゼンコク</t>
    </rPh>
    <rPh sb="2" eb="6">
      <t>ニュウジョウシャスウ</t>
    </rPh>
    <rPh sb="6" eb="8">
      <t>ゴウケイ</t>
    </rPh>
    <phoneticPr fontId="3"/>
  </si>
  <si>
    <t>H27</t>
    <phoneticPr fontId="3"/>
  </si>
  <si>
    <t>H28</t>
    <phoneticPr fontId="3"/>
  </si>
  <si>
    <t>H29</t>
    <phoneticPr fontId="3"/>
  </si>
  <si>
    <t>H30</t>
    <phoneticPr fontId="3"/>
  </si>
  <si>
    <t>R1</t>
    <phoneticPr fontId="3"/>
  </si>
  <si>
    <t>H27</t>
    <phoneticPr fontId="3"/>
  </si>
  <si>
    <t>H28</t>
    <phoneticPr fontId="3"/>
  </si>
  <si>
    <t>年度</t>
    <rPh sb="0" eb="2">
      <t>ネンド</t>
    </rPh>
    <phoneticPr fontId="3"/>
  </si>
  <si>
    <t>売上（百万円）</t>
    <rPh sb="0" eb="2">
      <t>ウリアゲ</t>
    </rPh>
    <rPh sb="3" eb="6">
      <t>ヒャクマンエン</t>
    </rPh>
    <phoneticPr fontId="3"/>
  </si>
  <si>
    <t>入場者数（百人）</t>
    <rPh sb="0" eb="2">
      <t>ニュウジョウ</t>
    </rPh>
    <rPh sb="2" eb="3">
      <t>シャ</t>
    </rPh>
    <rPh sb="3" eb="4">
      <t>スウ</t>
    </rPh>
    <rPh sb="5" eb="7">
      <t>ヒャクニン</t>
    </rPh>
    <phoneticPr fontId="3"/>
  </si>
  <si>
    <t>売上金額</t>
    <rPh sb="0" eb="2">
      <t>ウリアゲ</t>
    </rPh>
    <rPh sb="2" eb="4">
      <t>キンガク</t>
    </rPh>
    <phoneticPr fontId="3"/>
  </si>
  <si>
    <t>前年度比</t>
    <rPh sb="0" eb="3">
      <t>ゼンネンド</t>
    </rPh>
    <phoneticPr fontId="3"/>
  </si>
  <si>
    <t>前年度比</t>
    <rPh sb="0" eb="4">
      <t>ゼンネンドヒ</t>
    </rPh>
    <phoneticPr fontId="3"/>
  </si>
  <si>
    <t>（単位：百人）</t>
    <rPh sb="1" eb="3">
      <t>タンイ</t>
    </rPh>
    <rPh sb="4" eb="5">
      <t>ヒャク</t>
    </rPh>
    <rPh sb="5" eb="6">
      <t>ニン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</si>
  <si>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</si>
  <si>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</si>
  <si>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</si>
  <si>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</si>
  <si>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桐生</t>
    <rPh sb="0" eb="2">
      <t>キリュウ</t>
    </rPh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</si>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</sst>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6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1" fontId="4" fillId="0" borderId="1" xfId="2" applyNumberFormat="1" applyFont="1" applyFill="1" applyBorder="1" applyAlignment="1">
      <alignment horizontal="right" vertical="center" indent="1"/>
    </xf>
    <xf numFmtId="176" fontId="4" fillId="0" borderId="0" xfId="0" applyNumberFormat="1" applyFont="1" applyAlignment="1">
      <alignment vertical="center"/>
    </xf>
    <xf numFmtId="177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indent="1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9" fontId="4" fillId="0" borderId="1" xfId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1" xfId="0" applyNumberFormat="1" applyFont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8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l">
              <a:defRPr/>
            </a:pPr>
            <a:r>
              <a:rPr lang="ja-JP"/>
              <a:t>　</a:t>
            </a:r>
            <a:r>
              <a:rPr lang="en-US"/>
              <a:t>2. </a:t>
            </a:r>
            <a:r>
              <a:rPr lang="ja-JP"/>
              <a:t>管内競走場別入場者数及び舟券売上金額の推移</a:t>
            </a:r>
          </a:p>
        </c:rich>
      </c:tx>
      <c:layout>
        <c:manualLayout>
          <c:xMode val="edge"/>
          <c:yMode val="edge"/>
          <c:x val="9.2548016990104214E-4"/>
          <c:y val="1.96276540701229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35084927855516E-2"/>
          <c:y val="0.19583863029038845"/>
          <c:w val="0.81756653475310404"/>
          <c:h val="0.70867709760004649"/>
        </c:manualLayout>
      </c:layout>
      <c:lineChart>
        <c:grouping val="stacked"/>
        <c:varyColors val="0"/>
        <c:ser>
          <c:idx val="0"/>
          <c:order val="0"/>
          <c:tx>
            <c:strRef>
              <c:f>表2!$E$16</c:f>
              <c:strCache>
                <c:ptCount val="1"/>
                <c:pt idx="0">
                  <c:v>売上（百万円）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590306232863E-2"/>
                  <c:y val="2.325575821728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D-40AB-82F1-2A167DE77A2D}"/>
                </c:ext>
              </c:extLst>
            </c:dLbl>
            <c:dLbl>
              <c:idx val="1"/>
              <c:layout>
                <c:manualLayout>
                  <c:x val="-1.5418992287697653E-2"/>
                  <c:y val="3.0059666764863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D-40AB-82F1-2A167DE77A2D}"/>
                </c:ext>
              </c:extLst>
            </c:dLbl>
            <c:dLbl>
              <c:idx val="2"/>
              <c:layout>
                <c:manualLayout>
                  <c:x val="-3.330350545560052E-2"/>
                  <c:y val="7.8741996525173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D-40AB-82F1-2A167DE77A2D}"/>
                </c:ext>
              </c:extLst>
            </c:dLbl>
            <c:dLbl>
              <c:idx val="3"/>
              <c:layout>
                <c:manualLayout>
                  <c:x val="-2.8145821150594517E-2"/>
                  <c:y val="5.874935270460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D-40AB-82F1-2A167DE77A2D}"/>
                </c:ext>
              </c:extLst>
            </c:dLbl>
            <c:dLbl>
              <c:idx val="4"/>
              <c:layout>
                <c:manualLayout>
                  <c:x val="-4.0922850964872914E-2"/>
                  <c:y val="4.979397857996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D-40AB-82F1-2A167DE77A2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表2!$J$15:$N$15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表2!$J$16:$N$16</c:f>
              <c:numCache>
                <c:formatCode>#,##0_ </c:formatCode>
                <c:ptCount val="5"/>
                <c:pt idx="0">
                  <c:v>406285</c:v>
                </c:pt>
                <c:pt idx="1">
                  <c:v>473858</c:v>
                </c:pt>
                <c:pt idx="2">
                  <c:v>465236.4</c:v>
                </c:pt>
                <c:pt idx="3">
                  <c:v>464898</c:v>
                </c:pt>
                <c:pt idx="4">
                  <c:v>486548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7D-40AB-82F1-2A167DE7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099072"/>
        <c:axId val="1"/>
      </c:lineChart>
      <c:lineChart>
        <c:grouping val="stacked"/>
        <c:varyColors val="0"/>
        <c:ser>
          <c:idx val="1"/>
          <c:order val="1"/>
          <c:tx>
            <c:strRef>
              <c:f>表2!$E$17</c:f>
              <c:strCache>
                <c:ptCount val="1"/>
                <c:pt idx="0">
                  <c:v>入場者数（百人）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994261552401066E-2"/>
                  <c:y val="-3.04696947757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D-40AB-82F1-2A167DE77A2D}"/>
                </c:ext>
              </c:extLst>
            </c:dLbl>
            <c:dLbl>
              <c:idx val="1"/>
              <c:layout>
                <c:manualLayout>
                  <c:x val="-2.0537649261793165E-2"/>
                  <c:y val="-5.4969620432843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7D-40AB-82F1-2A167DE77A2D}"/>
                </c:ext>
              </c:extLst>
            </c:dLbl>
            <c:dLbl>
              <c:idx val="2"/>
              <c:layout>
                <c:manualLayout>
                  <c:x val="-2.308097322929771E-2"/>
                  <c:y val="-3.578308259977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7D-40AB-82F1-2A167DE77A2D}"/>
                </c:ext>
              </c:extLst>
            </c:dLbl>
            <c:dLbl>
              <c:idx val="3"/>
              <c:layout>
                <c:manualLayout>
                  <c:x val="-3.7305648195772541E-2"/>
                  <c:y val="-3.5498501079253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7D-40AB-82F1-2A167DE77A2D}"/>
                </c:ext>
              </c:extLst>
            </c:dLbl>
            <c:dLbl>
              <c:idx val="4"/>
              <c:layout>
                <c:manualLayout>
                  <c:x val="-2.5461676625669481E-2"/>
                  <c:y val="-4.2635925033905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7D-40AB-82F1-2A167DE77A2D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表2!$J$15:$N$15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表2!$J$17:$N$17</c:f>
              <c:numCache>
                <c:formatCode>_(* #,##0_);_(* \(#,##0\);_(* "-"_);_(@_)</c:formatCode>
                <c:ptCount val="5"/>
                <c:pt idx="0">
                  <c:v>13203</c:v>
                </c:pt>
                <c:pt idx="1">
                  <c:v>17840</c:v>
                </c:pt>
                <c:pt idx="2">
                  <c:v>17196</c:v>
                </c:pt>
                <c:pt idx="3">
                  <c:v>17057</c:v>
                </c:pt>
                <c:pt idx="4">
                  <c:v>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7D-40AB-82F1-2A167DE7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630990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87952311660524307"/>
              <c:y val="0.88101148646741745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売上（百万円）</a:t>
                </a:r>
              </a:p>
            </c:rich>
          </c:tx>
          <c:layout>
            <c:manualLayout>
              <c:xMode val="edge"/>
              <c:yMode val="edge"/>
              <c:x val="5.876699350405034E-2"/>
              <c:y val="0.13062756940328696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</c:title>
        <c:numFmt formatCode="#,##0_ 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663099072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26000"/>
          <c:min val="13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入場者数（百人）</a:t>
                </a:r>
              </a:p>
            </c:rich>
          </c:tx>
          <c:layout>
            <c:manualLayout>
              <c:xMode val="edge"/>
              <c:yMode val="edge"/>
              <c:x val="0.89135290731145655"/>
              <c:y val="0.11359391903968992"/>
            </c:manualLayout>
          </c:layout>
          <c:overlay val="0"/>
          <c:spPr>
            <a:solidFill>
              <a:schemeClr val="lt1"/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</c:title>
        <c:numFmt formatCode="#,##0_ 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r"/>
      <c:layout>
        <c:manualLayout>
          <c:xMode val="edge"/>
          <c:yMode val="edge"/>
          <c:x val="0.37910271578746957"/>
          <c:y val="0.94076933931645634"/>
          <c:w val="0.24000743430387261"/>
          <c:h val="4.0742057780411844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baseline="0"/>
          </a:pPr>
          <a:endParaRPr lang="ja-JP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 sz="1100" baseline="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857250</xdr:colOff>
      <xdr:row>24</xdr:row>
      <xdr:rowOff>342900</xdr:rowOff>
    </xdr:to>
    <xdr:graphicFrame macro="">
      <xdr:nvGraphicFramePr>
        <xdr:cNvPr id="2299" name="グラフ 4">
          <a:extLst>
            <a:ext uri="{FF2B5EF4-FFF2-40B4-BE49-F238E27FC236}">
              <a16:creationId xmlns:a16="http://schemas.microsoft.com/office/drawing/2014/main" id="{856833C4-C860-E280-6411-88D5D79BA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0.18546</cdr:x>
      <cdr:y>0.89006</cdr:y>
    </cdr:from>
    <cdr:to>
      <cdr:x>0.80371</cdr:x>
      <cdr:y>0.95043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71600" y="4419600"/>
          <a:ext cx="43688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0503-028B-4EDE-A04B-D12E733FDF8E}">
  <sheetPr>
    <pageSetUpPr fitToPage="1"/>
  </sheetPr>
  <dimension ref="A6:V50"/>
  <sheetViews>
    <sheetView tabSelected="1" view="pageBreakPreview" zoomScale="75" zoomScaleNormal="75" zoomScaleSheetLayoutView="75" workbookViewId="0">
      <selection activeCell="Q22" sqref="Q22"/>
    </sheetView>
  </sheetViews>
  <sheetFormatPr defaultRowHeight="14.25" x14ac:dyDescent="0.15"/>
  <cols>
    <col min="1" max="1" width="28.5" style="1" customWidth="1"/>
    <col min="2" max="2" width="10.125" style="1" hidden="1" customWidth="1"/>
    <col min="3" max="3" width="7.125" style="3" hidden="1" customWidth="1"/>
    <col min="4" max="4" width="0.5" style="1" hidden="1" customWidth="1"/>
    <col min="5" max="5" width="13.25" style="1" hidden="1" customWidth="1"/>
    <col min="6" max="8" width="13.625" style="1" hidden="1" customWidth="1"/>
    <col min="9" max="9" width="20.625" style="1" hidden="1" customWidth="1"/>
    <col min="10" max="12" width="11.625" style="1" hidden="1" customWidth="1"/>
    <col min="13" max="22" width="11.625" style="1" customWidth="1"/>
    <col min="23" max="24" width="9" style="1"/>
    <col min="25" max="25" width="9" style="1" customWidth="1"/>
    <col min="26" max="16384" width="9" style="1"/>
  </cols>
  <sheetData>
    <row r="6" spans="5:14" x14ac:dyDescent="0.15">
      <c r="I6" s="1">
        <v>1</v>
      </c>
      <c r="J6" s="1">
        <v>2</v>
      </c>
      <c r="K6" s="1">
        <v>3</v>
      </c>
      <c r="L6" s="1">
        <v>4</v>
      </c>
      <c r="M6" s="1">
        <v>5</v>
      </c>
      <c r="N6" s="1">
        <v>6</v>
      </c>
    </row>
    <row r="7" spans="5:14" x14ac:dyDescent="0.15">
      <c r="E7" s="2" t="s">
        <v>38</v>
      </c>
      <c r="F7" s="2"/>
      <c r="G7" s="2"/>
      <c r="H7" s="2"/>
      <c r="I7" s="2">
        <v>98242</v>
      </c>
      <c r="J7" s="2">
        <v>122546</v>
      </c>
      <c r="K7" s="2">
        <v>143360</v>
      </c>
      <c r="L7" s="2">
        <v>134887.20000000001</v>
      </c>
      <c r="M7" s="2">
        <v>131980</v>
      </c>
      <c r="N7" s="2">
        <v>145339</v>
      </c>
    </row>
    <row r="8" spans="5:14" x14ac:dyDescent="0.15">
      <c r="E8" s="2" t="s">
        <v>7</v>
      </c>
      <c r="F8" s="2"/>
      <c r="G8" s="2"/>
      <c r="H8" s="2"/>
      <c r="I8" s="2">
        <v>59478</v>
      </c>
      <c r="J8" s="2">
        <v>72310</v>
      </c>
      <c r="K8" s="2">
        <v>90020</v>
      </c>
      <c r="L8" s="2">
        <v>92670.399999999994</v>
      </c>
      <c r="M8" s="2">
        <v>97835</v>
      </c>
      <c r="N8" s="2">
        <v>108580</v>
      </c>
    </row>
    <row r="9" spans="5:14" x14ac:dyDescent="0.15">
      <c r="E9" s="2" t="s">
        <v>8</v>
      </c>
      <c r="F9" s="2"/>
      <c r="G9" s="2"/>
      <c r="H9" s="2"/>
      <c r="I9" s="2">
        <v>46959</v>
      </c>
      <c r="J9" s="2">
        <v>61518</v>
      </c>
      <c r="K9" s="2">
        <v>72452</v>
      </c>
      <c r="L9" s="2">
        <v>73956.2</v>
      </c>
      <c r="M9" s="2">
        <v>69170</v>
      </c>
      <c r="N9" s="2">
        <v>64338</v>
      </c>
    </row>
    <row r="10" spans="5:14" x14ac:dyDescent="0.15">
      <c r="E10" s="2" t="s">
        <v>9</v>
      </c>
      <c r="F10" s="2"/>
      <c r="G10" s="2"/>
      <c r="H10" s="2"/>
      <c r="I10" s="2">
        <v>63414</v>
      </c>
      <c r="J10" s="2">
        <v>79279</v>
      </c>
      <c r="K10" s="2">
        <v>81712</v>
      </c>
      <c r="L10" s="2">
        <v>84178.1</v>
      </c>
      <c r="M10" s="2">
        <v>75262</v>
      </c>
      <c r="N10" s="2">
        <v>79494</v>
      </c>
    </row>
    <row r="11" spans="5:14" x14ac:dyDescent="0.15">
      <c r="E11" s="2" t="s">
        <v>10</v>
      </c>
      <c r="F11" s="2"/>
      <c r="G11" s="2"/>
      <c r="H11" s="2"/>
      <c r="I11" s="2">
        <v>53256</v>
      </c>
      <c r="J11" s="2">
        <v>70632</v>
      </c>
      <c r="K11" s="2">
        <v>86314</v>
      </c>
      <c r="L11" s="2">
        <v>79544.5</v>
      </c>
      <c r="M11" s="2">
        <v>90651</v>
      </c>
      <c r="N11" s="2">
        <v>88797</v>
      </c>
    </row>
    <row r="12" spans="5:14" x14ac:dyDescent="0.15">
      <c r="N12" s="1">
        <v>486548</v>
      </c>
    </row>
    <row r="15" spans="5:14" x14ac:dyDescent="0.15">
      <c r="E15" s="2" t="s">
        <v>27</v>
      </c>
      <c r="F15" s="2"/>
      <c r="G15" s="2"/>
      <c r="H15" s="2"/>
      <c r="I15" s="4" t="s">
        <v>24</v>
      </c>
      <c r="J15" s="4" t="s">
        <v>34</v>
      </c>
      <c r="K15" s="4" t="s">
        <v>35</v>
      </c>
      <c r="L15" s="4" t="s">
        <v>36</v>
      </c>
      <c r="M15" s="4" t="s">
        <v>37</v>
      </c>
      <c r="N15" s="4" t="s">
        <v>39</v>
      </c>
    </row>
    <row r="16" spans="5:14" x14ac:dyDescent="0.15">
      <c r="E16" s="2" t="s">
        <v>28</v>
      </c>
      <c r="F16" s="2"/>
      <c r="G16" s="2"/>
      <c r="H16" s="2"/>
      <c r="I16" s="2">
        <f t="shared" ref="I16:N16" si="0">SUM(I7:I11)</f>
        <v>321349</v>
      </c>
      <c r="J16" s="2">
        <f t="shared" si="0"/>
        <v>406285</v>
      </c>
      <c r="K16" s="2">
        <f t="shared" si="0"/>
        <v>473858</v>
      </c>
      <c r="L16" s="2">
        <f t="shared" si="0"/>
        <v>465236.4</v>
      </c>
      <c r="M16" s="2">
        <f t="shared" si="0"/>
        <v>464898</v>
      </c>
      <c r="N16" s="2">
        <f t="shared" si="0"/>
        <v>486548</v>
      </c>
    </row>
    <row r="17" spans="1:22" x14ac:dyDescent="0.15">
      <c r="E17" s="2" t="s">
        <v>29</v>
      </c>
      <c r="F17" s="2"/>
      <c r="G17" s="2"/>
      <c r="H17" s="2"/>
      <c r="I17" s="6">
        <v>20244</v>
      </c>
      <c r="J17" s="6">
        <v>13203</v>
      </c>
      <c r="K17" s="6">
        <v>17840</v>
      </c>
      <c r="L17" s="6">
        <v>17196</v>
      </c>
      <c r="M17" s="6">
        <v>17057</v>
      </c>
      <c r="N17" s="6">
        <v>17188</v>
      </c>
    </row>
    <row r="20" spans="1:22" x14ac:dyDescent="0.1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22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22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22" ht="36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2" ht="36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2" ht="36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2" x14ac:dyDescent="0.15">
      <c r="A26" s="7" t="s">
        <v>30</v>
      </c>
      <c r="B26" s="7"/>
      <c r="C26" s="2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 t="s">
        <v>6</v>
      </c>
      <c r="T26" s="7"/>
      <c r="U26" s="7" t="s">
        <v>6</v>
      </c>
      <c r="V26" s="7"/>
    </row>
    <row r="27" spans="1:22" ht="15" customHeight="1" x14ac:dyDescent="0.15">
      <c r="A27" s="29" t="s">
        <v>11</v>
      </c>
      <c r="B27" s="31">
        <v>21</v>
      </c>
      <c r="C27" s="8"/>
      <c r="D27" s="9"/>
      <c r="E27" s="31" t="s">
        <v>20</v>
      </c>
      <c r="F27" s="10"/>
      <c r="G27" s="31" t="s">
        <v>21</v>
      </c>
      <c r="H27" s="31" t="s">
        <v>22</v>
      </c>
      <c r="I27" s="31" t="s">
        <v>23</v>
      </c>
      <c r="J27" s="9"/>
      <c r="K27" s="31" t="s">
        <v>24</v>
      </c>
      <c r="L27" s="9"/>
      <c r="M27" s="31" t="s">
        <v>34</v>
      </c>
      <c r="N27" s="9"/>
      <c r="O27" s="31" t="s">
        <v>35</v>
      </c>
      <c r="P27" s="9"/>
      <c r="Q27" s="31" t="s">
        <v>36</v>
      </c>
      <c r="R27" s="9"/>
      <c r="S27" s="31" t="s">
        <v>37</v>
      </c>
      <c r="T27" s="9"/>
      <c r="U27" s="31" t="s">
        <v>39</v>
      </c>
      <c r="V27" s="9"/>
    </row>
    <row r="28" spans="1:22" ht="15" customHeight="1" x14ac:dyDescent="0.15">
      <c r="A28" s="30"/>
      <c r="B28" s="32"/>
      <c r="C28" s="11" t="s">
        <v>5</v>
      </c>
      <c r="D28" s="12"/>
      <c r="E28" s="32"/>
      <c r="F28" s="13" t="s">
        <v>32</v>
      </c>
      <c r="G28" s="32"/>
      <c r="H28" s="32"/>
      <c r="I28" s="32"/>
      <c r="J28" s="13" t="s">
        <v>31</v>
      </c>
      <c r="K28" s="32"/>
      <c r="L28" s="13" t="s">
        <v>31</v>
      </c>
      <c r="M28" s="32"/>
      <c r="N28" s="13" t="s">
        <v>31</v>
      </c>
      <c r="O28" s="32"/>
      <c r="P28" s="13" t="s">
        <v>31</v>
      </c>
      <c r="Q28" s="32"/>
      <c r="R28" s="13" t="s">
        <v>31</v>
      </c>
      <c r="S28" s="32"/>
      <c r="T28" s="13" t="s">
        <v>31</v>
      </c>
      <c r="U28" s="32"/>
      <c r="V28" s="13" t="s">
        <v>31</v>
      </c>
    </row>
    <row r="29" spans="1:22" ht="15" customHeight="1" x14ac:dyDescent="0.15">
      <c r="A29" s="14" t="s">
        <v>13</v>
      </c>
      <c r="B29" s="15">
        <v>47318</v>
      </c>
      <c r="C29" s="16">
        <v>100</v>
      </c>
      <c r="D29" s="17">
        <v>67818</v>
      </c>
      <c r="E29" s="15">
        <v>71361</v>
      </c>
      <c r="F29" s="18">
        <f t="shared" ref="F29:F35" si="1">(E29-D29)/D29</f>
        <v>5.2242767406883127E-2</v>
      </c>
      <c r="G29" s="15">
        <v>89681</v>
      </c>
      <c r="H29" s="15">
        <v>77394</v>
      </c>
      <c r="I29" s="15">
        <v>87073</v>
      </c>
      <c r="J29" s="18">
        <f>(I29-H29)/H29</f>
        <v>0.12506137426673902</v>
      </c>
      <c r="K29" s="15">
        <v>98242</v>
      </c>
      <c r="L29" s="18">
        <f>(K29-I29)/I29</f>
        <v>0.12827168008452677</v>
      </c>
      <c r="M29" s="15">
        <v>122546</v>
      </c>
      <c r="N29" s="18">
        <f>(M29-K29)/K29</f>
        <v>0.24738910038476417</v>
      </c>
      <c r="O29" s="15">
        <v>143360</v>
      </c>
      <c r="P29" s="18">
        <f>(O29-M29)/M29</f>
        <v>0.16984642501591241</v>
      </c>
      <c r="Q29" s="15">
        <v>134887.20000000001</v>
      </c>
      <c r="R29" s="18">
        <f>(Q29-O29)/O29</f>
        <v>-5.910156249999992E-2</v>
      </c>
      <c r="S29" s="25">
        <v>131980</v>
      </c>
      <c r="T29" s="18">
        <f>(S29-Q29)/Q29</f>
        <v>-2.1552823396141452E-2</v>
      </c>
      <c r="U29" s="25">
        <v>145339</v>
      </c>
      <c r="V29" s="18">
        <f>(U29-S29)/S29</f>
        <v>0.10121988180027276</v>
      </c>
    </row>
    <row r="30" spans="1:22" ht="15" customHeight="1" x14ac:dyDescent="0.15">
      <c r="A30" s="14" t="s">
        <v>14</v>
      </c>
      <c r="B30" s="15">
        <v>59127</v>
      </c>
      <c r="C30" s="16">
        <v>100</v>
      </c>
      <c r="D30" s="17">
        <v>50985</v>
      </c>
      <c r="E30" s="15">
        <v>45179</v>
      </c>
      <c r="F30" s="18">
        <f t="shared" si="1"/>
        <v>-0.11387663038148475</v>
      </c>
      <c r="G30" s="15">
        <v>45902</v>
      </c>
      <c r="H30" s="15">
        <v>50991</v>
      </c>
      <c r="I30" s="15">
        <v>64461</v>
      </c>
      <c r="J30" s="18">
        <f>(I30-H30)/H30</f>
        <v>0.26416426428193213</v>
      </c>
      <c r="K30" s="15">
        <v>59478</v>
      </c>
      <c r="L30" s="18">
        <f t="shared" ref="L30:L35" si="2">(K30-I30)/I30</f>
        <v>-7.7302555033275933E-2</v>
      </c>
      <c r="M30" s="15">
        <v>72310</v>
      </c>
      <c r="N30" s="18">
        <f t="shared" ref="N30:N35" si="3">(M30-K30)/K30</f>
        <v>0.2157436363024984</v>
      </c>
      <c r="O30" s="15">
        <v>90020</v>
      </c>
      <c r="P30" s="18">
        <f t="shared" ref="P30:P35" si="4">(O30-M30)/M30</f>
        <v>0.24491771539206195</v>
      </c>
      <c r="Q30" s="15">
        <v>92670.399999999994</v>
      </c>
      <c r="R30" s="18">
        <f t="shared" ref="R30:R35" si="5">(Q30-O30)/O30</f>
        <v>2.9442346145300981E-2</v>
      </c>
      <c r="S30" s="25">
        <v>97835</v>
      </c>
      <c r="T30" s="18">
        <f t="shared" ref="T30:T35" si="6">(S30-Q30)/Q30</f>
        <v>5.5730848253595602E-2</v>
      </c>
      <c r="U30" s="25">
        <v>108580</v>
      </c>
      <c r="V30" s="18">
        <f t="shared" ref="V30:V32" si="7">(U30-S30)/S30</f>
        <v>0.10982777124750856</v>
      </c>
    </row>
    <row r="31" spans="1:22" ht="15" customHeight="1" x14ac:dyDescent="0.15">
      <c r="A31" s="14" t="s">
        <v>15</v>
      </c>
      <c r="B31" s="15">
        <v>27670</v>
      </c>
      <c r="C31" s="16">
        <v>100</v>
      </c>
      <c r="D31" s="17">
        <v>26463</v>
      </c>
      <c r="E31" s="15">
        <v>29590</v>
      </c>
      <c r="F31" s="18">
        <f t="shared" si="1"/>
        <v>0.11816498507349885</v>
      </c>
      <c r="G31" s="15">
        <v>34189</v>
      </c>
      <c r="H31" s="15">
        <v>37998</v>
      </c>
      <c r="I31" s="15">
        <v>40794</v>
      </c>
      <c r="J31" s="18">
        <f>(I31-H31)/H31</f>
        <v>7.358282014842886E-2</v>
      </c>
      <c r="K31" s="15">
        <v>46959</v>
      </c>
      <c r="L31" s="18">
        <f t="shared" si="2"/>
        <v>0.15112516546550964</v>
      </c>
      <c r="M31" s="15">
        <v>61518</v>
      </c>
      <c r="N31" s="18">
        <f t="shared" si="3"/>
        <v>0.31003641474477733</v>
      </c>
      <c r="O31" s="15">
        <v>72452</v>
      </c>
      <c r="P31" s="18">
        <f t="shared" si="4"/>
        <v>0.1777365974186417</v>
      </c>
      <c r="Q31" s="15">
        <v>73956.2</v>
      </c>
      <c r="R31" s="18">
        <f t="shared" si="5"/>
        <v>2.0761331640258337E-2</v>
      </c>
      <c r="S31" s="25">
        <v>69170</v>
      </c>
      <c r="T31" s="18">
        <f t="shared" si="6"/>
        <v>-6.4716683658706059E-2</v>
      </c>
      <c r="U31" s="25">
        <v>64338</v>
      </c>
      <c r="V31" s="18">
        <f t="shared" si="7"/>
        <v>-6.9856874367500363E-2</v>
      </c>
    </row>
    <row r="32" spans="1:22" ht="15" customHeight="1" x14ac:dyDescent="0.15">
      <c r="A32" s="14" t="s">
        <v>16</v>
      </c>
      <c r="B32" s="15">
        <v>51471</v>
      </c>
      <c r="C32" s="16">
        <v>100</v>
      </c>
      <c r="D32" s="17">
        <v>53861</v>
      </c>
      <c r="E32" s="15">
        <v>48400</v>
      </c>
      <c r="F32" s="18">
        <f t="shared" si="1"/>
        <v>-0.10139061658714098</v>
      </c>
      <c r="G32" s="15">
        <v>46621</v>
      </c>
      <c r="H32" s="15">
        <v>51516</v>
      </c>
      <c r="I32" s="15">
        <v>61868</v>
      </c>
      <c r="J32" s="18">
        <f>(I32-H32)/H32</f>
        <v>0.20094727851541269</v>
      </c>
      <c r="K32" s="15">
        <v>63414</v>
      </c>
      <c r="L32" s="18">
        <f t="shared" si="2"/>
        <v>2.4988685588672659E-2</v>
      </c>
      <c r="M32" s="15">
        <v>79279</v>
      </c>
      <c r="N32" s="18">
        <f t="shared" si="3"/>
        <v>0.25018134796732583</v>
      </c>
      <c r="O32" s="15">
        <v>81712</v>
      </c>
      <c r="P32" s="18">
        <f t="shared" si="4"/>
        <v>3.0689085382005325E-2</v>
      </c>
      <c r="Q32" s="15">
        <v>84178.1</v>
      </c>
      <c r="R32" s="18">
        <f t="shared" si="5"/>
        <v>3.0180389661249338E-2</v>
      </c>
      <c r="S32" s="25">
        <v>75262</v>
      </c>
      <c r="T32" s="18">
        <f t="shared" si="6"/>
        <v>-0.10591947311711722</v>
      </c>
      <c r="U32" s="25">
        <v>79494</v>
      </c>
      <c r="V32" s="18">
        <f t="shared" si="7"/>
        <v>5.6230235709920015E-2</v>
      </c>
    </row>
    <row r="33" spans="1:22" ht="15" customHeight="1" x14ac:dyDescent="0.15">
      <c r="A33" s="14" t="s">
        <v>17</v>
      </c>
      <c r="B33" s="15">
        <v>32369</v>
      </c>
      <c r="C33" s="16">
        <v>100</v>
      </c>
      <c r="D33" s="17">
        <v>31072</v>
      </c>
      <c r="E33" s="15">
        <v>37215</v>
      </c>
      <c r="F33" s="18">
        <f t="shared" si="1"/>
        <v>0.19770211122554068</v>
      </c>
      <c r="G33" s="15">
        <v>35849</v>
      </c>
      <c r="H33" s="15">
        <v>36224</v>
      </c>
      <c r="I33" s="15">
        <v>44049</v>
      </c>
      <c r="J33" s="18">
        <f>(I33-H33)/H33</f>
        <v>0.21601700530035337</v>
      </c>
      <c r="K33" s="15">
        <v>53256</v>
      </c>
      <c r="L33" s="18">
        <f t="shared" si="2"/>
        <v>0.20901723081114212</v>
      </c>
      <c r="M33" s="15">
        <v>70632</v>
      </c>
      <c r="N33" s="18">
        <f t="shared" si="3"/>
        <v>0.3262730959891843</v>
      </c>
      <c r="O33" s="15">
        <v>86314</v>
      </c>
      <c r="P33" s="18">
        <f t="shared" si="4"/>
        <v>0.22202401177936346</v>
      </c>
      <c r="Q33" s="15">
        <v>79544.5</v>
      </c>
      <c r="R33" s="18">
        <f t="shared" si="5"/>
        <v>-7.842876010844127E-2</v>
      </c>
      <c r="S33" s="25">
        <v>90651</v>
      </c>
      <c r="T33" s="18">
        <f>(S33-Q33)/Q33</f>
        <v>0.13962624694353476</v>
      </c>
      <c r="U33" s="25">
        <v>88797</v>
      </c>
      <c r="V33" s="18">
        <f>(U33-S33)/S33</f>
        <v>-2.0452063408015357E-2</v>
      </c>
    </row>
    <row r="34" spans="1:22" ht="15" customHeight="1" x14ac:dyDescent="0.15">
      <c r="A34" s="14" t="s">
        <v>0</v>
      </c>
      <c r="B34" s="15">
        <v>217955</v>
      </c>
      <c r="C34" s="16">
        <v>100</v>
      </c>
      <c r="D34" s="16">
        <v>230199</v>
      </c>
      <c r="E34" s="15">
        <v>231745</v>
      </c>
      <c r="F34" s="15">
        <f t="shared" si="1"/>
        <v>6.7159283923909317E-3</v>
      </c>
      <c r="G34" s="15">
        <v>252242</v>
      </c>
      <c r="H34" s="15">
        <f>SUM(H29:H33)</f>
        <v>254123</v>
      </c>
      <c r="I34" s="15">
        <f>SUM(I29:I33)</f>
        <v>298245</v>
      </c>
      <c r="J34" s="18">
        <f>(I34-G34)/G34</f>
        <v>0.18237644801420858</v>
      </c>
      <c r="K34" s="15">
        <f>SUM(K29:K33)</f>
        <v>321349</v>
      </c>
      <c r="L34" s="18">
        <f t="shared" si="2"/>
        <v>7.7466512431054999E-2</v>
      </c>
      <c r="M34" s="15">
        <f>SUM(M29:M33)</f>
        <v>406285</v>
      </c>
      <c r="N34" s="18">
        <f t="shared" si="3"/>
        <v>0.26431076493158528</v>
      </c>
      <c r="O34" s="15">
        <f>SUM(O29:O33)</f>
        <v>473858</v>
      </c>
      <c r="P34" s="18">
        <f t="shared" si="4"/>
        <v>0.16631920942195749</v>
      </c>
      <c r="Q34" s="15">
        <f>SUM(Q29:Q33)</f>
        <v>465236.4</v>
      </c>
      <c r="R34" s="18">
        <f t="shared" si="5"/>
        <v>-1.8194480202929943E-2</v>
      </c>
      <c r="S34" s="25">
        <f>SUM(S29:S33)</f>
        <v>464898</v>
      </c>
      <c r="T34" s="18">
        <f t="shared" si="6"/>
        <v>-7.2737214886888315E-4</v>
      </c>
      <c r="U34" s="25">
        <f>SUM(U29:U33)</f>
        <v>486548</v>
      </c>
      <c r="V34" s="18">
        <f t="shared" ref="V34:V35" si="8">(U34-S34)/S34</f>
        <v>4.6569354998300699E-2</v>
      </c>
    </row>
    <row r="35" spans="1:22" ht="15" customHeight="1" x14ac:dyDescent="0.15">
      <c r="A35" s="14" t="s">
        <v>1</v>
      </c>
      <c r="B35" s="19">
        <v>925745</v>
      </c>
      <c r="C35" s="16">
        <v>100</v>
      </c>
      <c r="D35" s="16">
        <v>995288</v>
      </c>
      <c r="E35" s="15">
        <v>1042282</v>
      </c>
      <c r="F35" s="15">
        <f t="shared" si="1"/>
        <v>4.7216484072951752E-2</v>
      </c>
      <c r="G35" s="15">
        <v>1111151</v>
      </c>
      <c r="H35" s="20">
        <v>1237881</v>
      </c>
      <c r="I35" s="20">
        <v>1372793</v>
      </c>
      <c r="J35" s="18">
        <f>(I35-G35)/G35</f>
        <v>0.23546934665045524</v>
      </c>
      <c r="K35" s="20">
        <v>1543492</v>
      </c>
      <c r="L35" s="18">
        <f t="shared" si="2"/>
        <v>0.12434431119622551</v>
      </c>
      <c r="M35" s="20">
        <v>2095142</v>
      </c>
      <c r="N35" s="18">
        <f t="shared" si="3"/>
        <v>0.3574038608557738</v>
      </c>
      <c r="O35" s="20">
        <v>2392621</v>
      </c>
      <c r="P35" s="18">
        <f t="shared" si="4"/>
        <v>0.14198512559053278</v>
      </c>
      <c r="Q35" s="20">
        <v>2414246.7999999998</v>
      </c>
      <c r="R35" s="18">
        <f t="shared" si="5"/>
        <v>9.0385397436534304E-3</v>
      </c>
      <c r="S35" s="26">
        <v>2422012</v>
      </c>
      <c r="T35" s="18">
        <f t="shared" si="6"/>
        <v>3.2164068727357064E-3</v>
      </c>
      <c r="U35" s="26">
        <v>2522783</v>
      </c>
      <c r="V35" s="18">
        <f t="shared" si="8"/>
        <v>4.1606317392316801E-2</v>
      </c>
    </row>
    <row r="36" spans="1:22" ht="15" customHeight="1" x14ac:dyDescent="0.15">
      <c r="A36" s="14" t="s">
        <v>2</v>
      </c>
      <c r="B36" s="16">
        <v>23.543740446883319</v>
      </c>
      <c r="C36" s="16"/>
      <c r="D36" s="16"/>
      <c r="E36" s="16">
        <v>22.234385703677098</v>
      </c>
      <c r="F36" s="21"/>
      <c r="G36" s="16">
        <v>22.700965035355232</v>
      </c>
      <c r="H36" s="16">
        <v>20.528871515113327</v>
      </c>
      <c r="I36" s="16">
        <f>I34/I35*100</f>
        <v>21.725416723424434</v>
      </c>
      <c r="J36" s="21"/>
      <c r="K36" s="16">
        <f>K34/K35*100</f>
        <v>20.819609042353314</v>
      </c>
      <c r="L36" s="21"/>
      <c r="M36" s="16">
        <f>M34/M35*100</f>
        <v>19.39176437682983</v>
      </c>
      <c r="N36" s="21"/>
      <c r="O36" s="16">
        <f>O34/O35*100</f>
        <v>19.804975380555469</v>
      </c>
      <c r="P36" s="21"/>
      <c r="Q36" s="16">
        <f>Q34/Q35*100</f>
        <v>19.270457353407284</v>
      </c>
      <c r="R36" s="21"/>
      <c r="S36" s="27">
        <f>S34/S35*100</f>
        <v>19.194702586114353</v>
      </c>
      <c r="T36" s="21"/>
      <c r="U36" s="27">
        <f>U34/U35*100</f>
        <v>19.286161354345577</v>
      </c>
      <c r="V36" s="21"/>
    </row>
    <row r="37" spans="1:22" ht="15" customHeight="1" x14ac:dyDescent="0.15">
      <c r="A37" s="14" t="s">
        <v>3</v>
      </c>
      <c r="B37" s="15">
        <v>43591</v>
      </c>
      <c r="C37" s="16"/>
      <c r="D37" s="15"/>
      <c r="E37" s="15">
        <v>46349</v>
      </c>
      <c r="F37" s="22"/>
      <c r="G37" s="15">
        <v>50448.4</v>
      </c>
      <c r="H37" s="15">
        <v>50824.6</v>
      </c>
      <c r="I37" s="15">
        <f>I34/5</f>
        <v>59649</v>
      </c>
      <c r="J37" s="22"/>
      <c r="K37" s="15">
        <f>K34/5</f>
        <v>64269.8</v>
      </c>
      <c r="L37" s="22"/>
      <c r="M37" s="15">
        <f>M34/5</f>
        <v>81257</v>
      </c>
      <c r="N37" s="21"/>
      <c r="O37" s="15">
        <f>O34/5</f>
        <v>94771.6</v>
      </c>
      <c r="P37" s="21"/>
      <c r="Q37" s="15">
        <f>Q34/5</f>
        <v>93047.28</v>
      </c>
      <c r="R37" s="21"/>
      <c r="S37" s="25">
        <f>S34/5</f>
        <v>92979.6</v>
      </c>
      <c r="T37" s="21"/>
      <c r="U37" s="25">
        <f>U34/5</f>
        <v>97309.6</v>
      </c>
      <c r="V37" s="21"/>
    </row>
    <row r="38" spans="1:22" ht="15" customHeight="1" x14ac:dyDescent="0.15">
      <c r="A38" s="14" t="s">
        <v>4</v>
      </c>
      <c r="B38" s="15">
        <v>38572.708333333336</v>
      </c>
      <c r="C38" s="16"/>
      <c r="D38" s="15"/>
      <c r="E38" s="15">
        <v>43428.416666666664</v>
      </c>
      <c r="F38" s="22"/>
      <c r="G38" s="15">
        <v>46297.958333333336</v>
      </c>
      <c r="H38" s="15">
        <v>51578.375</v>
      </c>
      <c r="I38" s="15">
        <f>I35/24</f>
        <v>57199.708333333336</v>
      </c>
      <c r="J38" s="22"/>
      <c r="K38" s="15">
        <f>K35/24</f>
        <v>64312.166666666664</v>
      </c>
      <c r="L38" s="22"/>
      <c r="M38" s="15">
        <f>M35/24</f>
        <v>87297.583333333328</v>
      </c>
      <c r="N38" s="21"/>
      <c r="O38" s="15">
        <f>O35/24</f>
        <v>99692.541666666672</v>
      </c>
      <c r="P38" s="21"/>
      <c r="Q38" s="15">
        <f>Q35/24</f>
        <v>100593.61666666665</v>
      </c>
      <c r="R38" s="21"/>
      <c r="S38" s="25">
        <f>S35/24</f>
        <v>100917.16666666667</v>
      </c>
      <c r="T38" s="21"/>
      <c r="U38" s="25">
        <f>U35/24</f>
        <v>105115.95833333333</v>
      </c>
      <c r="V38" s="21"/>
    </row>
    <row r="39" spans="1:22" ht="17.25" customHeight="1" x14ac:dyDescent="0.15">
      <c r="A39" s="7"/>
      <c r="B39" s="7"/>
      <c r="C39" s="23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28"/>
      <c r="T39" s="7"/>
      <c r="U39" s="28"/>
      <c r="V39" s="7"/>
    </row>
    <row r="40" spans="1:22" x14ac:dyDescent="0.15">
      <c r="A40" s="7" t="s">
        <v>12</v>
      </c>
      <c r="B40" s="7"/>
      <c r="C40" s="23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s">
        <v>33</v>
      </c>
      <c r="R40" s="7"/>
      <c r="S40" s="28" t="s">
        <v>33</v>
      </c>
      <c r="T40" s="7"/>
      <c r="U40" s="28" t="s">
        <v>33</v>
      </c>
      <c r="V40" s="7"/>
    </row>
    <row r="41" spans="1:22" x14ac:dyDescent="0.15">
      <c r="A41" s="29" t="s">
        <v>11</v>
      </c>
      <c r="B41" s="31">
        <v>21</v>
      </c>
      <c r="C41" s="8"/>
      <c r="D41" s="9"/>
      <c r="E41" s="31" t="s">
        <v>25</v>
      </c>
      <c r="F41" s="10"/>
      <c r="G41" s="31" t="s">
        <v>26</v>
      </c>
      <c r="H41" s="31" t="s">
        <v>22</v>
      </c>
      <c r="I41" s="31" t="s">
        <v>23</v>
      </c>
      <c r="J41" s="9"/>
      <c r="K41" s="31" t="s">
        <v>24</v>
      </c>
      <c r="L41" s="9"/>
      <c r="M41" s="31" t="s">
        <v>34</v>
      </c>
      <c r="N41" s="9"/>
      <c r="O41" s="31" t="s">
        <v>35</v>
      </c>
      <c r="P41" s="9"/>
      <c r="Q41" s="31" t="s">
        <v>36</v>
      </c>
      <c r="R41" s="9"/>
      <c r="S41" s="34" t="s">
        <v>37</v>
      </c>
      <c r="T41" s="9"/>
      <c r="U41" s="34" t="s">
        <v>39</v>
      </c>
      <c r="V41" s="9"/>
    </row>
    <row r="42" spans="1:22" x14ac:dyDescent="0.15">
      <c r="A42" s="30"/>
      <c r="B42" s="32"/>
      <c r="C42" s="11" t="s">
        <v>5</v>
      </c>
      <c r="D42" s="12"/>
      <c r="E42" s="32"/>
      <c r="F42" s="13" t="s">
        <v>32</v>
      </c>
      <c r="G42" s="32"/>
      <c r="H42" s="32"/>
      <c r="I42" s="32"/>
      <c r="J42" s="13" t="s">
        <v>32</v>
      </c>
      <c r="K42" s="32"/>
      <c r="L42" s="13" t="s">
        <v>32</v>
      </c>
      <c r="M42" s="32"/>
      <c r="N42" s="13" t="s">
        <v>32</v>
      </c>
      <c r="O42" s="32"/>
      <c r="P42" s="13" t="s">
        <v>32</v>
      </c>
      <c r="Q42" s="32"/>
      <c r="R42" s="13" t="s">
        <v>32</v>
      </c>
      <c r="S42" s="35"/>
      <c r="T42" s="13" t="s">
        <v>32</v>
      </c>
      <c r="U42" s="35"/>
      <c r="V42" s="13" t="s">
        <v>32</v>
      </c>
    </row>
    <row r="43" spans="1:22" x14ac:dyDescent="0.15">
      <c r="A43" s="14" t="s">
        <v>13</v>
      </c>
      <c r="B43" s="15">
        <v>47318</v>
      </c>
      <c r="C43" s="16">
        <v>100</v>
      </c>
      <c r="D43" s="24">
        <v>3265</v>
      </c>
      <c r="E43" s="15">
        <v>3299</v>
      </c>
      <c r="F43" s="18">
        <f t="shared" ref="F43:F49" si="9">(E43-D43)/D43</f>
        <v>1.0413476263399694E-2</v>
      </c>
      <c r="G43" s="15">
        <v>3181</v>
      </c>
      <c r="H43" s="15">
        <v>2920</v>
      </c>
      <c r="I43" s="15">
        <v>2887</v>
      </c>
      <c r="J43" s="18">
        <f t="shared" ref="J43:J49" si="10">(I43-G43)/G43</f>
        <v>-9.2423766111285763E-2</v>
      </c>
      <c r="K43" s="15">
        <v>2781</v>
      </c>
      <c r="L43" s="18">
        <f>(K43-I43)/I43</f>
        <v>-3.6716314513335645E-2</v>
      </c>
      <c r="M43" s="15">
        <v>1762</v>
      </c>
      <c r="N43" s="18">
        <f>(M43-K43)/K43</f>
        <v>-0.36641495864796836</v>
      </c>
      <c r="O43" s="15">
        <v>2315</v>
      </c>
      <c r="P43" s="18">
        <f>(O43-M43)/M43</f>
        <v>0.31384790011350738</v>
      </c>
      <c r="Q43" s="15">
        <v>2202.9</v>
      </c>
      <c r="R43" s="18">
        <f>(Q43-O43)/O43</f>
        <v>-4.8423326133909247E-2</v>
      </c>
      <c r="S43" s="25">
        <v>2212</v>
      </c>
      <c r="T43" s="18">
        <f>(S43-Q43)/Q43</f>
        <v>4.1309183349221065E-3</v>
      </c>
      <c r="U43" s="25">
        <v>2314</v>
      </c>
      <c r="V43" s="18">
        <f>(U43-S43)/S43</f>
        <v>4.6112115732368897E-2</v>
      </c>
    </row>
    <row r="44" spans="1:22" x14ac:dyDescent="0.15">
      <c r="A44" s="14" t="s">
        <v>14</v>
      </c>
      <c r="B44" s="15">
        <v>59127</v>
      </c>
      <c r="C44" s="16">
        <v>100</v>
      </c>
      <c r="D44" s="24">
        <v>9139</v>
      </c>
      <c r="E44" s="15">
        <v>8802</v>
      </c>
      <c r="F44" s="18">
        <f t="shared" si="9"/>
        <v>-3.6874931611773715E-2</v>
      </c>
      <c r="G44" s="15">
        <v>8135</v>
      </c>
      <c r="H44" s="15">
        <v>7433</v>
      </c>
      <c r="I44" s="15">
        <v>7796</v>
      </c>
      <c r="J44" s="18">
        <f t="shared" si="10"/>
        <v>-4.167178856791641E-2</v>
      </c>
      <c r="K44" s="15">
        <v>6962</v>
      </c>
      <c r="L44" s="18">
        <f t="shared" ref="L44:L49" si="11">(K44-I44)/I44</f>
        <v>-0.10697793740379682</v>
      </c>
      <c r="M44" s="15">
        <v>3058</v>
      </c>
      <c r="N44" s="18">
        <f t="shared" ref="N44:N49" si="12">(M44-K44)/K44</f>
        <v>-0.56075840275782818</v>
      </c>
      <c r="O44" s="15">
        <v>5898</v>
      </c>
      <c r="P44" s="18">
        <f t="shared" ref="P44:P49" si="13">(O44-M44)/M44</f>
        <v>0.92871157619359057</v>
      </c>
      <c r="Q44" s="15">
        <v>5875.6</v>
      </c>
      <c r="R44" s="18">
        <f t="shared" ref="R44:R49" si="14">(Q44-O44)/O44</f>
        <v>-3.7978975924041433E-3</v>
      </c>
      <c r="S44" s="25">
        <v>6042</v>
      </c>
      <c r="T44" s="18">
        <f t="shared" ref="T44:T49" si="15">(S44-Q44)/Q44</f>
        <v>2.8320511947715916E-2</v>
      </c>
      <c r="U44" s="25">
        <v>6200</v>
      </c>
      <c r="V44" s="18">
        <f t="shared" ref="V44:V49" si="16">(U44-S44)/S44</f>
        <v>2.6150281363786824E-2</v>
      </c>
    </row>
    <row r="45" spans="1:22" x14ac:dyDescent="0.15">
      <c r="A45" s="14" t="s">
        <v>15</v>
      </c>
      <c r="B45" s="15">
        <v>27670</v>
      </c>
      <c r="C45" s="16">
        <v>100</v>
      </c>
      <c r="D45" s="24">
        <v>3714</v>
      </c>
      <c r="E45" s="15">
        <v>3628</v>
      </c>
      <c r="F45" s="18">
        <f t="shared" si="9"/>
        <v>-2.3155627355950458E-2</v>
      </c>
      <c r="G45" s="15">
        <v>3453</v>
      </c>
      <c r="H45" s="15">
        <v>3261</v>
      </c>
      <c r="I45" s="15">
        <v>3221</v>
      </c>
      <c r="J45" s="18">
        <f t="shared" si="10"/>
        <v>-6.7187952505068052E-2</v>
      </c>
      <c r="K45" s="15">
        <v>3058</v>
      </c>
      <c r="L45" s="18">
        <f t="shared" si="11"/>
        <v>-5.0605402049053089E-2</v>
      </c>
      <c r="M45" s="15">
        <v>3064</v>
      </c>
      <c r="N45" s="18">
        <f t="shared" si="12"/>
        <v>1.9620667102681491E-3</v>
      </c>
      <c r="O45" s="15">
        <v>3410</v>
      </c>
      <c r="P45" s="18">
        <f t="shared" si="13"/>
        <v>0.1129242819843342</v>
      </c>
      <c r="Q45" s="15">
        <v>2858.7</v>
      </c>
      <c r="R45" s="18">
        <f t="shared" si="14"/>
        <v>-0.16167155425219948</v>
      </c>
      <c r="S45" s="25">
        <v>2796</v>
      </c>
      <c r="T45" s="18">
        <f t="shared" si="15"/>
        <v>-2.1933046489663072E-2</v>
      </c>
      <c r="U45" s="25">
        <v>2381</v>
      </c>
      <c r="V45" s="18">
        <f t="shared" si="16"/>
        <v>-0.14842632331902719</v>
      </c>
    </row>
    <row r="46" spans="1:22" x14ac:dyDescent="0.15">
      <c r="A46" s="14" t="s">
        <v>16</v>
      </c>
      <c r="B46" s="15">
        <v>51471</v>
      </c>
      <c r="C46" s="16">
        <v>100</v>
      </c>
      <c r="D46" s="24">
        <v>5513</v>
      </c>
      <c r="E46" s="15">
        <v>4868</v>
      </c>
      <c r="F46" s="18">
        <f t="shared" si="9"/>
        <v>-0.11699619082169417</v>
      </c>
      <c r="G46" s="15">
        <v>4378</v>
      </c>
      <c r="H46" s="15">
        <v>4193</v>
      </c>
      <c r="I46" s="15">
        <v>4094</v>
      </c>
      <c r="J46" s="18">
        <f t="shared" si="10"/>
        <v>-6.4869803563270906E-2</v>
      </c>
      <c r="K46" s="15">
        <v>3686</v>
      </c>
      <c r="L46" s="18">
        <f t="shared" si="11"/>
        <v>-9.9658036150464091E-2</v>
      </c>
      <c r="M46" s="15">
        <v>2285</v>
      </c>
      <c r="N46" s="18">
        <f t="shared" si="12"/>
        <v>-0.38008681497558328</v>
      </c>
      <c r="O46" s="15">
        <v>2490</v>
      </c>
      <c r="P46" s="18">
        <f t="shared" si="13"/>
        <v>8.9715536105032828E-2</v>
      </c>
      <c r="Q46" s="15">
        <v>2902.7</v>
      </c>
      <c r="R46" s="18">
        <f t="shared" si="14"/>
        <v>0.16574297188755013</v>
      </c>
      <c r="S46" s="25">
        <v>2657</v>
      </c>
      <c r="T46" s="18">
        <f t="shared" si="15"/>
        <v>-8.4645330209804609E-2</v>
      </c>
      <c r="U46" s="25">
        <v>2817</v>
      </c>
      <c r="V46" s="18">
        <f t="shared" si="16"/>
        <v>6.021829130598419E-2</v>
      </c>
    </row>
    <row r="47" spans="1:22" x14ac:dyDescent="0.15">
      <c r="A47" s="14" t="s">
        <v>17</v>
      </c>
      <c r="B47" s="15">
        <v>32369</v>
      </c>
      <c r="C47" s="16">
        <v>100</v>
      </c>
      <c r="D47" s="24">
        <v>5795</v>
      </c>
      <c r="E47" s="15">
        <v>5698</v>
      </c>
      <c r="F47" s="18">
        <f t="shared" si="9"/>
        <v>-1.6738567730802414E-2</v>
      </c>
      <c r="G47" s="15">
        <v>5359</v>
      </c>
      <c r="H47" s="15">
        <v>4663</v>
      </c>
      <c r="I47" s="15">
        <v>4161</v>
      </c>
      <c r="J47" s="18">
        <f t="shared" si="10"/>
        <v>-0.22354916962119797</v>
      </c>
      <c r="K47" s="15">
        <v>3757</v>
      </c>
      <c r="L47" s="18">
        <f t="shared" si="11"/>
        <v>-9.7092045181446762E-2</v>
      </c>
      <c r="M47" s="15">
        <v>3034</v>
      </c>
      <c r="N47" s="18">
        <f t="shared" si="12"/>
        <v>-0.19244077721586372</v>
      </c>
      <c r="O47" s="15">
        <v>3727</v>
      </c>
      <c r="P47" s="18">
        <f t="shared" si="13"/>
        <v>0.22841133816743572</v>
      </c>
      <c r="Q47" s="15">
        <v>3356.3</v>
      </c>
      <c r="R47" s="18">
        <f t="shared" si="14"/>
        <v>-9.946337536892938E-2</v>
      </c>
      <c r="S47" s="25">
        <v>3350</v>
      </c>
      <c r="T47" s="18">
        <f t="shared" si="15"/>
        <v>-1.8770670083127793E-3</v>
      </c>
      <c r="U47" s="25">
        <v>3476</v>
      </c>
      <c r="V47" s="18">
        <f t="shared" si="16"/>
        <v>3.7611940298507465E-2</v>
      </c>
    </row>
    <row r="48" spans="1:22" x14ac:dyDescent="0.15">
      <c r="A48" s="14" t="s">
        <v>18</v>
      </c>
      <c r="B48" s="15">
        <v>217955</v>
      </c>
      <c r="C48" s="16">
        <v>100</v>
      </c>
      <c r="D48" s="24">
        <v>27425</v>
      </c>
      <c r="E48" s="15">
        <v>26295</v>
      </c>
      <c r="F48" s="18">
        <f t="shared" si="9"/>
        <v>-4.120328167730173E-2</v>
      </c>
      <c r="G48" s="15">
        <v>24508</v>
      </c>
      <c r="H48" s="15">
        <f>SUM(H43:H47)</f>
        <v>22470</v>
      </c>
      <c r="I48" s="15">
        <f>SUM(I43:I47)</f>
        <v>22159</v>
      </c>
      <c r="J48" s="18">
        <f t="shared" si="10"/>
        <v>-9.5846254284315327E-2</v>
      </c>
      <c r="K48" s="15">
        <f>SUM(K43:K47)</f>
        <v>20244</v>
      </c>
      <c r="L48" s="18">
        <f t="shared" si="11"/>
        <v>-8.6420867367660997E-2</v>
      </c>
      <c r="M48" s="15">
        <f>SUM(M43:M47)</f>
        <v>13203</v>
      </c>
      <c r="N48" s="18">
        <f t="shared" si="12"/>
        <v>-0.34780675755779489</v>
      </c>
      <c r="O48" s="15">
        <f>SUM(O43:O47)</f>
        <v>17840</v>
      </c>
      <c r="P48" s="18">
        <f t="shared" si="13"/>
        <v>0.35120805877452094</v>
      </c>
      <c r="Q48" s="15">
        <f>SUM(Q43:Q47)</f>
        <v>17196.2</v>
      </c>
      <c r="R48" s="18">
        <f t="shared" si="14"/>
        <v>-3.6087443946188298E-2</v>
      </c>
      <c r="S48" s="25">
        <f>SUM(S43:S47)</f>
        <v>17057</v>
      </c>
      <c r="T48" s="18">
        <f t="shared" si="15"/>
        <v>-8.0948116444331149E-3</v>
      </c>
      <c r="U48" s="25">
        <f>SUM(U43:U47)</f>
        <v>17188</v>
      </c>
      <c r="V48" s="18">
        <f t="shared" si="16"/>
        <v>7.6801313243829517E-3</v>
      </c>
    </row>
    <row r="49" spans="1:22" x14ac:dyDescent="0.15">
      <c r="A49" s="14" t="s">
        <v>19</v>
      </c>
      <c r="B49" s="19">
        <v>925745</v>
      </c>
      <c r="C49" s="16">
        <v>100</v>
      </c>
      <c r="D49" s="24">
        <v>93191</v>
      </c>
      <c r="E49" s="15">
        <v>89383</v>
      </c>
      <c r="F49" s="18">
        <f t="shared" si="9"/>
        <v>-4.0862315030421391E-2</v>
      </c>
      <c r="G49" s="15">
        <v>84948</v>
      </c>
      <c r="H49" s="15">
        <v>79318</v>
      </c>
      <c r="I49" s="20">
        <v>76249</v>
      </c>
      <c r="J49" s="18">
        <f t="shared" si="10"/>
        <v>-0.10240382351556246</v>
      </c>
      <c r="K49" s="20">
        <v>68520</v>
      </c>
      <c r="L49" s="18">
        <f t="shared" si="11"/>
        <v>-0.10136526380673845</v>
      </c>
      <c r="M49" s="20">
        <v>48877</v>
      </c>
      <c r="N49" s="18">
        <f t="shared" si="12"/>
        <v>-0.28667542323409223</v>
      </c>
      <c r="O49" s="20">
        <v>59032</v>
      </c>
      <c r="P49" s="18">
        <f t="shared" si="13"/>
        <v>0.20776643411011314</v>
      </c>
      <c r="Q49" s="20">
        <v>60146.5</v>
      </c>
      <c r="R49" s="18">
        <f t="shared" si="14"/>
        <v>1.8879590730451281E-2</v>
      </c>
      <c r="S49" s="26">
        <v>60336.7</v>
      </c>
      <c r="T49" s="18">
        <f t="shared" si="15"/>
        <v>3.162278769338151E-3</v>
      </c>
      <c r="U49" s="26">
        <v>61423</v>
      </c>
      <c r="V49" s="18">
        <f t="shared" si="16"/>
        <v>1.8003967734397192E-2</v>
      </c>
    </row>
    <row r="50" spans="1:22" x14ac:dyDescent="0.15">
      <c r="A50" s="14" t="s">
        <v>2</v>
      </c>
      <c r="B50" s="16">
        <v>23.543740446883319</v>
      </c>
      <c r="C50" s="16"/>
      <c r="D50" s="24"/>
      <c r="E50" s="16">
        <f>E48/E49*100</f>
        <v>29.418345770448518</v>
      </c>
      <c r="F50" s="21"/>
      <c r="G50" s="16">
        <f>G48/G49*100</f>
        <v>28.8505909497575</v>
      </c>
      <c r="H50" s="16">
        <f>H48/H49*100</f>
        <v>28.329004765626969</v>
      </c>
      <c r="I50" s="16">
        <f>I48/I49*100</f>
        <v>29.061364739209694</v>
      </c>
      <c r="J50" s="21"/>
      <c r="K50" s="16">
        <f>K48/K49*100</f>
        <v>29.544658493870401</v>
      </c>
      <c r="L50" s="21"/>
      <c r="M50" s="16">
        <f>M48/M49*100</f>
        <v>27.012705362440411</v>
      </c>
      <c r="N50" s="21"/>
      <c r="O50" s="16">
        <f>O48/O49*100</f>
        <v>30.220897140533946</v>
      </c>
      <c r="P50" s="21"/>
      <c r="Q50" s="16">
        <f>Q48/Q49*100</f>
        <v>28.590524801941925</v>
      </c>
      <c r="R50" s="21"/>
      <c r="S50" s="27">
        <f>S48/S49*100</f>
        <v>28.269693238112133</v>
      </c>
      <c r="T50" s="21"/>
      <c r="U50" s="27">
        <f>U48/U49*100</f>
        <v>27.983003109584359</v>
      </c>
      <c r="V50" s="21"/>
    </row>
  </sheetData>
  <mergeCells count="25">
    <mergeCell ref="O41:O42"/>
    <mergeCell ref="K41:K42"/>
    <mergeCell ref="M41:M42"/>
    <mergeCell ref="Q27:Q28"/>
    <mergeCell ref="U27:U28"/>
    <mergeCell ref="U41:U42"/>
    <mergeCell ref="S27:S28"/>
    <mergeCell ref="S41:S42"/>
    <mergeCell ref="Q41:Q42"/>
    <mergeCell ref="B20:O20"/>
    <mergeCell ref="I27:I28"/>
    <mergeCell ref="A27:A28"/>
    <mergeCell ref="B27:B28"/>
    <mergeCell ref="E27:E28"/>
    <mergeCell ref="H27:H28"/>
    <mergeCell ref="G27:G28"/>
    <mergeCell ref="K27:K28"/>
    <mergeCell ref="M27:M28"/>
    <mergeCell ref="O27:O28"/>
    <mergeCell ref="A41:A42"/>
    <mergeCell ref="B41:B42"/>
    <mergeCell ref="E41:E42"/>
    <mergeCell ref="G41:G42"/>
    <mergeCell ref="I41:I42"/>
    <mergeCell ref="H41:H42"/>
  </mergeCells>
  <phoneticPr fontId="3"/>
  <pageMargins left="0.78740157480314965" right="0.78740157480314965" top="0.78740157480314965" bottom="0.59055118110236227" header="0.51181102362204722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</vt:lpstr>
      <vt:lpstr>表2!Print_Area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