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W:\01旅客第一課\09個人及び法人の権利義務の得喪\01道路運送法に基づく許認可等\03 乗合\05 事報・輸実／統計資料\局ホームページ「統計資料」（旧・業務要覧）\令和６年度業務要覧資料\④最新版（R4～6）\令和６年度\"/>
    </mc:Choice>
  </mc:AlternateContent>
  <xr:revisionPtr revIDLastSave="0" documentId="13_ncr:1_{458F1A1B-063C-48C6-A843-4063D72C77F8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【令和６年度】（乗合・貸切・特定）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4" l="1"/>
  <c r="S56" i="4" l="1"/>
  <c r="Q56" i="4"/>
  <c r="P56" i="4"/>
  <c r="C56" i="4"/>
  <c r="F56" i="4"/>
  <c r="J56" i="4"/>
  <c r="I56" i="4"/>
  <c r="N56" i="4"/>
  <c r="N54" i="4"/>
  <c r="N52" i="4"/>
  <c r="N50" i="4"/>
  <c r="N48" i="4"/>
  <c r="N46" i="4"/>
  <c r="N44" i="4"/>
  <c r="N42" i="4"/>
  <c r="N40" i="4"/>
  <c r="I22" i="4"/>
  <c r="S54" i="4"/>
  <c r="R54" i="4"/>
  <c r="Q54" i="4"/>
  <c r="K54" i="4"/>
  <c r="S20" i="4"/>
  <c r="R20" i="4"/>
  <c r="Q20" i="4"/>
  <c r="I20" i="4"/>
  <c r="K56" i="4" l="1"/>
  <c r="S52" i="4"/>
  <c r="R52" i="4"/>
  <c r="Q52" i="4"/>
  <c r="K52" i="4"/>
  <c r="S18" i="4"/>
  <c r="O18" i="4"/>
  <c r="R18" i="4" s="1"/>
  <c r="L18" i="4"/>
  <c r="Q18" i="4" s="1"/>
  <c r="I18" i="4"/>
  <c r="S48" i="4" l="1"/>
  <c r="R48" i="4"/>
  <c r="Q48" i="4"/>
  <c r="K48" i="4"/>
  <c r="S14" i="4"/>
  <c r="R14" i="4"/>
  <c r="O14" i="4"/>
  <c r="L14" i="4"/>
  <c r="Q14" i="4" s="1"/>
  <c r="I14" i="4"/>
  <c r="S44" i="4" l="1"/>
  <c r="R44" i="4"/>
  <c r="Q44" i="4"/>
  <c r="K44" i="4"/>
  <c r="S10" i="4"/>
  <c r="O10" i="4"/>
  <c r="R10" i="4" s="1"/>
  <c r="L10" i="4"/>
  <c r="Q10" i="4" s="1"/>
  <c r="I10" i="4"/>
  <c r="S42" i="4" l="1"/>
  <c r="R42" i="4"/>
  <c r="Q42" i="4"/>
  <c r="K42" i="4"/>
  <c r="S8" i="4"/>
  <c r="O8" i="4"/>
  <c r="R8" i="4" s="1"/>
  <c r="L8" i="4"/>
  <c r="Q8" i="4" s="1"/>
  <c r="I8" i="4"/>
  <c r="S46" i="4" l="1"/>
  <c r="R46" i="4"/>
  <c r="Q46" i="4"/>
  <c r="K46" i="4"/>
  <c r="S12" i="4"/>
  <c r="O12" i="4"/>
  <c r="R12" i="4" s="1"/>
  <c r="L12" i="4"/>
  <c r="Q12" i="4" s="1"/>
  <c r="I12" i="4"/>
  <c r="D22" i="4" l="1"/>
  <c r="S40" i="4"/>
  <c r="R40" i="4"/>
  <c r="Q40" i="4"/>
  <c r="K40" i="4"/>
  <c r="S6" i="4"/>
  <c r="O6" i="4"/>
  <c r="R6" i="4" s="1"/>
  <c r="L6" i="4"/>
  <c r="Q6" i="4" s="1"/>
  <c r="I6" i="4"/>
  <c r="S50" i="4" l="1"/>
  <c r="R50" i="4"/>
  <c r="Q50" i="4"/>
  <c r="K50" i="4"/>
  <c r="S16" i="4"/>
  <c r="L16" i="4"/>
  <c r="Q16" i="4" s="1"/>
  <c r="I16" i="4"/>
  <c r="O16" i="4" l="1"/>
  <c r="R16" i="4" s="1"/>
  <c r="P22" i="4" l="1"/>
  <c r="O22" i="4"/>
  <c r="N22" i="4"/>
  <c r="M22" i="4"/>
  <c r="L22" i="4"/>
  <c r="K22" i="4"/>
  <c r="J22" i="4"/>
  <c r="H22" i="4"/>
  <c r="G22" i="4"/>
  <c r="F22" i="4"/>
  <c r="E22" i="4"/>
  <c r="C22" i="4"/>
  <c r="R22" i="4" l="1"/>
  <c r="S22" i="4"/>
  <c r="Q22" i="4"/>
  <c r="D89" i="4"/>
  <c r="C89" i="4"/>
  <c r="G57" i="4"/>
  <c r="D57" i="4"/>
  <c r="O56" i="4"/>
  <c r="R56" i="4" s="1"/>
  <c r="L56" i="4"/>
  <c r="M56" i="4"/>
</calcChain>
</file>

<file path=xl/sharedStrings.xml><?xml version="1.0" encoding="utf-8"?>
<sst xmlns="http://schemas.openxmlformats.org/spreadsheetml/2006/main" count="141" uniqueCount="47">
  <si>
    <t>計</t>
    <rPh sb="0" eb="1">
      <t>ケイ</t>
    </rPh>
    <phoneticPr fontId="3"/>
  </si>
  <si>
    <t>山梨</t>
    <rPh sb="0" eb="2">
      <t>ヤマナシ</t>
    </rPh>
    <phoneticPr fontId="3"/>
  </si>
  <si>
    <t>栃木</t>
    <rPh sb="0" eb="2">
      <t>トチギ</t>
    </rPh>
    <phoneticPr fontId="3"/>
  </si>
  <si>
    <t>茨城</t>
    <rPh sb="0" eb="2">
      <t>イバラキ</t>
    </rPh>
    <phoneticPr fontId="3"/>
  </si>
  <si>
    <t>千葉</t>
    <rPh sb="0" eb="2">
      <t>チバ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</si>
  <si>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</si>
  <si>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</si>
  <si>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神奈川</t>
    <rPh sb="0" eb="3">
      <t>カナガワ</t>
    </rPh>
    <phoneticPr fontId="3"/>
  </si>
  <si>
    <t>東京</t>
    <rPh sb="0" eb="2">
      <t>トウキョウ</t>
    </rPh>
    <phoneticPr fontId="3"/>
  </si>
  <si>
    <t>（両）</t>
    <rPh sb="1" eb="2">
      <t>リョウ</t>
    </rPh>
    <phoneticPr fontId="3"/>
  </si>
  <si>
    <t>車両数</t>
    <rPh sb="0" eb="3">
      <t>シャリョウスウ</t>
    </rPh>
    <phoneticPr fontId="3"/>
  </si>
  <si>
    <t>事業者数</t>
    <rPh sb="0" eb="3">
      <t>ジギョウシャ</t>
    </rPh>
    <rPh sb="3" eb="4">
      <t>スウ</t>
    </rPh>
    <phoneticPr fontId="3"/>
  </si>
  <si>
    <t>支局名</t>
    <rPh sb="0" eb="2">
      <t>シキョク</t>
    </rPh>
    <rPh sb="2" eb="3">
      <t>メイ</t>
    </rPh>
    <phoneticPr fontId="3"/>
  </si>
  <si>
    <t>特定旅客自動車運送事業</t>
    <rPh sb="0" eb="2">
      <t>トクテイ</t>
    </rPh>
    <rPh sb="2" eb="4">
      <t>リョカク</t>
    </rPh>
    <rPh sb="4" eb="7">
      <t>ジドウシャ</t>
    </rPh>
    <rPh sb="7" eb="9">
      <t>ウンソウ</t>
    </rPh>
    <rPh sb="9" eb="11">
      <t>ジギョウ</t>
    </rPh>
    <phoneticPr fontId="3"/>
  </si>
  <si>
    <t>２．　実績は２１条許可事業者分を含んだ数値とし、事業者数及び車両数は（　　）内に内数で計上する。</t>
    <rPh sb="3" eb="5">
      <t>ジッセキ</t>
    </rPh>
    <rPh sb="8" eb="9">
      <t>ジョウ</t>
    </rPh>
    <rPh sb="9" eb="11">
      <t>キョカ</t>
    </rPh>
    <rPh sb="11" eb="14">
      <t>ジギョウシャ</t>
    </rPh>
    <rPh sb="14" eb="15">
      <t>ブン</t>
    </rPh>
    <rPh sb="16" eb="17">
      <t>フク</t>
    </rPh>
    <rPh sb="19" eb="21">
      <t>スウチ</t>
    </rPh>
    <rPh sb="24" eb="27">
      <t>ジギョウシャ</t>
    </rPh>
    <rPh sb="27" eb="28">
      <t>スウ</t>
    </rPh>
    <rPh sb="28" eb="29">
      <t>オヨ</t>
    </rPh>
    <rPh sb="30" eb="33">
      <t>シャリョウスウ</t>
    </rPh>
    <rPh sb="38" eb="39">
      <t>ナイ</t>
    </rPh>
    <rPh sb="40" eb="41">
      <t>ウチ</t>
    </rPh>
    <rPh sb="41" eb="42">
      <t>スウ</t>
    </rPh>
    <rPh sb="43" eb="45">
      <t>ケイジョウ</t>
    </rPh>
    <phoneticPr fontId="3"/>
  </si>
  <si>
    <t>（円）</t>
    <rPh sb="1" eb="2">
      <t>エン</t>
    </rPh>
    <phoneticPr fontId="3"/>
  </si>
  <si>
    <t>（人）</t>
    <rPh sb="1" eb="2">
      <t>ニン</t>
    </rPh>
    <phoneticPr fontId="3"/>
  </si>
  <si>
    <t>（㎞）</t>
    <phoneticPr fontId="3"/>
  </si>
  <si>
    <t>（千円）</t>
    <rPh sb="1" eb="3">
      <t>センエン</t>
    </rPh>
    <phoneticPr fontId="3"/>
  </si>
  <si>
    <t>（千人）</t>
    <rPh sb="1" eb="3">
      <t>センニン</t>
    </rPh>
    <phoneticPr fontId="3"/>
  </si>
  <si>
    <t>（千キロ）</t>
    <rPh sb="1" eb="2">
      <t>セン</t>
    </rPh>
    <phoneticPr fontId="3"/>
  </si>
  <si>
    <t>（％）</t>
    <phoneticPr fontId="3"/>
  </si>
  <si>
    <t>（日車）</t>
    <rPh sb="1" eb="2">
      <t>ニチ</t>
    </rPh>
    <rPh sb="2" eb="3">
      <t>シャ</t>
    </rPh>
    <phoneticPr fontId="3"/>
  </si>
  <si>
    <t>営業収入</t>
    <rPh sb="0" eb="2">
      <t>エイギョウ</t>
    </rPh>
    <rPh sb="2" eb="4">
      <t>シュウニュウ</t>
    </rPh>
    <phoneticPr fontId="3"/>
  </si>
  <si>
    <t>輸送人員</t>
    <rPh sb="0" eb="2">
      <t>ユソウ</t>
    </rPh>
    <rPh sb="2" eb="4">
      <t>ジンイン</t>
    </rPh>
    <phoneticPr fontId="3"/>
  </si>
  <si>
    <t>走行キロ</t>
    <rPh sb="0" eb="2">
      <t>ソウコウ</t>
    </rPh>
    <phoneticPr fontId="3"/>
  </si>
  <si>
    <t>空車走行キロ</t>
    <rPh sb="0" eb="2">
      <t>クウシャ</t>
    </rPh>
    <rPh sb="2" eb="4">
      <t>ソウコウ</t>
    </rPh>
    <phoneticPr fontId="3"/>
  </si>
  <si>
    <t>実車走行キロ</t>
    <rPh sb="0" eb="2">
      <t>ジッシャ</t>
    </rPh>
    <rPh sb="2" eb="4">
      <t>ソウコウ</t>
    </rPh>
    <phoneticPr fontId="3"/>
  </si>
  <si>
    <t>実働率</t>
    <rPh sb="0" eb="3">
      <t>ジツドウリツ</t>
    </rPh>
    <phoneticPr fontId="3"/>
  </si>
  <si>
    <t>延実働車両数</t>
    <rPh sb="0" eb="1">
      <t>ノ</t>
    </rPh>
    <rPh sb="1" eb="3">
      <t>ジツドウ</t>
    </rPh>
    <rPh sb="3" eb="6">
      <t>シャリョウスウ</t>
    </rPh>
    <phoneticPr fontId="3"/>
  </si>
  <si>
    <t>延実在車両数</t>
    <rPh sb="0" eb="1">
      <t>エン</t>
    </rPh>
    <rPh sb="1" eb="3">
      <t>ジツザイ</t>
    </rPh>
    <rPh sb="3" eb="5">
      <t>シャリョウ</t>
    </rPh>
    <rPh sb="5" eb="6">
      <t>カズ</t>
    </rPh>
    <phoneticPr fontId="3"/>
  </si>
  <si>
    <t>実働１日１車</t>
    <rPh sb="0" eb="2">
      <t>ジツドウ</t>
    </rPh>
    <rPh sb="3" eb="4">
      <t>ニチ</t>
    </rPh>
    <rPh sb="5" eb="6">
      <t>シャ</t>
    </rPh>
    <phoneticPr fontId="3"/>
  </si>
  <si>
    <t>総走行キロ</t>
    <rPh sb="0" eb="1">
      <t>ソウ</t>
    </rPh>
    <rPh sb="1" eb="3">
      <t>ソウコウ</t>
    </rPh>
    <phoneticPr fontId="3"/>
  </si>
  <si>
    <t>一般貸切旅客自動車運送事業</t>
    <rPh sb="0" eb="4">
      <t>イッパンカシキリ</t>
    </rPh>
    <rPh sb="4" eb="6">
      <t>リョカク</t>
    </rPh>
    <rPh sb="6" eb="9">
      <t>ジドウシャ</t>
    </rPh>
    <rPh sb="9" eb="11">
      <t>ウンソウ</t>
    </rPh>
    <rPh sb="11" eb="13">
      <t>ジギョウ</t>
    </rPh>
    <phoneticPr fontId="3"/>
  </si>
  <si>
    <t>４．　系統数は、当該都県にある営業所を配置している系統数を計上する。</t>
    <rPh sb="3" eb="5">
      <t>ケイトウ</t>
    </rPh>
    <rPh sb="5" eb="6">
      <t>スウ</t>
    </rPh>
    <rPh sb="8" eb="10">
      <t>トウガイ</t>
    </rPh>
    <rPh sb="10" eb="12">
      <t>トケン</t>
    </rPh>
    <rPh sb="15" eb="18">
      <t>エイギョウショ</t>
    </rPh>
    <rPh sb="19" eb="21">
      <t>ハイチ</t>
    </rPh>
    <rPh sb="25" eb="27">
      <t>ケイトウ</t>
    </rPh>
    <rPh sb="27" eb="28">
      <t>スウ</t>
    </rPh>
    <rPh sb="29" eb="31">
      <t>ケイジョウ</t>
    </rPh>
    <phoneticPr fontId="3"/>
  </si>
  <si>
    <t>３．　高速バス及び２１条許可分を除いた乗合事業分を計上する。</t>
    <rPh sb="3" eb="5">
      <t>コウソク</t>
    </rPh>
    <rPh sb="7" eb="8">
      <t>オヨ</t>
    </rPh>
    <rPh sb="11" eb="12">
      <t>ジョウ</t>
    </rPh>
    <rPh sb="12" eb="14">
      <t>キョカ</t>
    </rPh>
    <rPh sb="14" eb="15">
      <t>ブン</t>
    </rPh>
    <rPh sb="16" eb="17">
      <t>ノゾ</t>
    </rPh>
    <rPh sb="19" eb="21">
      <t>ノリアイ</t>
    </rPh>
    <rPh sb="21" eb="24">
      <t>ジギョウブン</t>
    </rPh>
    <rPh sb="25" eb="27">
      <t>ケイジョウ</t>
    </rPh>
    <phoneticPr fontId="3"/>
  </si>
  <si>
    <t>２．　当該都県に路線を有する事業者を計上する。</t>
    <rPh sb="3" eb="5">
      <t>トウガイ</t>
    </rPh>
    <rPh sb="5" eb="7">
      <t>トケン</t>
    </rPh>
    <rPh sb="8" eb="10">
      <t>ロセン</t>
    </rPh>
    <rPh sb="11" eb="12">
      <t>ユウ</t>
    </rPh>
    <rPh sb="14" eb="17">
      <t>ジギョウシャ</t>
    </rPh>
    <rPh sb="18" eb="20">
      <t>ケイジョウ</t>
    </rPh>
    <phoneticPr fontId="3"/>
  </si>
  <si>
    <t>定期外</t>
    <rPh sb="0" eb="2">
      <t>テイキ</t>
    </rPh>
    <rPh sb="2" eb="3">
      <t>ソト</t>
    </rPh>
    <phoneticPr fontId="3"/>
  </si>
  <si>
    <t>定期</t>
    <rPh sb="0" eb="2">
      <t>テイキ</t>
    </rPh>
    <phoneticPr fontId="3"/>
  </si>
  <si>
    <t>路線キロ</t>
    <rPh sb="0" eb="2">
      <t>ロセン</t>
    </rPh>
    <phoneticPr fontId="3"/>
  </si>
  <si>
    <t>一般乗合旅客自動車運送事業</t>
    <rPh sb="0" eb="2">
      <t>イッパン</t>
    </rPh>
    <rPh sb="2" eb="4">
      <t>ノリアイ</t>
    </rPh>
    <rPh sb="4" eb="6">
      <t>リョカク</t>
    </rPh>
    <rPh sb="6" eb="9">
      <t>ジドウシャ</t>
    </rPh>
    <rPh sb="9" eb="11">
      <t>ウンソウ</t>
    </rPh>
    <rPh sb="11" eb="13">
      <t>ジギョウ</t>
    </rPh>
    <phoneticPr fontId="3"/>
  </si>
  <si>
    <t>(</t>
    <phoneticPr fontId="3"/>
  </si>
  <si>
    <t>)</t>
    <phoneticPr fontId="3"/>
  </si>
  <si>
    <t>系統数</t>
    <rPh sb="0" eb="2">
      <t>ケイトウ</t>
    </rPh>
    <rPh sb="2" eb="3">
      <t>スウ</t>
    </rPh>
    <phoneticPr fontId="3"/>
  </si>
  <si>
    <t>（</t>
    <phoneticPr fontId="3"/>
  </si>
  <si>
    <t>）</t>
    <phoneticPr fontId="3"/>
  </si>
  <si>
    <t>１．　令和６年度及び令和７年３月３１日現在の数値を記入する。</t>
    <rPh sb="3" eb="5">
      <t>レイワ</t>
    </rPh>
    <rPh sb="6" eb="8">
      <t>ネンド</t>
    </rPh>
    <rPh sb="8" eb="9">
      <t>オヨ</t>
    </rPh>
    <rPh sb="10" eb="12">
      <t>レイワ</t>
    </rPh>
    <rPh sb="13" eb="14">
      <t>ネン</t>
    </rPh>
    <rPh sb="15" eb="16">
      <t>ガツ</t>
    </rPh>
    <rPh sb="18" eb="19">
      <t>ニチ</t>
    </rPh>
    <rPh sb="19" eb="21">
      <t>ゲンザイ</t>
    </rPh>
    <rPh sb="22" eb="24">
      <t>スウチ</t>
    </rPh>
    <rPh sb="25" eb="2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</si>
</sst>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0_ "/>
    <numFmt numFmtId="179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38" fontId="2" fillId="0" borderId="0" xfId="1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79" fontId="1" fillId="0" borderId="6" xfId="1" applyNumberFormat="1" applyFont="1" applyFill="1" applyBorder="1" applyAlignment="1">
      <alignment horizontal="center" vertical="center"/>
    </xf>
    <xf numFmtId="179" fontId="2" fillId="0" borderId="5" xfId="1" applyNumberFormat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/>
    </xf>
    <xf numFmtId="38" fontId="2" fillId="0" borderId="11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10" xfId="1" applyFont="1" applyFill="1" applyBorder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0" fontId="2" fillId="0" borderId="0" xfId="1" applyNumberFormat="1" applyFont="1" applyFill="1" applyAlignment="1">
      <alignment vertical="center"/>
    </xf>
    <xf numFmtId="0" fontId="1" fillId="0" borderId="0" xfId="0" applyFont="1" applyFill="1"/>
    <xf numFmtId="0" fontId="1" fillId="0" borderId="3" xfId="0" applyFont="1" applyFill="1" applyBorder="1"/>
    <xf numFmtId="0" fontId="2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/>
    <xf numFmtId="0" fontId="2" fillId="0" borderId="3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" fillId="0" borderId="1" xfId="0" applyFont="1" applyFill="1" applyBorder="1"/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right" vertical="center" shrinkToFit="1"/>
    </xf>
    <xf numFmtId="178" fontId="2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179" fontId="0" fillId="0" borderId="6" xfId="1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38" fontId="2" fillId="0" borderId="15" xfId="1" applyFont="1" applyFill="1" applyBorder="1" applyAlignment="1">
      <alignment horizontal="center" vertical="center" shrinkToFit="1"/>
    </xf>
    <xf numFmtId="38" fontId="2" fillId="0" borderId="14" xfId="1" applyFont="1" applyFill="1" applyBorder="1" applyAlignment="1">
      <alignment horizontal="center" vertical="center" shrinkToFit="1"/>
    </xf>
    <xf numFmtId="38" fontId="2" fillId="0" borderId="13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179" fontId="2" fillId="0" borderId="3" xfId="1" applyNumberFormat="1" applyFont="1" applyFill="1" applyBorder="1" applyAlignment="1">
      <alignment horizontal="center" vertical="center" shrinkToFit="1"/>
    </xf>
    <xf numFmtId="179" fontId="2" fillId="0" borderId="1" xfId="1" applyNumberFormat="1" applyFont="1" applyFill="1" applyBorder="1" applyAlignment="1">
      <alignment horizontal="center" vertical="center" shrinkToFit="1"/>
    </xf>
    <xf numFmtId="9" fontId="2" fillId="0" borderId="3" xfId="1" applyNumberFormat="1" applyFont="1" applyFill="1" applyBorder="1" applyAlignment="1">
      <alignment horizontal="center" vertical="center" shrinkToFit="1"/>
    </xf>
    <xf numFmtId="9" fontId="2" fillId="0" borderId="1" xfId="1" applyNumberFormat="1" applyFont="1" applyFill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179" fontId="2" fillId="0" borderId="3" xfId="0" applyNumberFormat="1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 shrinkToFit="1"/>
    </xf>
    <xf numFmtId="176" fontId="2" fillId="0" borderId="3" xfId="1" applyNumberFormat="1" applyFont="1" applyFill="1" applyBorder="1" applyAlignment="1">
      <alignment horizontal="center"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/>
    <xf numFmtId="0" fontId="1" fillId="0" borderId="9" xfId="0" applyFont="1" applyFill="1" applyBorder="1" applyAlignment="1"/>
    <xf numFmtId="0" fontId="1" fillId="0" borderId="12" xfId="0" applyFont="1" applyFill="1" applyBorder="1" applyAlignment="1"/>
    <xf numFmtId="0" fontId="1" fillId="0" borderId="0" xfId="0" applyFont="1" applyFill="1" applyBorder="1" applyAlignment="1"/>
    <xf numFmtId="0" fontId="1" fillId="0" borderId="11" xfId="0" applyFont="1" applyFill="1" applyBorder="1" applyAlignment="1"/>
    <xf numFmtId="0" fontId="1" fillId="0" borderId="6" xfId="0" applyFont="1" applyFill="1" applyBorder="1" applyAlignment="1"/>
    <xf numFmtId="0" fontId="1" fillId="0" borderId="5" xfId="0" applyFont="1" applyFill="1" applyBorder="1" applyAlignment="1"/>
    <xf numFmtId="0" fontId="1" fillId="0" borderId="10" xfId="0" applyFont="1" applyFill="1" applyBorder="1" applyAlignment="1"/>
    <xf numFmtId="0" fontId="2" fillId="0" borderId="8" xfId="0" applyFont="1" applyFill="1" applyBorder="1" applyAlignment="1">
      <alignment horizontal="center" shrinkToFit="1"/>
    </xf>
    <xf numFmtId="0" fontId="1" fillId="0" borderId="0" xfId="0" applyFont="1" applyFill="1" applyAlignment="1"/>
    <xf numFmtId="0" fontId="2" fillId="0" borderId="15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179" fontId="0" fillId="0" borderId="8" xfId="1" applyNumberFormat="1" applyFont="1" applyFill="1" applyBorder="1" applyAlignment="1">
      <alignment horizontal="center" vertical="center"/>
    </xf>
    <xf numFmtId="179" fontId="0" fillId="0" borderId="7" xfId="1" applyNumberFormat="1" applyFont="1" applyFill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 wrapText="1" shrinkToFit="1"/>
    </xf>
    <xf numFmtId="179" fontId="2" fillId="0" borderId="1" xfId="0" applyNumberFormat="1" applyFont="1" applyBorder="1" applyAlignment="1">
      <alignment horizontal="center" vertical="center" wrapText="1" shrinkToFit="1"/>
    </xf>
    <xf numFmtId="179" fontId="1" fillId="0" borderId="8" xfId="1" applyNumberFormat="1" applyFont="1" applyFill="1" applyBorder="1" applyAlignment="1">
      <alignment horizontal="center" vertical="center"/>
    </xf>
    <xf numFmtId="179" fontId="1" fillId="0" borderId="7" xfId="1" applyNumberFormat="1" applyFont="1" applyFill="1" applyBorder="1" applyAlignment="1">
      <alignment horizontal="center" vertical="center"/>
    </xf>
    <xf numFmtId="179" fontId="1" fillId="0" borderId="9" xfId="1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 shrinkToFit="1"/>
    </xf>
    <xf numFmtId="9" fontId="2" fillId="0" borderId="1" xfId="2" applyFont="1" applyFill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9" fontId="2" fillId="0" borderId="8" xfId="1" applyNumberFormat="1" applyFont="1" applyFill="1" applyBorder="1" applyAlignment="1">
      <alignment horizontal="center" vertical="center"/>
    </xf>
    <xf numFmtId="179" fontId="2" fillId="0" borderId="7" xfId="1" applyNumberFormat="1" applyFont="1" applyFill="1" applyBorder="1" applyAlignment="1">
      <alignment horizontal="center" vertical="center"/>
    </xf>
    <xf numFmtId="179" fontId="2" fillId="0" borderId="9" xfId="1" applyNumberFormat="1" applyFont="1" applyFill="1" applyBorder="1" applyAlignment="1">
      <alignment horizontal="center" vertical="center"/>
    </xf>
    <xf numFmtId="9" fontId="2" fillId="0" borderId="3" xfId="2" applyNumberFormat="1" applyFont="1" applyFill="1" applyBorder="1" applyAlignment="1">
      <alignment horizontal="center" vertical="center" shrinkToFit="1"/>
    </xf>
    <xf numFmtId="9" fontId="2" fillId="0" borderId="1" xfId="2" applyNumberFormat="1" applyFont="1" applyFill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2" xfId="0" applyNumberFormat="1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W91"/>
  <sheetViews>
    <sheetView tabSelected="1" view="pageBreakPreview" zoomScale="85" zoomScaleNormal="100" zoomScaleSheetLayoutView="85" workbookViewId="0">
      <selection activeCell="M2" sqref="M2"/>
    </sheetView>
  </sheetViews>
  <sheetFormatPr defaultColWidth="7.625" defaultRowHeight="18" customHeight="1" x14ac:dyDescent="0.15"/>
  <cols>
    <col min="1" max="1" width="3.625" style="1" customWidth="1"/>
    <col min="2" max="15" width="7.625" style="1" customWidth="1"/>
    <col min="16" max="16" width="8.125" style="1" customWidth="1"/>
    <col min="17" max="19" width="7.625" style="1" customWidth="1"/>
    <col min="20" max="20" width="1.75" style="1" customWidth="1"/>
    <col min="21" max="16384" width="7.625" style="1"/>
  </cols>
  <sheetData>
    <row r="2" spans="2:19" ht="18" customHeight="1" x14ac:dyDescent="0.15">
      <c r="B2" s="5" t="s">
        <v>40</v>
      </c>
      <c r="C2" s="5"/>
    </row>
    <row r="3" spans="2:19" ht="18" customHeight="1" x14ac:dyDescent="0.15">
      <c r="B3" s="43" t="s">
        <v>12</v>
      </c>
      <c r="C3" s="50" t="s">
        <v>11</v>
      </c>
      <c r="D3" s="53" t="s">
        <v>39</v>
      </c>
      <c r="E3" s="53" t="s">
        <v>43</v>
      </c>
      <c r="F3" s="31"/>
      <c r="G3" s="31"/>
      <c r="H3" s="31"/>
      <c r="I3" s="31"/>
      <c r="J3" s="40" t="s">
        <v>32</v>
      </c>
      <c r="K3" s="41"/>
      <c r="L3" s="42"/>
      <c r="M3" s="41" t="s">
        <v>24</v>
      </c>
      <c r="N3" s="41"/>
      <c r="O3" s="41"/>
      <c r="P3" s="28"/>
      <c r="Q3" s="40" t="s">
        <v>31</v>
      </c>
      <c r="R3" s="41"/>
      <c r="S3" s="42"/>
    </row>
    <row r="4" spans="2:19" ht="18" customHeight="1" x14ac:dyDescent="0.15">
      <c r="B4" s="43"/>
      <c r="C4" s="51"/>
      <c r="D4" s="54"/>
      <c r="E4" s="54"/>
      <c r="F4" s="32" t="s">
        <v>10</v>
      </c>
      <c r="G4" s="32" t="s">
        <v>30</v>
      </c>
      <c r="H4" s="32" t="s">
        <v>29</v>
      </c>
      <c r="I4" s="32" t="s">
        <v>28</v>
      </c>
      <c r="J4" s="32" t="s">
        <v>27</v>
      </c>
      <c r="K4" s="28" t="s">
        <v>26</v>
      </c>
      <c r="L4" s="6" t="s">
        <v>0</v>
      </c>
      <c r="M4" s="28" t="s">
        <v>38</v>
      </c>
      <c r="N4" s="28" t="s">
        <v>37</v>
      </c>
      <c r="O4" s="7" t="s">
        <v>0</v>
      </c>
      <c r="P4" s="29" t="s">
        <v>23</v>
      </c>
      <c r="Q4" s="28" t="s">
        <v>25</v>
      </c>
      <c r="R4" s="28" t="s">
        <v>24</v>
      </c>
      <c r="S4" s="6" t="s">
        <v>23</v>
      </c>
    </row>
    <row r="5" spans="2:19" ht="18" customHeight="1" x14ac:dyDescent="0.15">
      <c r="B5" s="43"/>
      <c r="C5" s="52"/>
      <c r="D5" s="55"/>
      <c r="E5" s="55"/>
      <c r="F5" s="33" t="s">
        <v>9</v>
      </c>
      <c r="G5" s="33" t="s">
        <v>22</v>
      </c>
      <c r="H5" s="33" t="s">
        <v>22</v>
      </c>
      <c r="I5" s="33" t="s">
        <v>21</v>
      </c>
      <c r="J5" s="33" t="s">
        <v>20</v>
      </c>
      <c r="K5" s="30" t="s">
        <v>20</v>
      </c>
      <c r="L5" s="8" t="s">
        <v>20</v>
      </c>
      <c r="M5" s="30" t="s">
        <v>19</v>
      </c>
      <c r="N5" s="30" t="s">
        <v>19</v>
      </c>
      <c r="O5" s="9" t="s">
        <v>19</v>
      </c>
      <c r="P5" s="30" t="s">
        <v>18</v>
      </c>
      <c r="Q5" s="30" t="s">
        <v>17</v>
      </c>
      <c r="R5" s="30" t="s">
        <v>16</v>
      </c>
      <c r="S5" s="8" t="s">
        <v>15</v>
      </c>
    </row>
    <row r="6" spans="2:19" ht="18" customHeight="1" x14ac:dyDescent="0.15">
      <c r="B6" s="43" t="s">
        <v>8</v>
      </c>
      <c r="C6" s="44">
        <v>36</v>
      </c>
      <c r="D6" s="44">
        <v>11577</v>
      </c>
      <c r="E6" s="44">
        <v>4192</v>
      </c>
      <c r="F6" s="44">
        <v>6451</v>
      </c>
      <c r="G6" s="44">
        <v>2190134</v>
      </c>
      <c r="H6" s="44">
        <v>1844467</v>
      </c>
      <c r="I6" s="46">
        <f>+H6/G6</f>
        <v>0.84217084434103118</v>
      </c>
      <c r="J6" s="48">
        <v>228795</v>
      </c>
      <c r="K6" s="48">
        <v>22874</v>
      </c>
      <c r="L6" s="44">
        <f>SUM(J6:K7)</f>
        <v>251669</v>
      </c>
      <c r="M6" s="48">
        <v>324832</v>
      </c>
      <c r="N6" s="48">
        <v>516729</v>
      </c>
      <c r="O6" s="44">
        <f>SUM(M6:N7)</f>
        <v>841561</v>
      </c>
      <c r="P6" s="48">
        <v>154447714</v>
      </c>
      <c r="Q6" s="48">
        <f>L6*1000/H6</f>
        <v>136.44537961373123</v>
      </c>
      <c r="R6" s="48">
        <f t="shared" ref="R6" si="0">O6*1000/H6</f>
        <v>456.26243245338628</v>
      </c>
      <c r="S6" s="48">
        <f>P6*1000/H6</f>
        <v>83735.688412966992</v>
      </c>
    </row>
    <row r="7" spans="2:19" ht="18" customHeight="1" x14ac:dyDescent="0.15">
      <c r="B7" s="43"/>
      <c r="C7" s="45"/>
      <c r="D7" s="45"/>
      <c r="E7" s="45"/>
      <c r="F7" s="45"/>
      <c r="G7" s="45"/>
      <c r="H7" s="45"/>
      <c r="I7" s="47"/>
      <c r="J7" s="49"/>
      <c r="K7" s="49"/>
      <c r="L7" s="45"/>
      <c r="M7" s="49"/>
      <c r="N7" s="49"/>
      <c r="O7" s="45"/>
      <c r="P7" s="49"/>
      <c r="Q7" s="49"/>
      <c r="R7" s="49"/>
      <c r="S7" s="49"/>
    </row>
    <row r="8" spans="2:19" ht="18" customHeight="1" x14ac:dyDescent="0.15">
      <c r="B8" s="43" t="s">
        <v>7</v>
      </c>
      <c r="C8" s="44">
        <v>24</v>
      </c>
      <c r="D8" s="44">
        <v>5701.1090000000004</v>
      </c>
      <c r="E8" s="44">
        <v>2679</v>
      </c>
      <c r="F8" s="44">
        <v>5046</v>
      </c>
      <c r="G8" s="44">
        <v>1827335</v>
      </c>
      <c r="H8" s="44">
        <v>1520870</v>
      </c>
      <c r="I8" s="46">
        <f>+H8/G8</f>
        <v>0.83228855136031432</v>
      </c>
      <c r="J8" s="48">
        <v>166170</v>
      </c>
      <c r="K8" s="48">
        <v>30580</v>
      </c>
      <c r="L8" s="44">
        <f>SUM(J8:K9)</f>
        <v>196750</v>
      </c>
      <c r="M8" s="48">
        <v>249623</v>
      </c>
      <c r="N8" s="48">
        <v>357478</v>
      </c>
      <c r="O8" s="44">
        <f>SUM(M8:N9)</f>
        <v>607101</v>
      </c>
      <c r="P8" s="48">
        <v>115777193</v>
      </c>
      <c r="Q8" s="48">
        <f>L8*1000/H8</f>
        <v>129.36674403466438</v>
      </c>
      <c r="R8" s="48">
        <f>O8*1000/H8</f>
        <v>399.1800745625859</v>
      </c>
      <c r="S8" s="48">
        <f>P8*1000/H8</f>
        <v>76125.634012111492</v>
      </c>
    </row>
    <row r="9" spans="2:19" ht="18" customHeight="1" x14ac:dyDescent="0.15">
      <c r="B9" s="43"/>
      <c r="C9" s="45"/>
      <c r="D9" s="45"/>
      <c r="E9" s="45"/>
      <c r="F9" s="45"/>
      <c r="G9" s="45"/>
      <c r="H9" s="45"/>
      <c r="I9" s="47"/>
      <c r="J9" s="49"/>
      <c r="K9" s="49"/>
      <c r="L9" s="45"/>
      <c r="M9" s="49"/>
      <c r="N9" s="49"/>
      <c r="O9" s="45"/>
      <c r="P9" s="49"/>
      <c r="Q9" s="49"/>
      <c r="R9" s="49"/>
      <c r="S9" s="49"/>
    </row>
    <row r="10" spans="2:19" ht="18" customHeight="1" x14ac:dyDescent="0.15">
      <c r="B10" s="43" t="s">
        <v>6</v>
      </c>
      <c r="C10" s="44">
        <v>47</v>
      </c>
      <c r="D10" s="44">
        <v>5922</v>
      </c>
      <c r="E10" s="44">
        <v>1686</v>
      </c>
      <c r="F10" s="44">
        <v>2170</v>
      </c>
      <c r="G10" s="44">
        <v>868686</v>
      </c>
      <c r="H10" s="44">
        <v>698719</v>
      </c>
      <c r="I10" s="46">
        <f>+H10/G10</f>
        <v>0.80434011829360663</v>
      </c>
      <c r="J10" s="56">
        <v>76147</v>
      </c>
      <c r="K10" s="56">
        <v>12282</v>
      </c>
      <c r="L10" s="44">
        <f>SUM(J10:K11)</f>
        <v>88429</v>
      </c>
      <c r="M10" s="56">
        <v>71978</v>
      </c>
      <c r="N10" s="56">
        <v>162671</v>
      </c>
      <c r="O10" s="44">
        <f>SUM(M10:N11)</f>
        <v>234649</v>
      </c>
      <c r="P10" s="56">
        <v>45431325</v>
      </c>
      <c r="Q10" s="56">
        <f>L10*1000/H10</f>
        <v>126.55874536115377</v>
      </c>
      <c r="R10" s="56">
        <f>O10*1000/H10</f>
        <v>335.82742132387983</v>
      </c>
      <c r="S10" s="56">
        <f>P10*1000/H10</f>
        <v>65020.881069500043</v>
      </c>
    </row>
    <row r="11" spans="2:19" ht="18" customHeight="1" x14ac:dyDescent="0.15">
      <c r="B11" s="43"/>
      <c r="C11" s="45"/>
      <c r="D11" s="45"/>
      <c r="E11" s="45"/>
      <c r="F11" s="45"/>
      <c r="G11" s="45"/>
      <c r="H11" s="45"/>
      <c r="I11" s="47"/>
      <c r="J11" s="57"/>
      <c r="K11" s="57"/>
      <c r="L11" s="45"/>
      <c r="M11" s="57"/>
      <c r="N11" s="57"/>
      <c r="O11" s="45"/>
      <c r="P11" s="57"/>
      <c r="Q11" s="57"/>
      <c r="R11" s="57"/>
      <c r="S11" s="57"/>
    </row>
    <row r="12" spans="2:19" ht="18" customHeight="1" x14ac:dyDescent="0.15">
      <c r="B12" s="43" t="s">
        <v>5</v>
      </c>
      <c r="C12" s="44">
        <v>32</v>
      </c>
      <c r="D12" s="44">
        <v>3892.78</v>
      </c>
      <c r="E12" s="44">
        <v>702</v>
      </c>
      <c r="F12" s="44">
        <v>594</v>
      </c>
      <c r="G12" s="44">
        <v>198574</v>
      </c>
      <c r="H12" s="44">
        <v>132774</v>
      </c>
      <c r="I12" s="46">
        <f>+H12/G12</f>
        <v>0.66863738455185473</v>
      </c>
      <c r="J12" s="48">
        <v>22330</v>
      </c>
      <c r="K12" s="48">
        <v>2600</v>
      </c>
      <c r="L12" s="44">
        <f>SUM(J12:K13)</f>
        <v>24930</v>
      </c>
      <c r="M12" s="48">
        <v>2183</v>
      </c>
      <c r="N12" s="48">
        <v>7618</v>
      </c>
      <c r="O12" s="44">
        <f>SUM(M12:N13)</f>
        <v>9801</v>
      </c>
      <c r="P12" s="48">
        <v>4595131</v>
      </c>
      <c r="Q12" s="48">
        <f>L12*1000/H12</f>
        <v>187.76266437706178</v>
      </c>
      <c r="R12" s="48">
        <f>O12*1000/H12</f>
        <v>73.817162998779878</v>
      </c>
      <c r="S12" s="48">
        <f t="shared" ref="S12" si="1">P12*1000/H12</f>
        <v>34608.665853254402</v>
      </c>
    </row>
    <row r="13" spans="2:19" ht="18" customHeight="1" x14ac:dyDescent="0.15">
      <c r="B13" s="43"/>
      <c r="C13" s="45"/>
      <c r="D13" s="45"/>
      <c r="E13" s="45"/>
      <c r="F13" s="45"/>
      <c r="G13" s="45"/>
      <c r="H13" s="45"/>
      <c r="I13" s="47"/>
      <c r="J13" s="49"/>
      <c r="K13" s="49"/>
      <c r="L13" s="45"/>
      <c r="M13" s="49"/>
      <c r="N13" s="49"/>
      <c r="O13" s="45"/>
      <c r="P13" s="49"/>
      <c r="Q13" s="49"/>
      <c r="R13" s="49"/>
      <c r="S13" s="49"/>
    </row>
    <row r="14" spans="2:19" ht="18" customHeight="1" x14ac:dyDescent="0.15">
      <c r="B14" s="43" t="s">
        <v>4</v>
      </c>
      <c r="C14" s="44">
        <v>48</v>
      </c>
      <c r="D14" s="44">
        <v>6521</v>
      </c>
      <c r="E14" s="44">
        <v>2044</v>
      </c>
      <c r="F14" s="44">
        <v>2129</v>
      </c>
      <c r="G14" s="44">
        <v>779204</v>
      </c>
      <c r="H14" s="44">
        <v>619696</v>
      </c>
      <c r="I14" s="46">
        <f>+H14/G14</f>
        <v>0.79529365865678303</v>
      </c>
      <c r="J14" s="56">
        <v>58835</v>
      </c>
      <c r="K14" s="56">
        <v>12327</v>
      </c>
      <c r="L14" s="44">
        <f>SUM(J14:K15)</f>
        <v>71162</v>
      </c>
      <c r="M14" s="56">
        <v>53499</v>
      </c>
      <c r="N14" s="56">
        <v>136761</v>
      </c>
      <c r="O14" s="44">
        <f t="shared" ref="O14" si="2">SUM(M14:N15)</f>
        <v>190260</v>
      </c>
      <c r="P14" s="56">
        <v>36382462</v>
      </c>
      <c r="Q14" s="56">
        <f>L14*1000/H14</f>
        <v>114.83372492318814</v>
      </c>
      <c r="R14" s="56">
        <f>O14*1000/H14</f>
        <v>307.02150731971807</v>
      </c>
      <c r="S14" s="56">
        <f>P14*1000/H14</f>
        <v>58710.177248199114</v>
      </c>
    </row>
    <row r="15" spans="2:19" ht="18" customHeight="1" x14ac:dyDescent="0.15">
      <c r="B15" s="43"/>
      <c r="C15" s="45"/>
      <c r="D15" s="45"/>
      <c r="E15" s="45"/>
      <c r="F15" s="45"/>
      <c r="G15" s="45"/>
      <c r="H15" s="45"/>
      <c r="I15" s="47"/>
      <c r="J15" s="57"/>
      <c r="K15" s="57"/>
      <c r="L15" s="45"/>
      <c r="M15" s="57"/>
      <c r="N15" s="57"/>
      <c r="O15" s="45"/>
      <c r="P15" s="57"/>
      <c r="Q15" s="57"/>
      <c r="R15" s="57"/>
      <c r="S15" s="57"/>
    </row>
    <row r="16" spans="2:19" ht="18" customHeight="1" x14ac:dyDescent="0.15">
      <c r="B16" s="43" t="s">
        <v>3</v>
      </c>
      <c r="C16" s="44">
        <v>32</v>
      </c>
      <c r="D16" s="58">
        <v>6109</v>
      </c>
      <c r="E16" s="58">
        <v>1185</v>
      </c>
      <c r="F16" s="44">
        <v>957</v>
      </c>
      <c r="G16" s="58">
        <v>402025</v>
      </c>
      <c r="H16" s="58">
        <v>271655</v>
      </c>
      <c r="I16" s="46">
        <f>+H16/G16</f>
        <v>0.67571668428580312</v>
      </c>
      <c r="J16" s="60">
        <v>27710</v>
      </c>
      <c r="K16" s="60">
        <v>7208</v>
      </c>
      <c r="L16" s="44">
        <f>SUM(J16:K17)</f>
        <v>34918</v>
      </c>
      <c r="M16" s="60">
        <v>11541</v>
      </c>
      <c r="N16" s="60">
        <v>26660</v>
      </c>
      <c r="O16" s="44">
        <f>SUM(M16:N17)</f>
        <v>38201</v>
      </c>
      <c r="P16" s="60">
        <v>9265315</v>
      </c>
      <c r="Q16" s="56">
        <f t="shared" ref="Q16" si="3">L16*1000/H16</f>
        <v>128.53803537575234</v>
      </c>
      <c r="R16" s="56">
        <f t="shared" ref="R16" si="4">O16*1000/H16</f>
        <v>140.62321694796708</v>
      </c>
      <c r="S16" s="56">
        <f t="shared" ref="S16" si="5">P16*1000/H16</f>
        <v>34106.918702030147</v>
      </c>
    </row>
    <row r="17" spans="2:19" ht="18" customHeight="1" x14ac:dyDescent="0.15">
      <c r="B17" s="43"/>
      <c r="C17" s="45"/>
      <c r="D17" s="59"/>
      <c r="E17" s="59"/>
      <c r="F17" s="45"/>
      <c r="G17" s="59"/>
      <c r="H17" s="59"/>
      <c r="I17" s="47"/>
      <c r="J17" s="61"/>
      <c r="K17" s="61"/>
      <c r="L17" s="45"/>
      <c r="M17" s="61"/>
      <c r="N17" s="61"/>
      <c r="O17" s="45"/>
      <c r="P17" s="61"/>
      <c r="Q17" s="57"/>
      <c r="R17" s="57"/>
      <c r="S17" s="57"/>
    </row>
    <row r="18" spans="2:19" ht="18" customHeight="1" x14ac:dyDescent="0.15">
      <c r="B18" s="43" t="s">
        <v>2</v>
      </c>
      <c r="C18" s="44">
        <v>21</v>
      </c>
      <c r="D18" s="44">
        <v>6487.78</v>
      </c>
      <c r="E18" s="44">
        <v>470</v>
      </c>
      <c r="F18" s="44">
        <v>595</v>
      </c>
      <c r="G18" s="44">
        <v>187041</v>
      </c>
      <c r="H18" s="44">
        <v>129113</v>
      </c>
      <c r="I18" s="46">
        <f>+H18/G18</f>
        <v>0.69029250271330889</v>
      </c>
      <c r="J18" s="56">
        <v>20549.901999999998</v>
      </c>
      <c r="K18" s="56">
        <v>2292.91</v>
      </c>
      <c r="L18" s="44">
        <f>SUM(J18:K19)</f>
        <v>22842.811999999998</v>
      </c>
      <c r="M18" s="56">
        <v>5037.2809999999999</v>
      </c>
      <c r="N18" s="56">
        <v>11890.781999999999</v>
      </c>
      <c r="O18" s="44">
        <f t="shared" ref="O18:O20" si="6">SUM(M18:N19)</f>
        <v>16928.062999999998</v>
      </c>
      <c r="P18" s="56">
        <v>5346059</v>
      </c>
      <c r="Q18" s="56">
        <f t="shared" ref="Q18" si="7">L18*1000/H18</f>
        <v>176.92108463129193</v>
      </c>
      <c r="R18" s="56">
        <f t="shared" ref="R18" si="8">O18*1000/H18</f>
        <v>131.11044588848529</v>
      </c>
      <c r="S18" s="56">
        <f t="shared" ref="S18" si="9">P18*1000/H18</f>
        <v>41406.047415829547</v>
      </c>
    </row>
    <row r="19" spans="2:19" ht="18" customHeight="1" x14ac:dyDescent="0.15">
      <c r="B19" s="43"/>
      <c r="C19" s="45"/>
      <c r="D19" s="45"/>
      <c r="E19" s="45"/>
      <c r="F19" s="45"/>
      <c r="G19" s="45"/>
      <c r="H19" s="45"/>
      <c r="I19" s="47"/>
      <c r="J19" s="57"/>
      <c r="K19" s="57"/>
      <c r="L19" s="45"/>
      <c r="M19" s="57"/>
      <c r="N19" s="57"/>
      <c r="O19" s="45"/>
      <c r="P19" s="57"/>
      <c r="Q19" s="57"/>
      <c r="R19" s="57"/>
      <c r="S19" s="57"/>
    </row>
    <row r="20" spans="2:19" ht="18" customHeight="1" x14ac:dyDescent="0.15">
      <c r="B20" s="50" t="s">
        <v>1</v>
      </c>
      <c r="C20" s="44">
        <v>21</v>
      </c>
      <c r="D20" s="44">
        <v>2284</v>
      </c>
      <c r="E20" s="44">
        <v>575</v>
      </c>
      <c r="F20" s="44">
        <v>390</v>
      </c>
      <c r="G20" s="44">
        <v>122939</v>
      </c>
      <c r="H20" s="44">
        <v>84054</v>
      </c>
      <c r="I20" s="46">
        <f>+H20/G20</f>
        <v>0.68370492683363293</v>
      </c>
      <c r="J20" s="48">
        <v>13754</v>
      </c>
      <c r="K20" s="48">
        <v>1806</v>
      </c>
      <c r="L20" s="44">
        <v>15560</v>
      </c>
      <c r="M20" s="48">
        <v>1938</v>
      </c>
      <c r="N20" s="48">
        <v>5994</v>
      </c>
      <c r="O20" s="44">
        <f t="shared" si="6"/>
        <v>7932</v>
      </c>
      <c r="P20" s="48">
        <v>5664996</v>
      </c>
      <c r="Q20" s="48">
        <f t="shared" ref="Q20" si="10">L20*1000/H20</f>
        <v>185.11909010873961</v>
      </c>
      <c r="R20" s="48">
        <f t="shared" ref="R20" si="11">O20*1000/H20</f>
        <v>94.367906345920474</v>
      </c>
      <c r="S20" s="48">
        <f t="shared" ref="S20" si="12">P20*1000/H20</f>
        <v>67397.101863088013</v>
      </c>
    </row>
    <row r="21" spans="2:19" ht="18" customHeight="1" x14ac:dyDescent="0.15">
      <c r="B21" s="52"/>
      <c r="C21" s="45"/>
      <c r="D21" s="45"/>
      <c r="E21" s="45"/>
      <c r="F21" s="45"/>
      <c r="G21" s="45"/>
      <c r="H21" s="45"/>
      <c r="I21" s="47"/>
      <c r="J21" s="49"/>
      <c r="K21" s="49"/>
      <c r="L21" s="45"/>
      <c r="M21" s="49"/>
      <c r="N21" s="49"/>
      <c r="O21" s="45"/>
      <c r="P21" s="49"/>
      <c r="Q21" s="49"/>
      <c r="R21" s="49"/>
      <c r="S21" s="49"/>
    </row>
    <row r="22" spans="2:19" ht="18" customHeight="1" x14ac:dyDescent="0.15">
      <c r="B22" s="50" t="s">
        <v>0</v>
      </c>
      <c r="C22" s="44">
        <f t="shared" ref="C22:H22" si="13">SUM(C6,C8,C10,C12,C14,C16,C18,C20)</f>
        <v>261</v>
      </c>
      <c r="D22" s="44">
        <f>SUM(D6,D8,D10,D12,D14,D16,D18,D20)</f>
        <v>48494.668999999994</v>
      </c>
      <c r="E22" s="44">
        <f t="shared" si="13"/>
        <v>13533</v>
      </c>
      <c r="F22" s="44">
        <f t="shared" si="13"/>
        <v>18332</v>
      </c>
      <c r="G22" s="44">
        <f t="shared" si="13"/>
        <v>6575938</v>
      </c>
      <c r="H22" s="44">
        <f t="shared" si="13"/>
        <v>5301348</v>
      </c>
      <c r="I22" s="46">
        <f>+H22/G22</f>
        <v>0.80617365917987671</v>
      </c>
      <c r="J22" s="44">
        <f t="shared" ref="J22:P22" si="14">SUM(J6,J8,J10,J12,J14,J16,J18,J20)</f>
        <v>614290.902</v>
      </c>
      <c r="K22" s="44">
        <f t="shared" si="14"/>
        <v>91969.91</v>
      </c>
      <c r="L22" s="44">
        <f t="shared" si="14"/>
        <v>706260.81200000003</v>
      </c>
      <c r="M22" s="44">
        <f t="shared" si="14"/>
        <v>720631.28099999996</v>
      </c>
      <c r="N22" s="44">
        <f t="shared" si="14"/>
        <v>1225801.7819999999</v>
      </c>
      <c r="O22" s="44">
        <f t="shared" si="14"/>
        <v>1946433.0630000001</v>
      </c>
      <c r="P22" s="44">
        <f t="shared" si="14"/>
        <v>376910195</v>
      </c>
      <c r="Q22" s="56">
        <f>L22*1000/H22</f>
        <v>133.22287312585402</v>
      </c>
      <c r="R22" s="56">
        <f>O22*1000/H22</f>
        <v>367.15813845836948</v>
      </c>
      <c r="S22" s="56">
        <f>P22*1000/H22</f>
        <v>71097.048335630869</v>
      </c>
    </row>
    <row r="23" spans="2:19" ht="18" customHeight="1" x14ac:dyDescent="0.15">
      <c r="B23" s="52"/>
      <c r="C23" s="45"/>
      <c r="D23" s="45"/>
      <c r="E23" s="45"/>
      <c r="F23" s="45"/>
      <c r="G23" s="45"/>
      <c r="H23" s="45"/>
      <c r="I23" s="47"/>
      <c r="J23" s="45"/>
      <c r="K23" s="45"/>
      <c r="L23" s="45"/>
      <c r="M23" s="45"/>
      <c r="N23" s="45"/>
      <c r="O23" s="45"/>
      <c r="P23" s="45"/>
      <c r="Q23" s="57"/>
      <c r="R23" s="57"/>
      <c r="S23" s="57"/>
    </row>
    <row r="24" spans="2:19" ht="18" customHeight="1" x14ac:dyDescent="0.15">
      <c r="C24" s="5" t="s">
        <v>46</v>
      </c>
    </row>
    <row r="25" spans="2:19" ht="18" customHeight="1" x14ac:dyDescent="0.15">
      <c r="C25" s="5" t="s">
        <v>36</v>
      </c>
    </row>
    <row r="26" spans="2:19" ht="18" customHeight="1" x14ac:dyDescent="0.15">
      <c r="C26" s="5" t="s">
        <v>35</v>
      </c>
    </row>
    <row r="27" spans="2:19" ht="18" customHeight="1" x14ac:dyDescent="0.15">
      <c r="C27" s="5" t="s">
        <v>34</v>
      </c>
    </row>
    <row r="28" spans="2:19" ht="18" customHeight="1" x14ac:dyDescent="0.15">
      <c r="C28" s="5"/>
    </row>
    <row r="29" spans="2:19" ht="18" customHeight="1" x14ac:dyDescent="0.15">
      <c r="C29" s="5"/>
    </row>
    <row r="30" spans="2:19" ht="18" customHeight="1" x14ac:dyDescent="0.15">
      <c r="C30" s="5"/>
    </row>
    <row r="31" spans="2:19" ht="18" customHeight="1" x14ac:dyDescent="0.15">
      <c r="C31" s="5"/>
    </row>
    <row r="32" spans="2:19" ht="18" customHeight="1" x14ac:dyDescent="0.15">
      <c r="C32" s="5"/>
    </row>
    <row r="33" spans="2:23" ht="18" customHeight="1" x14ac:dyDescent="0.15">
      <c r="C33" s="5"/>
    </row>
    <row r="34" spans="2:23" ht="18" customHeight="1" x14ac:dyDescent="0.15">
      <c r="C34" s="5"/>
    </row>
    <row r="35" spans="2:23" ht="18" customHeight="1" x14ac:dyDescent="0.15">
      <c r="B35" s="10" t="s">
        <v>33</v>
      </c>
      <c r="C35" s="5"/>
    </row>
    <row r="36" spans="2:23" ht="18" customHeight="1" x14ac:dyDescent="0.15">
      <c r="C36" s="5"/>
    </row>
    <row r="37" spans="2:23" s="11" customFormat="1" ht="18" customHeight="1" x14ac:dyDescent="0.15">
      <c r="B37" s="12"/>
      <c r="C37" s="62" t="s">
        <v>11</v>
      </c>
      <c r="D37" s="63"/>
      <c r="E37" s="64"/>
      <c r="F37" s="71" t="s">
        <v>10</v>
      </c>
      <c r="G37" s="63"/>
      <c r="H37" s="64"/>
      <c r="I37" s="34"/>
      <c r="J37" s="34"/>
      <c r="K37" s="34"/>
      <c r="L37" s="73" t="s">
        <v>32</v>
      </c>
      <c r="M37" s="74"/>
      <c r="N37" s="75"/>
      <c r="O37" s="35" t="s">
        <v>24</v>
      </c>
      <c r="P37" s="13" t="s">
        <v>23</v>
      </c>
      <c r="Q37" s="73" t="s">
        <v>31</v>
      </c>
      <c r="R37" s="74"/>
      <c r="S37" s="75"/>
      <c r="T37" s="2"/>
      <c r="U37" s="2"/>
      <c r="V37" s="2"/>
      <c r="W37" s="2"/>
    </row>
    <row r="38" spans="2:23" s="11" customFormat="1" ht="18" customHeight="1" x14ac:dyDescent="0.15">
      <c r="B38" s="14"/>
      <c r="C38" s="65"/>
      <c r="D38" s="66"/>
      <c r="E38" s="67"/>
      <c r="F38" s="65"/>
      <c r="G38" s="72"/>
      <c r="H38" s="67"/>
      <c r="I38" s="36" t="s">
        <v>30</v>
      </c>
      <c r="J38" s="36" t="s">
        <v>29</v>
      </c>
      <c r="K38" s="36" t="s">
        <v>28</v>
      </c>
      <c r="L38" s="36" t="s">
        <v>27</v>
      </c>
      <c r="M38" s="15" t="s">
        <v>26</v>
      </c>
      <c r="N38" s="16" t="s">
        <v>0</v>
      </c>
      <c r="O38" s="15" t="s">
        <v>0</v>
      </c>
      <c r="P38" s="17" t="s">
        <v>0</v>
      </c>
      <c r="Q38" s="15" t="s">
        <v>25</v>
      </c>
      <c r="R38" s="15" t="s">
        <v>24</v>
      </c>
      <c r="S38" s="16" t="s">
        <v>23</v>
      </c>
    </row>
    <row r="39" spans="2:23" s="11" customFormat="1" ht="18" customHeight="1" x14ac:dyDescent="0.15">
      <c r="B39" s="18"/>
      <c r="C39" s="68"/>
      <c r="D39" s="69"/>
      <c r="E39" s="70"/>
      <c r="F39" s="76" t="s">
        <v>9</v>
      </c>
      <c r="G39" s="66"/>
      <c r="H39" s="67"/>
      <c r="I39" s="19" t="s">
        <v>22</v>
      </c>
      <c r="J39" s="19" t="s">
        <v>22</v>
      </c>
      <c r="K39" s="19" t="s">
        <v>21</v>
      </c>
      <c r="L39" s="19" t="s">
        <v>20</v>
      </c>
      <c r="M39" s="20" t="s">
        <v>20</v>
      </c>
      <c r="N39" s="21" t="s">
        <v>20</v>
      </c>
      <c r="O39" s="20" t="s">
        <v>19</v>
      </c>
      <c r="P39" s="20" t="s">
        <v>18</v>
      </c>
      <c r="Q39" s="20" t="s">
        <v>17</v>
      </c>
      <c r="R39" s="20" t="s">
        <v>16</v>
      </c>
      <c r="S39" s="21" t="s">
        <v>15</v>
      </c>
    </row>
    <row r="40" spans="2:23" s="11" customFormat="1" ht="18" customHeight="1" x14ac:dyDescent="0.15">
      <c r="B40" s="50" t="s">
        <v>8</v>
      </c>
      <c r="C40" s="81">
        <v>341</v>
      </c>
      <c r="D40" s="82"/>
      <c r="E40" s="83"/>
      <c r="F40" s="81">
        <v>3883</v>
      </c>
      <c r="G40" s="82"/>
      <c r="H40" s="83"/>
      <c r="I40" s="79">
        <v>1032306</v>
      </c>
      <c r="J40" s="79">
        <v>475805</v>
      </c>
      <c r="K40" s="84">
        <f t="shared" ref="K40" si="15">J40/I40</f>
        <v>0.46091469002408203</v>
      </c>
      <c r="L40" s="79">
        <v>52793</v>
      </c>
      <c r="M40" s="48">
        <v>19270</v>
      </c>
      <c r="N40" s="48">
        <f>SUM(L40:M41)</f>
        <v>72063</v>
      </c>
      <c r="O40" s="48">
        <v>24465</v>
      </c>
      <c r="P40" s="48">
        <v>46620711</v>
      </c>
      <c r="Q40" s="44">
        <f>N40*1000/J40</f>
        <v>151.45490274377107</v>
      </c>
      <c r="R40" s="44">
        <f>O40*1000/J40</f>
        <v>51.418122970544658</v>
      </c>
      <c r="S40" s="44">
        <f>P40*1000/J40</f>
        <v>97982.810184844639</v>
      </c>
    </row>
    <row r="41" spans="2:23" s="11" customFormat="1" ht="18" customHeight="1" x14ac:dyDescent="0.15">
      <c r="B41" s="52"/>
      <c r="C41" s="3" t="s">
        <v>41</v>
      </c>
      <c r="D41" s="4">
        <v>0</v>
      </c>
      <c r="E41" s="4" t="s">
        <v>42</v>
      </c>
      <c r="F41" s="3" t="s">
        <v>41</v>
      </c>
      <c r="G41" s="4">
        <v>0</v>
      </c>
      <c r="H41" s="4" t="s">
        <v>42</v>
      </c>
      <c r="I41" s="80"/>
      <c r="J41" s="80"/>
      <c r="K41" s="85"/>
      <c r="L41" s="80"/>
      <c r="M41" s="49"/>
      <c r="N41" s="49"/>
      <c r="O41" s="49"/>
      <c r="P41" s="49"/>
      <c r="Q41" s="45"/>
      <c r="R41" s="45"/>
      <c r="S41" s="45"/>
    </row>
    <row r="42" spans="2:23" s="38" customFormat="1" ht="18" customHeight="1" x14ac:dyDescent="0.15">
      <c r="B42" s="43" t="s">
        <v>7</v>
      </c>
      <c r="C42" s="77">
        <v>102</v>
      </c>
      <c r="D42" s="78"/>
      <c r="E42" s="78"/>
      <c r="F42" s="77">
        <v>1274</v>
      </c>
      <c r="G42" s="78"/>
      <c r="H42" s="78"/>
      <c r="I42" s="44">
        <v>515613</v>
      </c>
      <c r="J42" s="44">
        <v>260594</v>
      </c>
      <c r="K42" s="46">
        <f>+J42/I42</f>
        <v>0.5054061864227628</v>
      </c>
      <c r="L42" s="48">
        <v>44738</v>
      </c>
      <c r="M42" s="48">
        <v>24076</v>
      </c>
      <c r="N42" s="48">
        <f>SUM(L42:M43)</f>
        <v>68814</v>
      </c>
      <c r="O42" s="48">
        <v>13958</v>
      </c>
      <c r="P42" s="48">
        <v>20734380</v>
      </c>
      <c r="Q42" s="44">
        <f>N42*1000/J42</f>
        <v>264.06594165636966</v>
      </c>
      <c r="R42" s="44">
        <f>O42*1000/J42</f>
        <v>53.562246252791702</v>
      </c>
      <c r="S42" s="44">
        <f>P42*1000/J42</f>
        <v>79565.838046923571</v>
      </c>
    </row>
    <row r="43" spans="2:23" s="38" customFormat="1" ht="18" customHeight="1" x14ac:dyDescent="0.15">
      <c r="B43" s="43"/>
      <c r="C43" s="37" t="s">
        <v>41</v>
      </c>
      <c r="D43" s="4">
        <v>0</v>
      </c>
      <c r="E43" s="4" t="s">
        <v>42</v>
      </c>
      <c r="F43" s="37" t="s">
        <v>41</v>
      </c>
      <c r="G43" s="4">
        <v>0</v>
      </c>
      <c r="H43" s="4" t="s">
        <v>42</v>
      </c>
      <c r="I43" s="45"/>
      <c r="J43" s="45"/>
      <c r="K43" s="47"/>
      <c r="L43" s="49"/>
      <c r="M43" s="49"/>
      <c r="N43" s="49"/>
      <c r="O43" s="49"/>
      <c r="P43" s="49"/>
      <c r="Q43" s="45"/>
      <c r="R43" s="45"/>
      <c r="S43" s="45"/>
    </row>
    <row r="44" spans="2:23" s="39" customFormat="1" ht="18" customHeight="1" x14ac:dyDescent="0.15">
      <c r="B44" s="43" t="s">
        <v>6</v>
      </c>
      <c r="C44" s="77">
        <v>171</v>
      </c>
      <c r="D44" s="78"/>
      <c r="E44" s="78"/>
      <c r="F44" s="77">
        <v>1636</v>
      </c>
      <c r="G44" s="78"/>
      <c r="H44" s="78"/>
      <c r="I44" s="56">
        <v>609673</v>
      </c>
      <c r="J44" s="56">
        <v>233955</v>
      </c>
      <c r="K44" s="46">
        <f>+J44/I44</f>
        <v>0.38373849588221881</v>
      </c>
      <c r="L44" s="56">
        <v>24662</v>
      </c>
      <c r="M44" s="56">
        <v>9949</v>
      </c>
      <c r="N44" s="56">
        <f>SUM(L44:M45)</f>
        <v>34611</v>
      </c>
      <c r="O44" s="56">
        <v>9999</v>
      </c>
      <c r="P44" s="56">
        <v>20221564</v>
      </c>
      <c r="Q44" s="44">
        <f>N44*1000/J44</f>
        <v>147.9387061614413</v>
      </c>
      <c r="R44" s="44">
        <f t="shared" ref="R44" si="16">O44*1000/J44</f>
        <v>42.738988266974417</v>
      </c>
      <c r="S44" s="44">
        <f t="shared" ref="S44" si="17">P44*1000/J44</f>
        <v>86433.562009788206</v>
      </c>
    </row>
    <row r="45" spans="2:23" s="39" customFormat="1" ht="18" customHeight="1" x14ac:dyDescent="0.15">
      <c r="B45" s="43"/>
      <c r="C45" s="37" t="s">
        <v>44</v>
      </c>
      <c r="D45" s="4">
        <v>0</v>
      </c>
      <c r="E45" s="4" t="s">
        <v>45</v>
      </c>
      <c r="F45" s="37" t="s">
        <v>44</v>
      </c>
      <c r="G45" s="4">
        <v>0</v>
      </c>
      <c r="H45" s="4" t="s">
        <v>45</v>
      </c>
      <c r="I45" s="57"/>
      <c r="J45" s="57"/>
      <c r="K45" s="47"/>
      <c r="L45" s="57"/>
      <c r="M45" s="57"/>
      <c r="N45" s="57"/>
      <c r="O45" s="57"/>
      <c r="P45" s="57"/>
      <c r="Q45" s="45"/>
      <c r="R45" s="45"/>
      <c r="S45" s="45"/>
    </row>
    <row r="46" spans="2:23" customFormat="1" ht="18" customHeight="1" x14ac:dyDescent="0.15">
      <c r="B46" s="43" t="s">
        <v>5</v>
      </c>
      <c r="C46" s="77">
        <v>66</v>
      </c>
      <c r="D46" s="78"/>
      <c r="E46" s="78"/>
      <c r="F46" s="77">
        <v>612</v>
      </c>
      <c r="G46" s="78"/>
      <c r="H46" s="78"/>
      <c r="I46" s="48">
        <v>230383</v>
      </c>
      <c r="J46" s="48">
        <v>64338</v>
      </c>
      <c r="K46" s="46">
        <f t="shared" ref="K46" si="18">+J46/I46</f>
        <v>0.27926539718642435</v>
      </c>
      <c r="L46" s="48">
        <v>7317</v>
      </c>
      <c r="M46" s="48">
        <v>2680</v>
      </c>
      <c r="N46" s="56">
        <f>SUM(L46:M47)</f>
        <v>9997</v>
      </c>
      <c r="O46" s="48">
        <v>1751</v>
      </c>
      <c r="P46" s="48">
        <v>5406064</v>
      </c>
      <c r="Q46" s="44">
        <f>N46*1000/J46</f>
        <v>155.38251111318351</v>
      </c>
      <c r="R46" s="44">
        <f>O46*1000/J46</f>
        <v>27.215642388635022</v>
      </c>
      <c r="S46" s="44">
        <f>P46*1000/J46</f>
        <v>84025.987752183777</v>
      </c>
    </row>
    <row r="47" spans="2:23" customFormat="1" ht="18" customHeight="1" x14ac:dyDescent="0.15">
      <c r="B47" s="43"/>
      <c r="C47" s="37" t="s">
        <v>41</v>
      </c>
      <c r="D47" s="4">
        <v>0</v>
      </c>
      <c r="E47" s="4" t="s">
        <v>42</v>
      </c>
      <c r="F47" s="37" t="s">
        <v>41</v>
      </c>
      <c r="G47" s="4">
        <v>0</v>
      </c>
      <c r="H47" s="4" t="s">
        <v>42</v>
      </c>
      <c r="I47" s="49"/>
      <c r="J47" s="49"/>
      <c r="K47" s="47"/>
      <c r="L47" s="49"/>
      <c r="M47" s="49"/>
      <c r="N47" s="57"/>
      <c r="O47" s="49"/>
      <c r="P47" s="49"/>
      <c r="Q47" s="45"/>
      <c r="R47" s="45"/>
      <c r="S47" s="45"/>
    </row>
    <row r="48" spans="2:23" s="39" customFormat="1" ht="18" customHeight="1" x14ac:dyDescent="0.15">
      <c r="B48" s="43" t="s">
        <v>4</v>
      </c>
      <c r="C48" s="77">
        <v>264</v>
      </c>
      <c r="D48" s="78"/>
      <c r="E48" s="78"/>
      <c r="F48" s="77">
        <v>2650</v>
      </c>
      <c r="G48" s="78"/>
      <c r="H48" s="78"/>
      <c r="I48" s="56">
        <v>824119</v>
      </c>
      <c r="J48" s="56">
        <v>387070</v>
      </c>
      <c r="K48" s="46">
        <f>+J48/I48</f>
        <v>0.46967731601868179</v>
      </c>
      <c r="L48" s="56">
        <v>42162</v>
      </c>
      <c r="M48" s="56">
        <v>19941</v>
      </c>
      <c r="N48" s="56">
        <f>SUM(L48:M49)</f>
        <v>62103</v>
      </c>
      <c r="O48" s="56">
        <v>37096</v>
      </c>
      <c r="P48" s="56">
        <v>31001863</v>
      </c>
      <c r="Q48" s="44">
        <f>N48*1000/J48</f>
        <v>160.44384736610948</v>
      </c>
      <c r="R48" s="44">
        <f>O48*1000/J48</f>
        <v>95.837962125713702</v>
      </c>
      <c r="S48" s="44">
        <f>P48*1000/J48</f>
        <v>80093.685896607843</v>
      </c>
    </row>
    <row r="49" spans="2:19" s="39" customFormat="1" ht="18" customHeight="1" x14ac:dyDescent="0.15">
      <c r="B49" s="43"/>
      <c r="C49" s="37" t="s">
        <v>41</v>
      </c>
      <c r="D49" s="4">
        <v>0</v>
      </c>
      <c r="E49" s="4" t="s">
        <v>42</v>
      </c>
      <c r="F49" s="37" t="s">
        <v>41</v>
      </c>
      <c r="G49" s="4">
        <v>0</v>
      </c>
      <c r="H49" s="4" t="s">
        <v>42</v>
      </c>
      <c r="I49" s="57"/>
      <c r="J49" s="57"/>
      <c r="K49" s="47"/>
      <c r="L49" s="57"/>
      <c r="M49" s="57"/>
      <c r="N49" s="57"/>
      <c r="O49" s="57"/>
      <c r="P49" s="57"/>
      <c r="Q49" s="45"/>
      <c r="R49" s="45"/>
      <c r="S49" s="45"/>
    </row>
    <row r="50" spans="2:19" ht="18" customHeight="1" x14ac:dyDescent="0.15">
      <c r="B50" s="43" t="s">
        <v>3</v>
      </c>
      <c r="C50" s="81">
        <v>153</v>
      </c>
      <c r="D50" s="82"/>
      <c r="E50" s="82"/>
      <c r="F50" s="81">
        <v>1587</v>
      </c>
      <c r="G50" s="82"/>
      <c r="H50" s="82"/>
      <c r="I50" s="56">
        <v>579254</v>
      </c>
      <c r="J50" s="56">
        <v>182986</v>
      </c>
      <c r="K50" s="46">
        <f t="shared" ref="K50" si="19">+J50/I50</f>
        <v>0.31589941545505079</v>
      </c>
      <c r="L50" s="56">
        <v>15700</v>
      </c>
      <c r="M50" s="56">
        <v>8353</v>
      </c>
      <c r="N50" s="56">
        <f>SUM(L50:M51)</f>
        <v>24053</v>
      </c>
      <c r="O50" s="56">
        <v>5506</v>
      </c>
      <c r="P50" s="56">
        <v>12100607</v>
      </c>
      <c r="Q50" s="44">
        <f t="shared" ref="Q50" si="20">N50*1000/J50</f>
        <v>131.44721454100315</v>
      </c>
      <c r="R50" s="44">
        <f t="shared" ref="R50" si="21">O50*1000/J50</f>
        <v>30.089733640824981</v>
      </c>
      <c r="S50" s="44">
        <f t="shared" ref="S50" si="22">P50*1000/J50</f>
        <v>66128.594537287005</v>
      </c>
    </row>
    <row r="51" spans="2:19" ht="18" customHeight="1" x14ac:dyDescent="0.15">
      <c r="B51" s="43"/>
      <c r="C51" s="3" t="s">
        <v>41</v>
      </c>
      <c r="D51" s="4">
        <v>0</v>
      </c>
      <c r="E51" s="4" t="s">
        <v>42</v>
      </c>
      <c r="F51" s="3" t="s">
        <v>41</v>
      </c>
      <c r="G51" s="4">
        <v>0</v>
      </c>
      <c r="H51" s="4" t="s">
        <v>42</v>
      </c>
      <c r="I51" s="57"/>
      <c r="J51" s="57"/>
      <c r="K51" s="47"/>
      <c r="L51" s="57"/>
      <c r="M51" s="57"/>
      <c r="N51" s="57"/>
      <c r="O51" s="57"/>
      <c r="P51" s="57"/>
      <c r="Q51" s="45"/>
      <c r="R51" s="45"/>
      <c r="S51" s="45"/>
    </row>
    <row r="52" spans="2:19" ht="18" customHeight="1" x14ac:dyDescent="0.15">
      <c r="B52" s="43" t="s">
        <v>2</v>
      </c>
      <c r="C52" s="81">
        <v>93</v>
      </c>
      <c r="D52" s="82"/>
      <c r="E52" s="83"/>
      <c r="F52" s="81">
        <v>954</v>
      </c>
      <c r="G52" s="82"/>
      <c r="H52" s="82"/>
      <c r="I52" s="56">
        <v>361899</v>
      </c>
      <c r="J52" s="56">
        <v>95193</v>
      </c>
      <c r="K52" s="46">
        <f t="shared" ref="K52" si="23">+J52/I52</f>
        <v>0.2630374773072045</v>
      </c>
      <c r="L52" s="56">
        <v>9411.768</v>
      </c>
      <c r="M52" s="56">
        <v>4132.9229999999998</v>
      </c>
      <c r="N52" s="56">
        <f>SUM(L52:M53)</f>
        <v>13544.690999999999</v>
      </c>
      <c r="O52" s="56">
        <v>2747.1379999999999</v>
      </c>
      <c r="P52" s="56">
        <v>7089746</v>
      </c>
      <c r="Q52" s="44">
        <f t="shared" ref="Q52" si="24">N52*1000/J52</f>
        <v>142.28662821846143</v>
      </c>
      <c r="R52" s="44">
        <f t="shared" ref="R52" si="25">O52*1000/J52</f>
        <v>28.858613553517589</v>
      </c>
      <c r="S52" s="44">
        <f t="shared" ref="S52" si="26">P52*1000/J52</f>
        <v>74477.598142720584</v>
      </c>
    </row>
    <row r="53" spans="2:19" ht="18" customHeight="1" x14ac:dyDescent="0.15">
      <c r="B53" s="43"/>
      <c r="C53" s="3" t="s">
        <v>41</v>
      </c>
      <c r="D53" s="4">
        <v>0</v>
      </c>
      <c r="E53" s="4" t="s">
        <v>42</v>
      </c>
      <c r="F53" s="3" t="s">
        <v>41</v>
      </c>
      <c r="G53" s="4">
        <v>0</v>
      </c>
      <c r="H53" s="4" t="s">
        <v>42</v>
      </c>
      <c r="I53" s="57"/>
      <c r="J53" s="57"/>
      <c r="K53" s="47"/>
      <c r="L53" s="57"/>
      <c r="M53" s="57"/>
      <c r="N53" s="57"/>
      <c r="O53" s="57"/>
      <c r="P53" s="57"/>
      <c r="Q53" s="45"/>
      <c r="R53" s="45"/>
      <c r="S53" s="45"/>
    </row>
    <row r="54" spans="2:19" ht="18" customHeight="1" x14ac:dyDescent="0.15">
      <c r="B54" s="50" t="s">
        <v>1</v>
      </c>
      <c r="C54" s="81">
        <v>48</v>
      </c>
      <c r="D54" s="82"/>
      <c r="E54" s="82"/>
      <c r="F54" s="81">
        <v>427</v>
      </c>
      <c r="G54" s="82"/>
      <c r="H54" s="82"/>
      <c r="I54" s="48">
        <v>154055</v>
      </c>
      <c r="J54" s="48">
        <v>55990</v>
      </c>
      <c r="K54" s="46">
        <f t="shared" ref="K54" si="27">+J54/I54</f>
        <v>0.36344162799000357</v>
      </c>
      <c r="L54" s="48">
        <v>7748</v>
      </c>
      <c r="M54" s="48">
        <v>2842</v>
      </c>
      <c r="N54" s="56">
        <f>SUM(L54:M55)</f>
        <v>10590</v>
      </c>
      <c r="O54" s="48">
        <v>1526</v>
      </c>
      <c r="P54" s="48">
        <v>5003520</v>
      </c>
      <c r="Q54" s="44">
        <f t="shared" ref="Q54" si="28">N54*1000/J54</f>
        <v>189.14091802107518</v>
      </c>
      <c r="R54" s="44">
        <f t="shared" ref="R54" si="29">O54*1000/J54</f>
        <v>27.254866940525094</v>
      </c>
      <c r="S54" s="44">
        <f t="shared" ref="S54" si="30">P54*1000/J54</f>
        <v>89364.529380246473</v>
      </c>
    </row>
    <row r="55" spans="2:19" ht="18" customHeight="1" x14ac:dyDescent="0.15">
      <c r="B55" s="52"/>
      <c r="C55" s="3" t="s">
        <v>41</v>
      </c>
      <c r="D55" s="4">
        <v>0</v>
      </c>
      <c r="E55" s="4" t="s">
        <v>42</v>
      </c>
      <c r="F55" s="3" t="s">
        <v>41</v>
      </c>
      <c r="G55" s="4">
        <v>0</v>
      </c>
      <c r="H55" s="4" t="s">
        <v>42</v>
      </c>
      <c r="I55" s="49"/>
      <c r="J55" s="49"/>
      <c r="K55" s="47"/>
      <c r="L55" s="49"/>
      <c r="M55" s="49"/>
      <c r="N55" s="57"/>
      <c r="O55" s="49"/>
      <c r="P55" s="49"/>
      <c r="Q55" s="45"/>
      <c r="R55" s="45"/>
      <c r="S55" s="45"/>
    </row>
    <row r="56" spans="2:19" ht="18" customHeight="1" x14ac:dyDescent="0.15">
      <c r="B56" s="43" t="s">
        <v>0</v>
      </c>
      <c r="C56" s="88">
        <f>SUM(C40,C42,C44,C46,C48,C50,C52,C54)</f>
        <v>1238</v>
      </c>
      <c r="D56" s="89"/>
      <c r="E56" s="90"/>
      <c r="F56" s="88">
        <f>SUM(F40,F42,F44,F46,F48,F50,F52,F54)</f>
        <v>13023</v>
      </c>
      <c r="G56" s="89"/>
      <c r="H56" s="90"/>
      <c r="I56" s="44">
        <f>SUM(I40,I42,I44,I46,I48,I50,I52,I54)</f>
        <v>4307302</v>
      </c>
      <c r="J56" s="44">
        <f>SUM(J40,J42,J44,J46,J48,J50,J52,J54)</f>
        <v>1755931</v>
      </c>
      <c r="K56" s="91">
        <f>J56/I56</f>
        <v>0.40766377653575253</v>
      </c>
      <c r="L56" s="44">
        <f>SUM(L40,L42,L44,L46,L48,L50,L52,L54)</f>
        <v>204531.76800000001</v>
      </c>
      <c r="M56" s="44">
        <f>SUM(M40,M42,M44,M46,M48,M50,M52,M54)</f>
        <v>91243.922999999995</v>
      </c>
      <c r="N56" s="44">
        <f>SUM(N40,N42,N44,N46,N48,N50,N52,N54)</f>
        <v>295775.69099999999</v>
      </c>
      <c r="O56" s="44">
        <f>SUM(O40,O42,O44,O46,O48,O50,O52,O54)</f>
        <v>97048.138000000006</v>
      </c>
      <c r="P56" s="44">
        <f>SUM(P40,P42,P44,P46,P48,P50,P52,P54)</f>
        <v>148178455</v>
      </c>
      <c r="Q56" s="44">
        <f>N56*1000/J56</f>
        <v>168.44380046824165</v>
      </c>
      <c r="R56" s="44">
        <f>O56*1000/J56</f>
        <v>55.268765116624742</v>
      </c>
      <c r="S56" s="44">
        <f>P56*1000/J56</f>
        <v>84387.401896771567</v>
      </c>
    </row>
    <row r="57" spans="2:19" ht="18" customHeight="1" x14ac:dyDescent="0.15">
      <c r="B57" s="43"/>
      <c r="C57" s="3" t="s">
        <v>41</v>
      </c>
      <c r="D57" s="4">
        <f>SUM(D41,D43,D45,D47,D49,D51,D53,D55)</f>
        <v>0</v>
      </c>
      <c r="E57" s="4" t="s">
        <v>42</v>
      </c>
      <c r="F57" s="3" t="s">
        <v>41</v>
      </c>
      <c r="G57" s="4">
        <f>SUM(G41,G43,G45,G47,G49,G51,G53,G55)</f>
        <v>0</v>
      </c>
      <c r="H57" s="4" t="s">
        <v>42</v>
      </c>
      <c r="I57" s="45"/>
      <c r="J57" s="45"/>
      <c r="K57" s="92"/>
      <c r="L57" s="45"/>
      <c r="M57" s="45"/>
      <c r="N57" s="45"/>
      <c r="O57" s="45"/>
      <c r="P57" s="45"/>
      <c r="Q57" s="45"/>
      <c r="R57" s="45"/>
      <c r="S57" s="45"/>
    </row>
    <row r="58" spans="2:19" ht="18" customHeight="1" x14ac:dyDescent="0.15">
      <c r="C58" s="22"/>
      <c r="D58" s="23"/>
      <c r="E58" s="24"/>
      <c r="F58" s="25"/>
      <c r="G58" s="23"/>
      <c r="H58" s="24"/>
      <c r="I58" s="26"/>
      <c r="J58" s="26"/>
      <c r="K58" s="27"/>
      <c r="L58" s="27"/>
      <c r="M58" s="27"/>
      <c r="N58" s="27"/>
      <c r="O58" s="26"/>
      <c r="P58" s="26"/>
      <c r="Q58" s="27"/>
      <c r="R58" s="27"/>
      <c r="S58" s="27"/>
    </row>
    <row r="59" spans="2:19" ht="18" customHeight="1" x14ac:dyDescent="0.15">
      <c r="C59" s="22"/>
      <c r="D59" s="23"/>
      <c r="E59" s="24"/>
      <c r="F59" s="25"/>
      <c r="G59" s="23"/>
      <c r="H59" s="24"/>
      <c r="I59" s="26"/>
      <c r="J59" s="26"/>
      <c r="K59" s="27"/>
      <c r="L59" s="27"/>
      <c r="M59" s="27"/>
      <c r="N59" s="27"/>
      <c r="O59" s="26"/>
      <c r="P59" s="26"/>
      <c r="Q59" s="27"/>
      <c r="R59" s="27"/>
      <c r="S59" s="27"/>
    </row>
    <row r="60" spans="2:19" ht="18" customHeight="1" x14ac:dyDescent="0.15">
      <c r="C60" s="5" t="s">
        <v>46</v>
      </c>
    </row>
    <row r="61" spans="2:19" ht="18" customHeight="1" x14ac:dyDescent="0.15">
      <c r="C61" s="5" t="s">
        <v>14</v>
      </c>
    </row>
    <row r="62" spans="2:19" ht="18" customHeight="1" x14ac:dyDescent="0.15">
      <c r="C62" s="5"/>
    </row>
    <row r="63" spans="2:19" ht="18" customHeight="1" x14ac:dyDescent="0.15">
      <c r="C63" s="5"/>
    </row>
    <row r="64" spans="2:19" ht="18" customHeight="1" x14ac:dyDescent="0.15">
      <c r="C64" s="5"/>
    </row>
    <row r="65" spans="2:4" ht="18" customHeight="1" x14ac:dyDescent="0.15">
      <c r="C65" s="5"/>
    </row>
    <row r="66" spans="2:4" ht="18" customHeight="1" x14ac:dyDescent="0.15">
      <c r="C66" s="5"/>
    </row>
    <row r="67" spans="2:4" ht="18" customHeight="1" x14ac:dyDescent="0.15">
      <c r="C67" s="5"/>
    </row>
    <row r="69" spans="2:4" ht="18" customHeight="1" x14ac:dyDescent="0.15">
      <c r="B69" s="5" t="s">
        <v>13</v>
      </c>
      <c r="C69" s="5"/>
    </row>
    <row r="70" spans="2:4" ht="18" customHeight="1" x14ac:dyDescent="0.15">
      <c r="B70" s="43" t="s">
        <v>12</v>
      </c>
      <c r="C70" s="50" t="s">
        <v>11</v>
      </c>
      <c r="D70" s="28"/>
    </row>
    <row r="71" spans="2:4" ht="18" customHeight="1" x14ac:dyDescent="0.15">
      <c r="B71" s="43"/>
      <c r="C71" s="51"/>
      <c r="D71" s="29" t="s">
        <v>10</v>
      </c>
    </row>
    <row r="72" spans="2:4" ht="18" customHeight="1" x14ac:dyDescent="0.15">
      <c r="B72" s="43"/>
      <c r="C72" s="52"/>
      <c r="D72" s="30" t="s">
        <v>9</v>
      </c>
    </row>
    <row r="73" spans="2:4" ht="18" customHeight="1" x14ac:dyDescent="0.15">
      <c r="B73" s="43" t="s">
        <v>8</v>
      </c>
      <c r="C73" s="86">
        <v>114</v>
      </c>
      <c r="D73" s="86">
        <v>1856</v>
      </c>
    </row>
    <row r="74" spans="2:4" ht="18" customHeight="1" x14ac:dyDescent="0.15">
      <c r="B74" s="43"/>
      <c r="C74" s="87"/>
      <c r="D74" s="87"/>
    </row>
    <row r="75" spans="2:4" ht="18" customHeight="1" x14ac:dyDescent="0.15">
      <c r="B75" s="43" t="s">
        <v>7</v>
      </c>
      <c r="C75" s="93">
        <v>62</v>
      </c>
      <c r="D75" s="93">
        <v>561</v>
      </c>
    </row>
    <row r="76" spans="2:4" ht="18" customHeight="1" x14ac:dyDescent="0.15">
      <c r="B76" s="43"/>
      <c r="C76" s="93"/>
      <c r="D76" s="93"/>
    </row>
    <row r="77" spans="2:4" ht="18" customHeight="1" x14ac:dyDescent="0.15">
      <c r="B77" s="43" t="s">
        <v>6</v>
      </c>
      <c r="C77" s="94">
        <v>94</v>
      </c>
      <c r="D77" s="94">
        <v>1562</v>
      </c>
    </row>
    <row r="78" spans="2:4" ht="18" customHeight="1" x14ac:dyDescent="0.15">
      <c r="B78" s="43"/>
      <c r="C78" s="94"/>
      <c r="D78" s="94"/>
    </row>
    <row r="79" spans="2:4" ht="18" customHeight="1" x14ac:dyDescent="0.15">
      <c r="B79" s="43" t="s">
        <v>5</v>
      </c>
      <c r="C79" s="93">
        <v>21</v>
      </c>
      <c r="D79" s="93">
        <v>99</v>
      </c>
    </row>
    <row r="80" spans="2:4" ht="18" customHeight="1" x14ac:dyDescent="0.15">
      <c r="B80" s="43"/>
      <c r="C80" s="93"/>
      <c r="D80" s="93"/>
    </row>
    <row r="81" spans="2:4" ht="18" customHeight="1" x14ac:dyDescent="0.15">
      <c r="B81" s="43" t="s">
        <v>4</v>
      </c>
      <c r="C81" s="60">
        <v>84</v>
      </c>
      <c r="D81" s="60">
        <v>534</v>
      </c>
    </row>
    <row r="82" spans="2:4" ht="18" customHeight="1" x14ac:dyDescent="0.15">
      <c r="B82" s="43"/>
      <c r="C82" s="61"/>
      <c r="D82" s="61"/>
    </row>
    <row r="83" spans="2:4" ht="18" customHeight="1" x14ac:dyDescent="0.15">
      <c r="B83" s="43" t="s">
        <v>3</v>
      </c>
      <c r="C83" s="60">
        <v>98</v>
      </c>
      <c r="D83" s="60">
        <v>571</v>
      </c>
    </row>
    <row r="84" spans="2:4" ht="18" customHeight="1" x14ac:dyDescent="0.15">
      <c r="B84" s="43"/>
      <c r="C84" s="61"/>
      <c r="D84" s="61"/>
    </row>
    <row r="85" spans="2:4" ht="18" customHeight="1" x14ac:dyDescent="0.15">
      <c r="B85" s="43" t="s">
        <v>2</v>
      </c>
      <c r="C85" s="94">
        <v>30</v>
      </c>
      <c r="D85" s="94">
        <v>255</v>
      </c>
    </row>
    <row r="86" spans="2:4" ht="18" customHeight="1" x14ac:dyDescent="0.15">
      <c r="B86" s="43"/>
      <c r="C86" s="94"/>
      <c r="D86" s="94"/>
    </row>
    <row r="87" spans="2:4" ht="18" customHeight="1" x14ac:dyDescent="0.15">
      <c r="B87" s="50" t="s">
        <v>1</v>
      </c>
      <c r="C87" s="86">
        <v>10</v>
      </c>
      <c r="D87" s="86">
        <v>25</v>
      </c>
    </row>
    <row r="88" spans="2:4" ht="18" customHeight="1" x14ac:dyDescent="0.15">
      <c r="B88" s="52"/>
      <c r="C88" s="87"/>
      <c r="D88" s="87"/>
    </row>
    <row r="89" spans="2:4" ht="18" customHeight="1" x14ac:dyDescent="0.15">
      <c r="B89" s="43" t="s">
        <v>0</v>
      </c>
      <c r="C89" s="43">
        <f>SUM(C73,C75,C77,C79,C81,C83,C85,C87)</f>
        <v>513</v>
      </c>
      <c r="D89" s="43">
        <f>SUM(D73,D75,D77,D79,D81,D83,D85,D87)</f>
        <v>5463</v>
      </c>
    </row>
    <row r="90" spans="2:4" ht="18" customHeight="1" x14ac:dyDescent="0.15">
      <c r="B90" s="43"/>
      <c r="C90" s="43"/>
      <c r="D90" s="43"/>
    </row>
    <row r="91" spans="2:4" ht="18" customHeight="1" x14ac:dyDescent="0.15">
      <c r="C91" s="5" t="s">
        <v>46</v>
      </c>
    </row>
  </sheetData>
  <mergeCells count="329">
    <mergeCell ref="B87:B88"/>
    <mergeCell ref="C87:C88"/>
    <mergeCell ref="D87:D88"/>
    <mergeCell ref="B89:B90"/>
    <mergeCell ref="C89:C90"/>
    <mergeCell ref="D89:D90"/>
    <mergeCell ref="B83:B84"/>
    <mergeCell ref="C83:C84"/>
    <mergeCell ref="D83:D84"/>
    <mergeCell ref="B85:B86"/>
    <mergeCell ref="C85:C86"/>
    <mergeCell ref="D85:D86"/>
    <mergeCell ref="B79:B80"/>
    <mergeCell ref="C79:C80"/>
    <mergeCell ref="D79:D80"/>
    <mergeCell ref="B81:B82"/>
    <mergeCell ref="C81:C82"/>
    <mergeCell ref="D81:D82"/>
    <mergeCell ref="B75:B76"/>
    <mergeCell ref="C75:C76"/>
    <mergeCell ref="D75:D76"/>
    <mergeCell ref="B77:B78"/>
    <mergeCell ref="C77:C78"/>
    <mergeCell ref="D77:D78"/>
    <mergeCell ref="R56:R57"/>
    <mergeCell ref="S56:S57"/>
    <mergeCell ref="B70:B72"/>
    <mergeCell ref="C70:C72"/>
    <mergeCell ref="B73:B74"/>
    <mergeCell ref="C73:C74"/>
    <mergeCell ref="D73:D74"/>
    <mergeCell ref="L56:L57"/>
    <mergeCell ref="M56:M57"/>
    <mergeCell ref="N56:N57"/>
    <mergeCell ref="O56:O57"/>
    <mergeCell ref="P56:P57"/>
    <mergeCell ref="Q56:Q57"/>
    <mergeCell ref="B56:B57"/>
    <mergeCell ref="C56:E56"/>
    <mergeCell ref="F56:H56"/>
    <mergeCell ref="I56:I57"/>
    <mergeCell ref="J56:J57"/>
    <mergeCell ref="K56:K57"/>
    <mergeCell ref="N54:N55"/>
    <mergeCell ref="O54:O55"/>
    <mergeCell ref="P54:P55"/>
    <mergeCell ref="Q54:Q55"/>
    <mergeCell ref="R54:R55"/>
    <mergeCell ref="S54:S55"/>
    <mergeCell ref="R52:R53"/>
    <mergeCell ref="S52:S53"/>
    <mergeCell ref="B54:B55"/>
    <mergeCell ref="C54:E54"/>
    <mergeCell ref="F54:H54"/>
    <mergeCell ref="I54:I55"/>
    <mergeCell ref="J54:J55"/>
    <mergeCell ref="K54:K55"/>
    <mergeCell ref="L54:L55"/>
    <mergeCell ref="M54:M55"/>
    <mergeCell ref="L52:L53"/>
    <mergeCell ref="M52:M53"/>
    <mergeCell ref="N52:N53"/>
    <mergeCell ref="O52:O53"/>
    <mergeCell ref="P52:P53"/>
    <mergeCell ref="Q52:Q53"/>
    <mergeCell ref="B52:B53"/>
    <mergeCell ref="C52:E52"/>
    <mergeCell ref="F52:H52"/>
    <mergeCell ref="I52:I53"/>
    <mergeCell ref="J52:J53"/>
    <mergeCell ref="K52:K53"/>
    <mergeCell ref="N50:N51"/>
    <mergeCell ref="O50:O51"/>
    <mergeCell ref="P50:P51"/>
    <mergeCell ref="Q50:Q51"/>
    <mergeCell ref="R50:R51"/>
    <mergeCell ref="S50:S51"/>
    <mergeCell ref="R48:R49"/>
    <mergeCell ref="S48:S49"/>
    <mergeCell ref="B50:B51"/>
    <mergeCell ref="C50:E50"/>
    <mergeCell ref="F50:H50"/>
    <mergeCell ref="I50:I51"/>
    <mergeCell ref="J50:J51"/>
    <mergeCell ref="K50:K51"/>
    <mergeCell ref="L50:L51"/>
    <mergeCell ref="M50:M51"/>
    <mergeCell ref="L48:L49"/>
    <mergeCell ref="M48:M49"/>
    <mergeCell ref="N48:N49"/>
    <mergeCell ref="O48:O49"/>
    <mergeCell ref="P48:P49"/>
    <mergeCell ref="Q48:Q49"/>
    <mergeCell ref="B48:B49"/>
    <mergeCell ref="C48:E48"/>
    <mergeCell ref="F48:H48"/>
    <mergeCell ref="I48:I49"/>
    <mergeCell ref="J48:J49"/>
    <mergeCell ref="K48:K49"/>
    <mergeCell ref="N46:N47"/>
    <mergeCell ref="O46:O47"/>
    <mergeCell ref="P46:P47"/>
    <mergeCell ref="Q46:Q47"/>
    <mergeCell ref="R46:R47"/>
    <mergeCell ref="S46:S47"/>
    <mergeCell ref="R44:R45"/>
    <mergeCell ref="S44:S45"/>
    <mergeCell ref="B46:B47"/>
    <mergeCell ref="C46:E46"/>
    <mergeCell ref="F46:H46"/>
    <mergeCell ref="I46:I47"/>
    <mergeCell ref="J46:J47"/>
    <mergeCell ref="K46:K47"/>
    <mergeCell ref="L46:L47"/>
    <mergeCell ref="M46:M47"/>
    <mergeCell ref="L44:L45"/>
    <mergeCell ref="M44:M45"/>
    <mergeCell ref="N44:N45"/>
    <mergeCell ref="O44:O45"/>
    <mergeCell ref="P44:P45"/>
    <mergeCell ref="Q44:Q45"/>
    <mergeCell ref="B44:B45"/>
    <mergeCell ref="C44:E44"/>
    <mergeCell ref="F44:H44"/>
    <mergeCell ref="I44:I45"/>
    <mergeCell ref="J44:J45"/>
    <mergeCell ref="K44:K45"/>
    <mergeCell ref="N42:N43"/>
    <mergeCell ref="O42:O43"/>
    <mergeCell ref="P42:P43"/>
    <mergeCell ref="Q42:Q43"/>
    <mergeCell ref="R42:R43"/>
    <mergeCell ref="S42:S43"/>
    <mergeCell ref="R40:R41"/>
    <mergeCell ref="S40:S41"/>
    <mergeCell ref="B42:B43"/>
    <mergeCell ref="C42:E42"/>
    <mergeCell ref="F42:H42"/>
    <mergeCell ref="I42:I43"/>
    <mergeCell ref="J42:J43"/>
    <mergeCell ref="K42:K43"/>
    <mergeCell ref="L42:L43"/>
    <mergeCell ref="M42:M43"/>
    <mergeCell ref="L40:L41"/>
    <mergeCell ref="M40:M41"/>
    <mergeCell ref="N40:N41"/>
    <mergeCell ref="O40:O41"/>
    <mergeCell ref="P40:P41"/>
    <mergeCell ref="Q40:Q41"/>
    <mergeCell ref="B40:B41"/>
    <mergeCell ref="C40:E40"/>
    <mergeCell ref="F40:H40"/>
    <mergeCell ref="I40:I41"/>
    <mergeCell ref="J40:J41"/>
    <mergeCell ref="K40:K41"/>
    <mergeCell ref="N20:N21"/>
    <mergeCell ref="S22:S23"/>
    <mergeCell ref="C37:E39"/>
    <mergeCell ref="F37:H38"/>
    <mergeCell ref="L37:N37"/>
    <mergeCell ref="Q37:S37"/>
    <mergeCell ref="F39:H39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B22:B23"/>
    <mergeCell ref="C22:C23"/>
    <mergeCell ref="D22:D23"/>
    <mergeCell ref="E22:E23"/>
    <mergeCell ref="F22:F23"/>
    <mergeCell ref="I20:I21"/>
    <mergeCell ref="J20:J21"/>
    <mergeCell ref="K20:K21"/>
    <mergeCell ref="L20:L21"/>
    <mergeCell ref="K16:K17"/>
    <mergeCell ref="L16:L17"/>
    <mergeCell ref="Q18:Q19"/>
    <mergeCell ref="R18:R19"/>
    <mergeCell ref="S18:S19"/>
    <mergeCell ref="B20:B21"/>
    <mergeCell ref="C20:C21"/>
    <mergeCell ref="D20:D21"/>
    <mergeCell ref="E20:E21"/>
    <mergeCell ref="F20:F21"/>
    <mergeCell ref="G20:G21"/>
    <mergeCell ref="H20:H21"/>
    <mergeCell ref="K18:K19"/>
    <mergeCell ref="L18:L19"/>
    <mergeCell ref="M18:M19"/>
    <mergeCell ref="N18:N19"/>
    <mergeCell ref="O18:O19"/>
    <mergeCell ref="P18:P19"/>
    <mergeCell ref="O20:O21"/>
    <mergeCell ref="P20:P21"/>
    <mergeCell ref="Q20:Q21"/>
    <mergeCell ref="R20:R21"/>
    <mergeCell ref="S20:S21"/>
    <mergeCell ref="M20:M21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R14:R15"/>
    <mergeCell ref="S14:S15"/>
    <mergeCell ref="B16:B17"/>
    <mergeCell ref="C16:C17"/>
    <mergeCell ref="D16:D17"/>
    <mergeCell ref="E16:E17"/>
    <mergeCell ref="F16:F17"/>
    <mergeCell ref="I14:I15"/>
    <mergeCell ref="J14:J15"/>
    <mergeCell ref="K14:K15"/>
    <mergeCell ref="L14:L15"/>
    <mergeCell ref="M14:M15"/>
    <mergeCell ref="N14:N15"/>
    <mergeCell ref="S16:S17"/>
    <mergeCell ref="M16:M17"/>
    <mergeCell ref="N16:N17"/>
    <mergeCell ref="O16:O17"/>
    <mergeCell ref="P16:P17"/>
    <mergeCell ref="Q16:Q17"/>
    <mergeCell ref="R16:R17"/>
    <mergeCell ref="G16:G17"/>
    <mergeCell ref="H16:H17"/>
    <mergeCell ref="I16:I17"/>
    <mergeCell ref="J16:J17"/>
    <mergeCell ref="H10:H11"/>
    <mergeCell ref="I10:I11"/>
    <mergeCell ref="J10:J11"/>
    <mergeCell ref="K10:K11"/>
    <mergeCell ref="L10:L11"/>
    <mergeCell ref="Q12:Q13"/>
    <mergeCell ref="R12:R13"/>
    <mergeCell ref="S12:S13"/>
    <mergeCell ref="B14:B15"/>
    <mergeCell ref="C14:C15"/>
    <mergeCell ref="D14:D15"/>
    <mergeCell ref="E14:E15"/>
    <mergeCell ref="F14:F15"/>
    <mergeCell ref="G14:G15"/>
    <mergeCell ref="H14:H15"/>
    <mergeCell ref="K12:K13"/>
    <mergeCell ref="L12:L13"/>
    <mergeCell ref="M12:M13"/>
    <mergeCell ref="N12:N13"/>
    <mergeCell ref="O12:O13"/>
    <mergeCell ref="P12:P13"/>
    <mergeCell ref="O14:O15"/>
    <mergeCell ref="P14:P15"/>
    <mergeCell ref="Q14:Q15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O8:O9"/>
    <mergeCell ref="P8:P9"/>
    <mergeCell ref="Q8:Q9"/>
    <mergeCell ref="R8:R9"/>
    <mergeCell ref="S8:S9"/>
    <mergeCell ref="B10:B11"/>
    <mergeCell ref="C10:C11"/>
    <mergeCell ref="D10:D11"/>
    <mergeCell ref="E10:E11"/>
    <mergeCell ref="F10:F11"/>
    <mergeCell ref="I8:I9"/>
    <mergeCell ref="J8:J9"/>
    <mergeCell ref="K8:K9"/>
    <mergeCell ref="L8:L9"/>
    <mergeCell ref="M8:M9"/>
    <mergeCell ref="N8:N9"/>
    <mergeCell ref="S10:S11"/>
    <mergeCell ref="M10:M11"/>
    <mergeCell ref="N10:N11"/>
    <mergeCell ref="O10:O11"/>
    <mergeCell ref="P10:P11"/>
    <mergeCell ref="Q10:Q11"/>
    <mergeCell ref="R10:R11"/>
    <mergeCell ref="G10:G11"/>
    <mergeCell ref="B8:B9"/>
    <mergeCell ref="C8:C9"/>
    <mergeCell ref="D8:D9"/>
    <mergeCell ref="E8:E9"/>
    <mergeCell ref="F8:F9"/>
    <mergeCell ref="G8:G9"/>
    <mergeCell ref="H8:H9"/>
    <mergeCell ref="K6:K7"/>
    <mergeCell ref="L6:L7"/>
    <mergeCell ref="Q3:S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3:B5"/>
    <mergeCell ref="C3:C5"/>
    <mergeCell ref="D3:D5"/>
    <mergeCell ref="E3:E5"/>
    <mergeCell ref="J3:L3"/>
    <mergeCell ref="M3:O3"/>
    <mergeCell ref="Q6:Q7"/>
    <mergeCell ref="R6:R7"/>
    <mergeCell ref="S6:S7"/>
    <mergeCell ref="M6:M7"/>
    <mergeCell ref="N6:N7"/>
    <mergeCell ref="O6:O7"/>
    <mergeCell ref="P6:P7"/>
  </mergeCells>
  <phoneticPr fontId="3"/>
  <printOptions horizontalCentered="1" verticalCentered="1"/>
  <pageMargins left="0" right="0" top="0" bottom="0" header="0" footer="0"/>
  <pageSetup paperSize="9" orientation="landscape" r:id="rId1"/>
  <headerFooter alignWithMargins="0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【令和６年度】（乗合・貸切・特定）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