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KKTKINHD58Z\nas2017\05_自動車交通部\02_旅客第二課\◆□◆補助金◆□◆\２．補助金（R1.10.1以降に整理）\★★各補助金の処理\０．補助金の要望調査と内定\⑰令和７年度補正＋令和８年度当初\8.2.13　【様式送付】要望調査の実施および内部向けQ&amp;Aの送付について（213中に公開）\"/>
    </mc:Choice>
  </mc:AlternateContent>
  <xr:revisionPtr revIDLastSave="0" documentId="13_ncr:1_{009D39EF-8587-4EB6-8028-1D08B09D3B5E}" xr6:coauthVersionLast="47" xr6:coauthVersionMax="47" xr10:uidLastSave="{00000000-0000-0000-0000-000000000000}"/>
  <bookViews>
    <workbookView xWindow="-108" yWindow="-108" windowWidth="23256" windowHeight="12456" xr2:uid="{4F439334-C1F7-4A2E-8D25-DBC9BB9B4DEA}"/>
  </bookViews>
  <sheets>
    <sheet name="レンタカー" sheetId="10" r:id="rId1"/>
    <sheet name="集計表" sheetId="11" r:id="rId2"/>
  </sheets>
  <definedNames>
    <definedName name="_xlnm._FilterDatabase" localSheetId="1" hidden="1">集計表!$A$6:$BK$7</definedName>
    <definedName name="_xlnm.Print_Area" localSheetId="0">レンタカー!$B$1:$AA$79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2" i="11" l="1"/>
  <c r="M12" i="11"/>
  <c r="I12" i="11"/>
  <c r="A78" i="10"/>
  <c r="A63" i="10"/>
  <c r="A33" i="10"/>
  <c r="BD3" i="11"/>
  <c r="BG3" i="11"/>
  <c r="AX3" i="11"/>
  <c r="AU3" i="11"/>
  <c r="Z3" i="11"/>
  <c r="Y3" i="11"/>
  <c r="X3" i="11"/>
  <c r="V3" i="11"/>
  <c r="W3" i="11" s="1"/>
  <c r="T3" i="11"/>
  <c r="S3" i="11"/>
  <c r="R3" i="11"/>
  <c r="L3" i="11"/>
  <c r="AC31" i="10"/>
  <c r="AC30" i="10"/>
  <c r="AC29" i="10"/>
  <c r="AC27" i="10"/>
  <c r="AC26" i="10"/>
  <c r="AC25" i="10"/>
  <c r="AC23" i="10"/>
  <c r="AC22" i="10"/>
  <c r="AC21" i="10"/>
  <c r="E7" i="11"/>
  <c r="D7" i="11"/>
  <c r="C7" i="11"/>
  <c r="B7" i="11"/>
  <c r="A7" i="11"/>
  <c r="CC3" i="11"/>
  <c r="CB3" i="11"/>
  <c r="CA3" i="11"/>
  <c r="BY3" i="11"/>
  <c r="BX3" i="11"/>
  <c r="BV3" i="11"/>
  <c r="BU3" i="11"/>
  <c r="BS3" i="11"/>
  <c r="BR3" i="11"/>
  <c r="BQ3" i="11"/>
  <c r="BO3" i="11"/>
  <c r="BN3" i="11"/>
  <c r="BM3" i="11"/>
  <c r="BJ3" i="11"/>
  <c r="BA3" i="11"/>
  <c r="AS3" i="11"/>
  <c r="AR3" i="11"/>
  <c r="AQ3" i="11"/>
  <c r="AN3" i="11"/>
  <c r="AK3" i="11"/>
  <c r="AL3" i="11" s="1"/>
  <c r="AH3" i="11"/>
  <c r="AI3" i="11" s="1"/>
  <c r="AE3" i="11"/>
  <c r="AF3" i="11" s="1"/>
  <c r="AB3" i="11"/>
  <c r="P3" i="11"/>
  <c r="J3" i="11"/>
  <c r="A54" i="10"/>
  <c r="U54" i="10"/>
  <c r="U47" i="10"/>
  <c r="A47" i="10"/>
  <c r="U46" i="10"/>
  <c r="A46" i="10"/>
  <c r="U48" i="10"/>
  <c r="A48" i="10"/>
  <c r="BH3" i="11" l="1"/>
  <c r="BE3" i="11"/>
  <c r="AY3" i="11"/>
  <c r="AV3" i="11"/>
  <c r="M3" i="11"/>
  <c r="BB3" i="11"/>
  <c r="BK3" i="11"/>
  <c r="Q3" i="11"/>
  <c r="K3" i="11"/>
  <c r="N3" i="11" s="1"/>
  <c r="AC3" i="11"/>
  <c r="AO3" i="11"/>
  <c r="U75" i="10"/>
  <c r="U69" i="10"/>
  <c r="U74" i="10"/>
  <c r="A74" i="10"/>
  <c r="U71" i="10"/>
  <c r="A71" i="10"/>
  <c r="A72" i="10" s="1"/>
  <c r="U73" i="10"/>
  <c r="A73" i="10"/>
  <c r="A75" i="10"/>
  <c r="A76" i="10" s="1"/>
  <c r="A69" i="10"/>
  <c r="A70" i="10" s="1"/>
  <c r="AD7" i="10" l="1"/>
  <c r="U42" i="10"/>
  <c r="U61" i="10"/>
  <c r="U60" i="10"/>
  <c r="U28" i="10"/>
  <c r="U24" i="10"/>
  <c r="U20" i="10"/>
  <c r="U40" i="10"/>
  <c r="U41" i="10"/>
  <c r="U43" i="10"/>
  <c r="U44" i="10"/>
  <c r="U39" i="10"/>
  <c r="AD8" i="10" l="1"/>
  <c r="AD5" i="10"/>
  <c r="AD10" i="10"/>
  <c r="AD4" i="10"/>
  <c r="C12" i="10" l="1"/>
  <c r="C13" i="10"/>
  <c r="AW4" i="11" l="1"/>
  <c r="AZ4" i="11"/>
  <c r="AP4" i="11"/>
  <c r="U4" i="11"/>
  <c r="BC4" i="11"/>
  <c r="BZ4" i="11"/>
  <c r="AM4" i="11"/>
  <c r="AA4" i="11"/>
  <c r="BI4" i="11"/>
  <c r="AT4" i="11"/>
  <c r="BW4" i="11"/>
  <c r="AJ4" i="11"/>
  <c r="BT4" i="11"/>
  <c r="AG4" i="11"/>
  <c r="BL4" i="11"/>
  <c r="BF4" i="11"/>
  <c r="I4" i="11"/>
  <c r="BP4" i="11"/>
  <c r="AD4" i="11"/>
  <c r="O4" i="11"/>
  <c r="A20" i="10"/>
  <c r="I7" i="11" l="1"/>
  <c r="J7" i="11"/>
  <c r="K7" i="11"/>
  <c r="A23" i="10"/>
  <c r="A22" i="10"/>
  <c r="A21" i="10"/>
  <c r="M7" i="11" s="1"/>
  <c r="A24" i="10"/>
  <c r="Q7" i="11" l="1"/>
  <c r="N7" i="11"/>
  <c r="L7" i="11"/>
  <c r="P7" i="11"/>
  <c r="O7" i="11"/>
  <c r="A27" i="10"/>
  <c r="A25" i="10"/>
  <c r="U7" i="11" s="1"/>
  <c r="A26" i="10"/>
  <c r="A28" i="10"/>
  <c r="R7" i="11" l="1"/>
  <c r="T7" i="11"/>
  <c r="W7" i="11"/>
  <c r="S7" i="11"/>
  <c r="V7" i="11"/>
  <c r="A31" i="10"/>
  <c r="AA7" i="11" s="1"/>
  <c r="A30" i="10"/>
  <c r="A29" i="10"/>
  <c r="AC7" i="11" s="1"/>
  <c r="A39" i="10"/>
  <c r="Y7" i="11" l="1"/>
  <c r="AB7" i="11"/>
  <c r="Z7" i="11"/>
  <c r="X7" i="11"/>
  <c r="A40" i="10"/>
  <c r="A60" i="10"/>
  <c r="AD7" i="11" l="1"/>
  <c r="AE7" i="11"/>
  <c r="AF7" i="11"/>
  <c r="A41" i="10"/>
  <c r="A61" i="10"/>
  <c r="AG7" i="11" l="1"/>
  <c r="AH7" i="11"/>
  <c r="A42" i="10"/>
  <c r="AL7" i="11" s="1"/>
  <c r="AK7" i="11" l="1"/>
  <c r="A43" i="10"/>
  <c r="AN7" i="11" l="1"/>
  <c r="A44" i="10"/>
  <c r="AR7" i="11" l="1"/>
  <c r="A45" i="10"/>
  <c r="AV7" i="11"/>
  <c r="BS7" i="11"/>
  <c r="BX7" i="11"/>
  <c r="AQ7" i="11"/>
  <c r="BN7" i="11"/>
  <c r="BD7" i="11"/>
  <c r="BM7" i="11"/>
  <c r="AZ7" i="11"/>
  <c r="BH7" i="11"/>
  <c r="CA7" i="11"/>
  <c r="BO7" i="11"/>
  <c r="CB7" i="11"/>
  <c r="AT7" i="11" l="1"/>
  <c r="AJ7" i="11"/>
  <c r="BY7" i="11"/>
  <c r="CC7" i="11"/>
  <c r="AI7" i="11"/>
  <c r="AO7" i="11"/>
  <c r="BV7" i="11"/>
  <c r="AS7" i="11"/>
  <c r="BL7" i="11"/>
  <c r="BG7" i="11"/>
  <c r="BB7" i="11"/>
  <c r="BA7" i="11"/>
  <c r="AP7" i="11"/>
  <c r="AY7" i="11"/>
  <c r="BP7" i="11"/>
  <c r="BF7" i="11"/>
  <c r="BI7" i="11"/>
  <c r="AW7" i="11"/>
  <c r="BC7" i="11"/>
  <c r="AM7" i="11"/>
  <c r="BW7" i="11"/>
  <c r="BE7" i="11"/>
  <c r="AU7" i="11"/>
  <c r="BJ7" i="11"/>
  <c r="BQ7" i="11"/>
  <c r="BK7" i="11"/>
  <c r="BR7" i="11"/>
  <c r="BU7" i="11"/>
  <c r="BT7" i="11"/>
  <c r="BZ7" i="11"/>
  <c r="AX7" i="11"/>
</calcChain>
</file>

<file path=xl/sharedStrings.xml><?xml version="1.0" encoding="utf-8"?>
<sst xmlns="http://schemas.openxmlformats.org/spreadsheetml/2006/main" count="285" uniqueCount="107">
  <si>
    <t>ご担当者名</t>
    <rPh sb="1" eb="4">
      <t>タントウシャ</t>
    </rPh>
    <rPh sb="4" eb="5">
      <t>ナ</t>
    </rPh>
    <phoneticPr fontId="1"/>
  </si>
  <si>
    <t>ご連絡先</t>
    <rPh sb="1" eb="3">
      <t>レンラク</t>
    </rPh>
    <rPh sb="3" eb="4">
      <t>サキ</t>
    </rPh>
    <phoneticPr fontId="1"/>
  </si>
  <si>
    <t>要望台数</t>
    <rPh sb="0" eb="2">
      <t>ヨウボウ</t>
    </rPh>
    <rPh sb="2" eb="4">
      <t>ダイスウ</t>
    </rPh>
    <phoneticPr fontId="1"/>
  </si>
  <si>
    <t>台</t>
    <rPh sb="0" eb="1">
      <t>ダイ</t>
    </rPh>
    <phoneticPr fontId="1"/>
  </si>
  <si>
    <t>回</t>
    <rPh sb="0" eb="1">
      <t>カイ</t>
    </rPh>
    <phoneticPr fontId="1"/>
  </si>
  <si>
    <t>(E-mail アドレス)</t>
    <phoneticPr fontId="1"/>
  </si>
  <si>
    <t>整理記号</t>
    <rPh sb="0" eb="2">
      <t>セイリ</t>
    </rPh>
    <rPh sb="2" eb="4">
      <t>キゴウ</t>
    </rPh>
    <phoneticPr fontId="1"/>
  </si>
  <si>
    <t>補助対象経費（税抜）</t>
    <rPh sb="0" eb="2">
      <t>ホジョ</t>
    </rPh>
    <rPh sb="2" eb="4">
      <t>タイショウ</t>
    </rPh>
    <rPh sb="4" eb="6">
      <t>ケイヒ</t>
    </rPh>
    <rPh sb="7" eb="8">
      <t>ゼイ</t>
    </rPh>
    <rPh sb="8" eb="9">
      <t>ヌ</t>
    </rPh>
    <phoneticPr fontId="1"/>
  </si>
  <si>
    <t>キャッシュレス車載機器の導入</t>
    <rPh sb="7" eb="9">
      <t>シャサイ</t>
    </rPh>
    <rPh sb="9" eb="11">
      <t>キキ</t>
    </rPh>
    <rPh sb="12" eb="14">
      <t>ドウニュウ</t>
    </rPh>
    <phoneticPr fontId="1"/>
  </si>
  <si>
    <t>クレジット決済機器</t>
    <rPh sb="5" eb="7">
      <t>ケッサイ</t>
    </rPh>
    <rPh sb="7" eb="9">
      <t>キキ</t>
    </rPh>
    <phoneticPr fontId="1"/>
  </si>
  <si>
    <t>交通系ＩＣ決済機器</t>
    <rPh sb="0" eb="2">
      <t>コウツウ</t>
    </rPh>
    <rPh sb="2" eb="3">
      <t>ケイ</t>
    </rPh>
    <rPh sb="5" eb="7">
      <t>ケッサイ</t>
    </rPh>
    <rPh sb="7" eb="9">
      <t>キキ</t>
    </rPh>
    <phoneticPr fontId="1"/>
  </si>
  <si>
    <t>多言語研修の実施</t>
    <rPh sb="0" eb="3">
      <t>タゲンゴ</t>
    </rPh>
    <rPh sb="3" eb="5">
      <t>ケンシュウ</t>
    </rPh>
    <rPh sb="6" eb="8">
      <t>ジッシ</t>
    </rPh>
    <phoneticPr fontId="1"/>
  </si>
  <si>
    <t>③</t>
    <phoneticPr fontId="1"/>
  </si>
  <si>
    <t>②</t>
    <phoneticPr fontId="1"/>
  </si>
  <si>
    <t>ホームページの多言語表記</t>
    <rPh sb="7" eb="10">
      <t>タゲンゴ</t>
    </rPh>
    <rPh sb="10" eb="12">
      <t>ヒョウキ</t>
    </rPh>
    <phoneticPr fontId="1"/>
  </si>
  <si>
    <t>④</t>
    <phoneticPr fontId="1"/>
  </si>
  <si>
    <t>情報端末への電源供給機器</t>
    <rPh sb="0" eb="2">
      <t>ジョウホウ</t>
    </rPh>
    <rPh sb="2" eb="4">
      <t>タンマツ</t>
    </rPh>
    <rPh sb="6" eb="8">
      <t>デンゲン</t>
    </rPh>
    <rPh sb="8" eb="10">
      <t>キョウキュウ</t>
    </rPh>
    <rPh sb="10" eb="12">
      <t>キキ</t>
    </rPh>
    <phoneticPr fontId="1"/>
  </si>
  <si>
    <t>(ＴＥＬ)</t>
    <phoneticPr fontId="1"/>
  </si>
  <si>
    <t>非常用電源装置</t>
    <rPh sb="0" eb="3">
      <t>ヒジョウヨウ</t>
    </rPh>
    <rPh sb="3" eb="5">
      <t>デンゲン</t>
    </rPh>
    <rPh sb="5" eb="7">
      <t>ソウチ</t>
    </rPh>
    <phoneticPr fontId="1"/>
  </si>
  <si>
    <t>千円</t>
    <rPh sb="0" eb="2">
      <t>センエン</t>
    </rPh>
    <phoneticPr fontId="1"/>
  </si>
  <si>
    <t>多言語化への取組み</t>
    <rPh sb="3" eb="4">
      <t>カ</t>
    </rPh>
    <rPh sb="6" eb="7">
      <t>ト</t>
    </rPh>
    <rPh sb="7" eb="8">
      <t>ク</t>
    </rPh>
    <phoneticPr fontId="1"/>
  </si>
  <si>
    <t>要望台数</t>
    <rPh sb="0" eb="2">
      <t>ヨウボウ</t>
    </rPh>
    <rPh sb="2" eb="4">
      <t>ダイスウ</t>
    </rPh>
    <phoneticPr fontId="1"/>
  </si>
  <si>
    <t>情報端末機器用充電機器、非常用電源装置の導入</t>
    <rPh sb="0" eb="2">
      <t>ジョウホウ</t>
    </rPh>
    <rPh sb="2" eb="4">
      <t>タンマツ</t>
    </rPh>
    <rPh sb="4" eb="6">
      <t>キキ</t>
    </rPh>
    <rPh sb="6" eb="7">
      <t>ヨウ</t>
    </rPh>
    <rPh sb="7" eb="9">
      <t>ジュウデン</t>
    </rPh>
    <rPh sb="9" eb="11">
      <t>キキ</t>
    </rPh>
    <rPh sb="20" eb="22">
      <t>ドウニュウ</t>
    </rPh>
    <phoneticPr fontId="1"/>
  </si>
  <si>
    <t>□</t>
    <phoneticPr fontId="1"/>
  </si>
  <si>
    <t>事業者名</t>
    <rPh sb="0" eb="3">
      <t>ジギョウシャ</t>
    </rPh>
    <rPh sb="3" eb="4">
      <t>ナ</t>
    </rPh>
    <phoneticPr fontId="1"/>
  </si>
  <si>
    <t>事業者名</t>
    <rPh sb="0" eb="3">
      <t>ジギョウシャ</t>
    </rPh>
    <rPh sb="3" eb="4">
      <t>ナ</t>
    </rPh>
    <phoneticPr fontId="20"/>
  </si>
  <si>
    <t>ご担当者名</t>
    <rPh sb="1" eb="4">
      <t>タントウシャ</t>
    </rPh>
    <rPh sb="4" eb="5">
      <t>メイ</t>
    </rPh>
    <phoneticPr fontId="20"/>
  </si>
  <si>
    <t>ご連絡先(ＴＥＬ)</t>
    <rPh sb="1" eb="4">
      <t>レンラクサキ</t>
    </rPh>
    <phoneticPr fontId="20"/>
  </si>
  <si>
    <t>ご連絡先(E-mail アドレス)</t>
    <rPh sb="1" eb="4">
      <t>レンラクサキ</t>
    </rPh>
    <phoneticPr fontId="20"/>
  </si>
  <si>
    <t>式</t>
    <rPh sb="0" eb="1">
      <t>シキ</t>
    </rPh>
    <phoneticPr fontId="23"/>
  </si>
  <si>
    <t>千円</t>
    <rPh sb="0" eb="2">
      <t>センエン</t>
    </rPh>
    <phoneticPr fontId="23"/>
  </si>
  <si>
    <t>その他</t>
    <rPh sb="2" eb="3">
      <t>タ</t>
    </rPh>
    <phoneticPr fontId="23"/>
  </si>
  <si>
    <t>多言語案内用タブレット</t>
    <phoneticPr fontId="1"/>
  </si>
  <si>
    <t>-</t>
    <phoneticPr fontId="1"/>
  </si>
  <si>
    <t>⑤</t>
    <phoneticPr fontId="1"/>
  </si>
  <si>
    <t>要望項目</t>
    <rPh sb="0" eb="4">
      <t>ヨウボウコウモク</t>
    </rPh>
    <phoneticPr fontId="1"/>
  </si>
  <si>
    <t>☑</t>
    <phoneticPr fontId="1"/>
  </si>
  <si>
    <t>□</t>
  </si>
  <si>
    <t>事業概要：</t>
    <rPh sb="0" eb="4">
      <t>ジギョウガイヨウ</t>
    </rPh>
    <phoneticPr fontId="1"/>
  </si>
  <si>
    <t>多言語案内サイネージの導入</t>
    <rPh sb="0" eb="3">
      <t>タゲンゴ</t>
    </rPh>
    <rPh sb="3" eb="5">
      <t>アンナイ</t>
    </rPh>
    <rPh sb="11" eb="13">
      <t>ドウニュウ</t>
    </rPh>
    <phoneticPr fontId="1"/>
  </si>
  <si>
    <t>多言語翻訳システム機器</t>
    <phoneticPr fontId="1"/>
  </si>
  <si>
    <t>二次元コード決済機器</t>
    <rPh sb="0" eb="3">
      <t>ニジゲン</t>
    </rPh>
    <rPh sb="6" eb="8">
      <t>ケッサイ</t>
    </rPh>
    <rPh sb="8" eb="10">
      <t>キキ</t>
    </rPh>
    <phoneticPr fontId="1"/>
  </si>
  <si>
    <t>要望調査票記入後にチェックしてください</t>
    <rPh sb="0" eb="2">
      <t>ヨウボウ</t>
    </rPh>
    <rPh sb="2" eb="5">
      <t>チョウサヒョウ</t>
    </rPh>
    <rPh sb="5" eb="7">
      <t>キニュウ</t>
    </rPh>
    <rPh sb="7" eb="8">
      <t>ゴ</t>
    </rPh>
    <phoneticPr fontId="1"/>
  </si>
  <si>
    <t>記載内容に誤りが無いこと</t>
    <phoneticPr fontId="20"/>
  </si>
  <si>
    <t>補助対象経費</t>
    <rPh sb="0" eb="2">
      <t>ホジョ</t>
    </rPh>
    <rPh sb="2" eb="4">
      <t>タイショウ</t>
    </rPh>
    <rPh sb="4" eb="6">
      <t>ケイヒ</t>
    </rPh>
    <phoneticPr fontId="20"/>
  </si>
  <si>
    <t>国庫補助要望額</t>
    <rPh sb="0" eb="2">
      <t>コッコ</t>
    </rPh>
    <rPh sb="2" eb="4">
      <t>ホジョ</t>
    </rPh>
    <rPh sb="4" eb="6">
      <t>ヨウボウ</t>
    </rPh>
    <rPh sb="6" eb="7">
      <t>ガク</t>
    </rPh>
    <phoneticPr fontId="20"/>
  </si>
  <si>
    <t>運転者数</t>
    <rPh sb="0" eb="3">
      <t>ウンテンシャ</t>
    </rPh>
    <rPh sb="3" eb="4">
      <t>スウ</t>
    </rPh>
    <phoneticPr fontId="20"/>
  </si>
  <si>
    <t>車両数</t>
    <rPh sb="0" eb="2">
      <t>シャリョウ</t>
    </rPh>
    <rPh sb="2" eb="3">
      <t>スウ</t>
    </rPh>
    <phoneticPr fontId="20"/>
  </si>
  <si>
    <t>↑「入力エラー！」の表示が消えたことを確認してから提出してください。
　 「表紙」及び「各種認証・認定の取得状況」の記入が完了すると「入力エラー」が消えて「OK」と表示されます。</t>
    <phoneticPr fontId="1"/>
  </si>
  <si>
    <t>円</t>
    <rPh sb="0" eb="1">
      <t>エン</t>
    </rPh>
    <phoneticPr fontId="1"/>
  </si>
  <si>
    <t>記載内容に誤りが無いこと（補助対象経費は見積り等を基に必要経費を税抜きで記載、円単位で記載）を確認しました。</t>
    <rPh sb="0" eb="2">
      <t>キサイ</t>
    </rPh>
    <rPh sb="2" eb="4">
      <t>ナイヨウ</t>
    </rPh>
    <rPh sb="5" eb="6">
      <t>アヤマ</t>
    </rPh>
    <rPh sb="8" eb="9">
      <t>ナ</t>
    </rPh>
    <rPh sb="13" eb="15">
      <t>ホジョ</t>
    </rPh>
    <rPh sb="15" eb="17">
      <t>タイショウ</t>
    </rPh>
    <rPh sb="17" eb="19">
      <t>ケイヒ</t>
    </rPh>
    <rPh sb="20" eb="22">
      <t>ミツモ</t>
    </rPh>
    <rPh sb="23" eb="24">
      <t>トウ</t>
    </rPh>
    <rPh sb="25" eb="26">
      <t>モト</t>
    </rPh>
    <rPh sb="27" eb="29">
      <t>ヒツヨウ</t>
    </rPh>
    <rPh sb="29" eb="31">
      <t>ケイヒ</t>
    </rPh>
    <rPh sb="32" eb="34">
      <t>ゼイヌ</t>
    </rPh>
    <rPh sb="36" eb="38">
      <t>キサイ</t>
    </rPh>
    <rPh sb="39" eb="40">
      <t>エン</t>
    </rPh>
    <rPh sb="40" eb="42">
      <t>タンイ</t>
    </rPh>
    <rPh sb="43" eb="45">
      <t>キサイ</t>
    </rPh>
    <rPh sb="47" eb="49">
      <t>カクニン</t>
    </rPh>
    <phoneticPr fontId="1"/>
  </si>
  <si>
    <r>
      <t xml:space="preserve">国庫補助要望額
</t>
    </r>
    <r>
      <rPr>
        <sz val="8"/>
        <color theme="1"/>
        <rFont val="ＭＳ Ｐゴシック"/>
        <family val="3"/>
        <charset val="128"/>
        <scheme val="minor"/>
      </rPr>
      <t>（補助率１／３）</t>
    </r>
    <rPh sb="0" eb="2">
      <t>コッコ</t>
    </rPh>
    <rPh sb="2" eb="4">
      <t>ホジョ</t>
    </rPh>
    <rPh sb="4" eb="6">
      <t>ヨウボウ</t>
    </rPh>
    <rPh sb="6" eb="7">
      <t>ガク</t>
    </rPh>
    <phoneticPr fontId="1"/>
  </si>
  <si>
    <r>
      <t xml:space="preserve">国庫補助要望額
</t>
    </r>
    <r>
      <rPr>
        <sz val="8"/>
        <color theme="1"/>
        <rFont val="ＭＳ Ｐゴシック"/>
        <family val="3"/>
        <charset val="128"/>
        <scheme val="minor"/>
      </rPr>
      <t>（補助率１／２）</t>
    </r>
    <rPh sb="0" eb="2">
      <t>コッコ</t>
    </rPh>
    <rPh sb="2" eb="4">
      <t>ホジョ</t>
    </rPh>
    <rPh sb="4" eb="6">
      <t>ヨウボウ</t>
    </rPh>
    <rPh sb="6" eb="7">
      <t>ガク</t>
    </rPh>
    <phoneticPr fontId="1"/>
  </si>
  <si>
    <t>箇所</t>
    <rPh sb="0" eb="2">
      <t>カショ</t>
    </rPh>
    <phoneticPr fontId="1"/>
  </si>
  <si>
    <t>単純更新に該当する。</t>
    <rPh sb="0" eb="2">
      <t>タンジュン</t>
    </rPh>
    <rPh sb="2" eb="4">
      <t>コウシン</t>
    </rPh>
    <rPh sb="5" eb="7">
      <t>ガイトウ</t>
    </rPh>
    <phoneticPr fontId="1"/>
  </si>
  <si>
    <t>単純更新</t>
    <rPh sb="0" eb="2">
      <t>タンジュン</t>
    </rPh>
    <rPh sb="2" eb="4">
      <t>コウシン</t>
    </rPh>
    <phoneticPr fontId="20"/>
  </si>
  <si>
    <t>新規導入に該当する。</t>
    <rPh sb="0" eb="2">
      <t>シンキ</t>
    </rPh>
    <rPh sb="2" eb="4">
      <t>ドウニュウ</t>
    </rPh>
    <rPh sb="5" eb="7">
      <t>ガイトウ</t>
    </rPh>
    <phoneticPr fontId="1"/>
  </si>
  <si>
    <t>機能向上に該当する。</t>
    <rPh sb="0" eb="2">
      <t>キノウ</t>
    </rPh>
    <rPh sb="2" eb="4">
      <t>コウジョウ</t>
    </rPh>
    <rPh sb="5" eb="7">
      <t>ガイトウ</t>
    </rPh>
    <phoneticPr fontId="1"/>
  </si>
  <si>
    <t>I10</t>
    <phoneticPr fontId="1"/>
  </si>
  <si>
    <t>I11</t>
    <phoneticPr fontId="1"/>
  </si>
  <si>
    <t>I12</t>
    <phoneticPr fontId="1"/>
  </si>
  <si>
    <t>I13</t>
    <phoneticPr fontId="1"/>
  </si>
  <si>
    <t>I14</t>
    <phoneticPr fontId="1"/>
  </si>
  <si>
    <t>I16</t>
    <phoneticPr fontId="1"/>
  </si>
  <si>
    <t>I26</t>
    <phoneticPr fontId="1"/>
  </si>
  <si>
    <t>I27</t>
    <phoneticPr fontId="1"/>
  </si>
  <si>
    <t>乗場環境の整備・改善</t>
    <rPh sb="0" eb="1">
      <t>ノ</t>
    </rPh>
    <rPh sb="1" eb="2">
      <t>バ</t>
    </rPh>
    <rPh sb="2" eb="4">
      <t>カンキョウ</t>
    </rPh>
    <rPh sb="5" eb="7">
      <t>セイビ</t>
    </rPh>
    <rPh sb="8" eb="10">
      <t>カイゼン</t>
    </rPh>
    <phoneticPr fontId="1"/>
  </si>
  <si>
    <t>G1</t>
    <phoneticPr fontId="1"/>
  </si>
  <si>
    <t>G2</t>
    <phoneticPr fontId="1"/>
  </si>
  <si>
    <t>G3</t>
    <phoneticPr fontId="1"/>
  </si>
  <si>
    <t>二次交通への円滑なアクセスに資する乗場の設置</t>
    <rPh sb="0" eb="2">
      <t>ニジ</t>
    </rPh>
    <rPh sb="2" eb="4">
      <t>コウツウ</t>
    </rPh>
    <rPh sb="6" eb="8">
      <t>エンカツ</t>
    </rPh>
    <rPh sb="14" eb="15">
      <t>シ</t>
    </rPh>
    <rPh sb="17" eb="18">
      <t>ノ</t>
    </rPh>
    <rPh sb="18" eb="19">
      <t>バ</t>
    </rPh>
    <rPh sb="20" eb="22">
      <t>セッチ</t>
    </rPh>
    <phoneticPr fontId="1"/>
  </si>
  <si>
    <t>二次交通への円滑なアクセスを目的とした乗場環境の整備・改善</t>
    <rPh sb="0" eb="2">
      <t>ニジ</t>
    </rPh>
    <rPh sb="2" eb="4">
      <t>コウツウ</t>
    </rPh>
    <rPh sb="6" eb="8">
      <t>エンカツ</t>
    </rPh>
    <rPh sb="14" eb="16">
      <t>モクテキ</t>
    </rPh>
    <rPh sb="19" eb="20">
      <t>ノ</t>
    </rPh>
    <rPh sb="20" eb="21">
      <t>バ</t>
    </rPh>
    <rPh sb="21" eb="23">
      <t>カンキョウ</t>
    </rPh>
    <rPh sb="24" eb="26">
      <t>セイビ</t>
    </rPh>
    <rPh sb="27" eb="29">
      <t>カイゼン</t>
    </rPh>
    <phoneticPr fontId="1"/>
  </si>
  <si>
    <t>WEBカメラの設置・導入</t>
    <rPh sb="7" eb="9">
      <t>セッチ</t>
    </rPh>
    <rPh sb="10" eb="12">
      <t>ドウニュウ</t>
    </rPh>
    <phoneticPr fontId="1"/>
  </si>
  <si>
    <t>二次交通への円滑なアクセスに資する乗場環境の整備・改善のためのその他機器の設置・導入</t>
    <rPh sb="0" eb="2">
      <t>ニジ</t>
    </rPh>
    <rPh sb="2" eb="4">
      <t>コウツウ</t>
    </rPh>
    <rPh sb="6" eb="8">
      <t>エンカツ</t>
    </rPh>
    <rPh sb="14" eb="15">
      <t>シ</t>
    </rPh>
    <rPh sb="17" eb="18">
      <t>ノ</t>
    </rPh>
    <rPh sb="18" eb="19">
      <t>バ</t>
    </rPh>
    <rPh sb="19" eb="21">
      <t>カンキョウ</t>
    </rPh>
    <rPh sb="22" eb="24">
      <t>セイビ</t>
    </rPh>
    <rPh sb="25" eb="27">
      <t>カイゼン</t>
    </rPh>
    <rPh sb="33" eb="34">
      <t>タ</t>
    </rPh>
    <rPh sb="34" eb="36">
      <t>キキ</t>
    </rPh>
    <rPh sb="37" eb="39">
      <t>セッチ</t>
    </rPh>
    <rPh sb="40" eb="42">
      <t>ドウニュウ</t>
    </rPh>
    <phoneticPr fontId="1"/>
  </si>
  <si>
    <t>G5</t>
    <phoneticPr fontId="1"/>
  </si>
  <si>
    <t>サイネージの設置・導入</t>
    <rPh sb="6" eb="8">
      <t>セッチ</t>
    </rPh>
    <rPh sb="9" eb="11">
      <t>ドウニュウ</t>
    </rPh>
    <phoneticPr fontId="1"/>
  </si>
  <si>
    <t>令和７年度補正予算　補助事業要望調査票（レンタカー関係）</t>
    <rPh sb="0" eb="2">
      <t>レイワ</t>
    </rPh>
    <rPh sb="3" eb="5">
      <t>ネンド</t>
    </rPh>
    <rPh sb="5" eb="7">
      <t>ホセイ</t>
    </rPh>
    <rPh sb="7" eb="9">
      <t>ヨサン</t>
    </rPh>
    <rPh sb="10" eb="12">
      <t>ホジョ</t>
    </rPh>
    <rPh sb="12" eb="14">
      <t>ジギョウ</t>
    </rPh>
    <rPh sb="14" eb="16">
      <t>ヨウボウ</t>
    </rPh>
    <rPh sb="16" eb="18">
      <t>チョウサ</t>
    </rPh>
    <rPh sb="18" eb="19">
      <t>ヒョウ</t>
    </rPh>
    <rPh sb="25" eb="27">
      <t>カンケイ</t>
    </rPh>
    <phoneticPr fontId="1"/>
  </si>
  <si>
    <t>（要望調査①）　キャッシュレス車載機器</t>
    <rPh sb="1" eb="3">
      <t>ヨウボウ</t>
    </rPh>
    <rPh sb="3" eb="5">
      <t>チョウサ</t>
    </rPh>
    <rPh sb="15" eb="17">
      <t>シャサイ</t>
    </rPh>
    <rPh sb="17" eb="19">
      <t>キキ</t>
    </rPh>
    <phoneticPr fontId="1"/>
  </si>
  <si>
    <t>I21</t>
    <phoneticPr fontId="1"/>
  </si>
  <si>
    <t>I22</t>
    <phoneticPr fontId="1"/>
  </si>
  <si>
    <t>I23</t>
    <phoneticPr fontId="1"/>
  </si>
  <si>
    <t>　①</t>
    <phoneticPr fontId="1"/>
  </si>
  <si>
    <t>I17</t>
    <phoneticPr fontId="1"/>
  </si>
  <si>
    <t>I18</t>
    <phoneticPr fontId="1"/>
  </si>
  <si>
    <t>I19</t>
    <phoneticPr fontId="1"/>
  </si>
  <si>
    <t>日本の交通ルール説明用多言語パンフレット等作成</t>
    <rPh sb="0" eb="2">
      <t>ニホン</t>
    </rPh>
    <rPh sb="3" eb="5">
      <t>コウツウ</t>
    </rPh>
    <rPh sb="8" eb="10">
      <t>セツメイ</t>
    </rPh>
    <rPh sb="10" eb="11">
      <t>ヨウ</t>
    </rPh>
    <rPh sb="11" eb="14">
      <t>タゲンゴ</t>
    </rPh>
    <rPh sb="20" eb="21">
      <t>トウ</t>
    </rPh>
    <rPh sb="21" eb="23">
      <t>サクセイ</t>
    </rPh>
    <phoneticPr fontId="1"/>
  </si>
  <si>
    <t>訪日外国人旅行者運転中ステッカー作成</t>
    <rPh sb="0" eb="2">
      <t>ホウニチ</t>
    </rPh>
    <rPh sb="2" eb="5">
      <t>ガイコクジン</t>
    </rPh>
    <rPh sb="5" eb="8">
      <t>リョコウシャ</t>
    </rPh>
    <rPh sb="8" eb="11">
      <t>ウンテンチュウ</t>
    </rPh>
    <rPh sb="16" eb="18">
      <t>サクセイ</t>
    </rPh>
    <phoneticPr fontId="1"/>
  </si>
  <si>
    <t>訪日外国人旅行者ドライブ支援アプリ開発</t>
    <rPh sb="0" eb="2">
      <t>ホウニチ</t>
    </rPh>
    <rPh sb="2" eb="5">
      <t>ガイコクジン</t>
    </rPh>
    <rPh sb="5" eb="8">
      <t>リョコウシャ</t>
    </rPh>
    <rPh sb="12" eb="14">
      <t>シエン</t>
    </rPh>
    <rPh sb="17" eb="19">
      <t>カイハツ</t>
    </rPh>
    <phoneticPr fontId="1"/>
  </si>
  <si>
    <t>ETC読取機・プリンターの導入</t>
    <rPh sb="3" eb="4">
      <t>ヨ</t>
    </rPh>
    <rPh sb="4" eb="5">
      <t>ト</t>
    </rPh>
    <rPh sb="5" eb="6">
      <t>キ</t>
    </rPh>
    <rPh sb="13" eb="15">
      <t>ドウニュウ</t>
    </rPh>
    <phoneticPr fontId="1"/>
  </si>
  <si>
    <t>ETC読取機・プリンターの導入</t>
    <phoneticPr fontId="1"/>
  </si>
  <si>
    <t>I25</t>
    <phoneticPr fontId="1"/>
  </si>
  <si>
    <t>（要望調査②）　インバウンド対応設備機器関係</t>
    <rPh sb="1" eb="3">
      <t>ヨウボウ</t>
    </rPh>
    <rPh sb="3" eb="5">
      <t>チョウサ</t>
    </rPh>
    <rPh sb="14" eb="16">
      <t>タイオウ</t>
    </rPh>
    <rPh sb="16" eb="18">
      <t>セツビ</t>
    </rPh>
    <rPh sb="18" eb="20">
      <t>キキ</t>
    </rPh>
    <rPh sb="20" eb="22">
      <t>カンケイ</t>
    </rPh>
    <phoneticPr fontId="1"/>
  </si>
  <si>
    <t>（要望調査③）　地方ゲートウェイの刷新</t>
    <rPh sb="1" eb="3">
      <t>ヨウボウ</t>
    </rPh>
    <rPh sb="3" eb="5">
      <t>チョウサ</t>
    </rPh>
    <rPh sb="8" eb="10">
      <t>チホウ</t>
    </rPh>
    <rPh sb="17" eb="19">
      <t>サッシン</t>
    </rPh>
    <phoneticPr fontId="1"/>
  </si>
  <si>
    <t>G4</t>
    <phoneticPr fontId="1"/>
  </si>
  <si>
    <t>事業概要</t>
    <rPh sb="0" eb="2">
      <t>ジギョウ</t>
    </rPh>
    <rPh sb="2" eb="4">
      <t>ガイヨウ</t>
    </rPh>
    <phoneticPr fontId="20"/>
  </si>
  <si>
    <t>新規導入</t>
    <rPh sb="0" eb="2">
      <t>シンキ</t>
    </rPh>
    <rPh sb="2" eb="4">
      <t>ドウニュウ</t>
    </rPh>
    <phoneticPr fontId="20"/>
  </si>
  <si>
    <t>機能向上</t>
    <rPh sb="0" eb="2">
      <t>キノウ</t>
    </rPh>
    <rPh sb="2" eb="4">
      <t>コウジョウ</t>
    </rPh>
    <phoneticPr fontId="20"/>
  </si>
  <si>
    <t>要望箇所</t>
    <rPh sb="0" eb="2">
      <t>ヨウボウ</t>
    </rPh>
    <rPh sb="2" eb="4">
      <t>カショ</t>
    </rPh>
    <phoneticPr fontId="1"/>
  </si>
  <si>
    <t>各種認証・認定の取得状況</t>
  </si>
  <si>
    <t>質問
事項</t>
    <rPh sb="0" eb="2">
      <t>シツモン</t>
    </rPh>
    <rPh sb="3" eb="5">
      <t>ジコウ</t>
    </rPh>
    <phoneticPr fontId="1"/>
  </si>
  <si>
    <t>（記載例）
・I21　クレジット決済機器
質問内容：○○○</t>
    <rPh sb="1" eb="4">
      <t>キサイレイ</t>
    </rPh>
    <rPh sb="21" eb="23">
      <t>シツモン</t>
    </rPh>
    <rPh sb="23" eb="25">
      <t>ナイヨウ</t>
    </rPh>
    <phoneticPr fontId="1"/>
  </si>
  <si>
    <t>（記載例）
・I10　多言語案内用タブレット
質問内容：○○○</t>
    <rPh sb="1" eb="4">
      <t>キサイレイ</t>
    </rPh>
    <rPh sb="23" eb="25">
      <t>シツモン</t>
    </rPh>
    <rPh sb="25" eb="27">
      <t>ナイヨウ</t>
    </rPh>
    <phoneticPr fontId="1"/>
  </si>
  <si>
    <t>（記載例）
・G1　二次交通への円滑なアクセスに資する乗場の設置
質問内容：○○○</t>
    <rPh sb="1" eb="4">
      <t>キサイレイ</t>
    </rPh>
    <rPh sb="33" eb="35">
      <t>シツモン</t>
    </rPh>
    <rPh sb="35" eb="37">
      <t>ナイヨウ</t>
    </rPh>
    <phoneticPr fontId="1"/>
  </si>
  <si>
    <t>質問事項</t>
    <rPh sb="0" eb="2">
      <t>シツモン</t>
    </rPh>
    <rPh sb="2" eb="4">
      <t>ジコウ</t>
    </rPh>
    <phoneticPr fontId="1"/>
  </si>
  <si>
    <t>（要望調査①）　キャッシュレス車載機器</t>
    <phoneticPr fontId="1"/>
  </si>
  <si>
    <t>（要望調査②）　インバウンド対応設備機器関係</t>
    <phoneticPr fontId="1"/>
  </si>
  <si>
    <t>（要望調査③）　地方ゲートウェイの刷新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</si>
</sst>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quot;B-&quot;0"/>
    <numFmt numFmtId="178" formatCode="0_);[Red]\(0\)"/>
    <numFmt numFmtId="179" formatCode="#,##0_ "/>
  </numFmts>
  <fonts count="31"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1"/>
      <color theme="0"/>
      <name val="ＭＳ Ｐゴシック"/>
      <family val="2"/>
      <charset val="128"/>
      <scheme val="minor"/>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b/>
      <sz val="14"/>
      <color theme="1"/>
      <name val="ＭＳ Ｐゴシック"/>
      <family val="3"/>
      <charset val="128"/>
      <scheme val="minor"/>
    </font>
    <font>
      <sz val="10"/>
      <color theme="1"/>
      <name val="ＭＳ Ｐゴシック"/>
      <family val="2"/>
      <charset val="128"/>
      <scheme val="minor"/>
    </font>
    <font>
      <sz val="8"/>
      <color theme="1"/>
      <name val="ＭＳ Ｐゴシック"/>
      <family val="2"/>
      <charset val="128"/>
      <scheme val="minor"/>
    </font>
    <font>
      <sz val="6"/>
      <color theme="1"/>
      <name val="ＭＳ Ｐゴシック"/>
      <family val="3"/>
      <charset val="128"/>
      <scheme val="minor"/>
    </font>
    <font>
      <sz val="6"/>
      <color theme="1"/>
      <name val="ＭＳ Ｐゴシック"/>
      <family val="2"/>
      <charset val="128"/>
      <scheme val="minor"/>
    </font>
    <font>
      <sz val="11"/>
      <color theme="1"/>
      <name val="ＭＳ Ｐゴシック"/>
      <family val="2"/>
      <charset val="128"/>
      <scheme val="minor"/>
    </font>
    <font>
      <sz val="11"/>
      <color theme="0" tint="-0.499984740745262"/>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1"/>
      <color theme="0" tint="-0.499984740745262"/>
      <name val="ＭＳ Ｐゴシック"/>
      <family val="2"/>
      <charset val="128"/>
      <scheme val="minor"/>
    </font>
    <font>
      <sz val="11"/>
      <color theme="0"/>
      <name val="ＭＳ Ｐゴシック"/>
      <family val="3"/>
      <charset val="128"/>
      <scheme val="minor"/>
    </font>
    <font>
      <sz val="11"/>
      <color theme="1"/>
      <name val="ＭＳ Ｐゴシック"/>
      <family val="2"/>
      <scheme val="minor"/>
    </font>
    <font>
      <sz val="6"/>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6"/>
      <name val="ＭＳ Ｐゴシック"/>
      <family val="3"/>
      <scheme val="minor"/>
    </font>
    <font>
      <sz val="11"/>
      <name val="ＭＳ Ｐゴシック"/>
      <family val="3"/>
      <scheme val="minor"/>
    </font>
    <font>
      <sz val="10"/>
      <name val="ＭＳ Ｐゴシック"/>
      <family val="3"/>
      <scheme val="minor"/>
    </font>
    <font>
      <sz val="10"/>
      <name val="ＭＳ Ｐゴシック"/>
      <family val="3"/>
      <charset val="128"/>
      <scheme val="minor"/>
    </font>
    <font>
      <sz val="8"/>
      <name val="ＭＳ Ｐゴシック"/>
      <family val="3"/>
      <charset val="128"/>
      <scheme val="minor"/>
    </font>
    <font>
      <sz val="16"/>
      <color theme="1"/>
      <name val="ＭＳ Ｐゴシック"/>
      <family val="3"/>
      <charset val="128"/>
      <scheme val="minor"/>
    </font>
    <font>
      <sz val="10"/>
      <color theme="1" tint="4.9989318521683403E-2"/>
      <name val="ＭＳ Ｐゴシック"/>
      <family val="3"/>
      <charset val="128"/>
      <scheme val="minor"/>
    </font>
    <font>
      <u/>
      <sz val="11"/>
      <color theme="10"/>
      <name val="ＭＳ Ｐゴシック"/>
      <family val="2"/>
      <charset val="128"/>
      <scheme val="minor"/>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CCCCFF"/>
        <bgColor indexed="64"/>
      </patternFill>
    </fill>
    <fill>
      <patternFill patternType="solid">
        <fgColor rgb="FFFFC000"/>
        <bgColor indexed="64"/>
      </patternFill>
    </fill>
  </fills>
  <borders count="26">
    <border>
      <left/>
      <right/>
      <top/>
      <bottom/>
      <diagonal/>
    </border>
    <border>
      <left/>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style="hair">
        <color auto="1"/>
      </left>
      <right/>
      <top/>
      <bottom/>
      <diagonal/>
    </border>
    <border>
      <left/>
      <right style="hair">
        <color auto="1"/>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diagonalUp="1">
      <left style="thin">
        <color indexed="64"/>
      </left>
      <right style="thin">
        <color indexed="64"/>
      </right>
      <top style="thin">
        <color indexed="64"/>
      </top>
      <bottom style="thin">
        <color indexed="64"/>
      </bottom>
      <diagonal style="thin">
        <color indexed="64"/>
      </diagonal>
    </border>
    <border>
      <left/>
      <right/>
      <top style="hair">
        <color indexed="64"/>
      </top>
      <bottom/>
      <diagonal/>
    </border>
  </borders>
  <cellStyleXfs count="5">
    <xf numFmtId="0" fontId="0" fillId="0" borderId="0">
      <alignment vertical="center"/>
    </xf>
    <xf numFmtId="38" fontId="13" fillId="0" borderId="0" applyFont="0" applyFill="0" applyBorder="0" applyAlignment="0" applyProtection="0">
      <alignment vertical="center"/>
    </xf>
    <xf numFmtId="0" fontId="19" fillId="0" borderId="0"/>
    <xf numFmtId="38" fontId="19" fillId="0" borderId="0" applyFont="0" applyFill="0" applyBorder="0" applyAlignment="0" applyProtection="0">
      <alignment vertical="center"/>
    </xf>
    <xf numFmtId="0" fontId="30" fillId="0" borderId="0" applyNumberFormat="0" applyFill="0" applyBorder="0" applyAlignment="0" applyProtection="0">
      <alignment vertical="center"/>
    </xf>
  </cellStyleXfs>
  <cellXfs count="225">
    <xf numFmtId="0" fontId="0" fillId="0" borderId="0" xfId="0">
      <alignment vertical="center"/>
    </xf>
    <xf numFmtId="0" fontId="4" fillId="0" borderId="0" xfId="0" applyFont="1">
      <alignment vertical="center"/>
    </xf>
    <xf numFmtId="0" fontId="0" fillId="0" borderId="0" xfId="0" applyFill="1">
      <alignment vertical="center"/>
    </xf>
    <xf numFmtId="0" fontId="0" fillId="0" borderId="0" xfId="0" applyFill="1" applyBorder="1">
      <alignment vertical="center"/>
    </xf>
    <xf numFmtId="0" fontId="0" fillId="0" borderId="0" xfId="0" applyBorder="1">
      <alignment vertical="center"/>
    </xf>
    <xf numFmtId="0" fontId="12" fillId="0" borderId="0" xfId="0" applyFont="1" applyFill="1" applyBorder="1" applyAlignment="1">
      <alignment horizontal="center" vertical="center"/>
    </xf>
    <xf numFmtId="0" fontId="12" fillId="0" borderId="0" xfId="0" applyFont="1" applyFill="1">
      <alignment vertical="center"/>
    </xf>
    <xf numFmtId="0" fontId="12" fillId="0" borderId="0" xfId="0" applyFont="1" applyFill="1" applyBorder="1">
      <alignment vertical="center"/>
    </xf>
    <xf numFmtId="0" fontId="6" fillId="0" borderId="0" xfId="0" applyFont="1" applyFill="1" applyBorder="1" applyAlignment="1">
      <alignment horizontal="center" vertical="center"/>
    </xf>
    <xf numFmtId="0" fontId="6" fillId="0" borderId="0" xfId="0" applyFont="1" applyFill="1">
      <alignment vertical="center"/>
    </xf>
    <xf numFmtId="49" fontId="8" fillId="0" borderId="0" xfId="0" applyNumberFormat="1" applyFont="1" applyAlignment="1">
      <alignment horizontal="center" vertical="center"/>
    </xf>
    <xf numFmtId="0" fontId="0" fillId="0" borderId="0" xfId="0" applyFill="1" applyBorder="1" applyAlignment="1">
      <alignment horizontal="center" vertical="center"/>
    </xf>
    <xf numFmtId="0" fontId="0" fillId="3" borderId="0" xfId="0" applyFill="1">
      <alignment vertical="center"/>
    </xf>
    <xf numFmtId="0" fontId="0" fillId="3" borderId="0" xfId="0" applyFill="1" applyBorder="1" applyAlignment="1"/>
    <xf numFmtId="0" fontId="9" fillId="0" borderId="0" xfId="0" applyFont="1" applyFill="1" applyBorder="1" applyAlignment="1">
      <alignment horizontal="center" vertical="center"/>
    </xf>
    <xf numFmtId="0" fontId="9" fillId="0" borderId="0" xfId="0" applyFont="1" applyFill="1" applyBorder="1" applyAlignment="1">
      <alignment horizontal="center" vertical="center"/>
    </xf>
    <xf numFmtId="49" fontId="5" fillId="0" borderId="6" xfId="0" applyNumberFormat="1" applyFont="1" applyBorder="1" applyAlignment="1">
      <alignment horizontal="center" vertical="center" wrapText="1"/>
    </xf>
    <xf numFmtId="0" fontId="0" fillId="0" borderId="0" xfId="0" applyFill="1" applyBorder="1" applyAlignment="1">
      <alignment horizontal="center" vertical="center"/>
    </xf>
    <xf numFmtId="0" fontId="16" fillId="0" borderId="0" xfId="0" applyFont="1" applyFill="1" applyAlignment="1">
      <alignment horizontal="right" vertical="center"/>
    </xf>
    <xf numFmtId="49" fontId="5" fillId="0" borderId="6" xfId="0" applyNumberFormat="1" applyFont="1" applyBorder="1" applyAlignment="1">
      <alignment horizontal="center" vertical="center" wrapText="1"/>
    </xf>
    <xf numFmtId="0" fontId="9" fillId="0" borderId="0" xfId="0" applyFont="1" applyFill="1" applyBorder="1" applyAlignment="1">
      <alignment horizontal="center" vertical="center"/>
    </xf>
    <xf numFmtId="0" fontId="17" fillId="0" borderId="0" xfId="0" applyFont="1">
      <alignment vertical="center"/>
    </xf>
    <xf numFmtId="0" fontId="14" fillId="0" borderId="0" xfId="0" applyFont="1" applyAlignment="1">
      <alignment horizontal="center" vertical="center"/>
    </xf>
    <xf numFmtId="0" fontId="0" fillId="0" borderId="0" xfId="0" applyFill="1" applyBorder="1" applyAlignment="1">
      <alignment horizontal="center" vertical="center"/>
    </xf>
    <xf numFmtId="0" fontId="3" fillId="0" borderId="0" xfId="0" applyFont="1" applyFill="1">
      <alignment vertical="center"/>
    </xf>
    <xf numFmtId="0" fontId="0" fillId="0" borderId="0" xfId="0" applyAlignment="1">
      <alignment vertical="center"/>
    </xf>
    <xf numFmtId="0" fontId="0" fillId="3" borderId="0" xfId="0" applyFill="1" applyAlignment="1">
      <alignment vertical="center"/>
    </xf>
    <xf numFmtId="49" fontId="5" fillId="3" borderId="0" xfId="0" applyNumberFormat="1" applyFont="1" applyFill="1" applyBorder="1" applyAlignment="1">
      <alignment vertical="center" wrapText="1"/>
    </xf>
    <xf numFmtId="0" fontId="0" fillId="3" borderId="0" xfId="0" applyFill="1" applyBorder="1" applyAlignment="1">
      <alignment vertical="center"/>
    </xf>
    <xf numFmtId="0" fontId="10" fillId="3" borderId="0" xfId="0" applyFont="1" applyFill="1">
      <alignment vertical="center"/>
    </xf>
    <xf numFmtId="0" fontId="0" fillId="0" borderId="0" xfId="0" applyAlignment="1">
      <alignment vertical="center"/>
    </xf>
    <xf numFmtId="49" fontId="5" fillId="3" borderId="0" xfId="0" applyNumberFormat="1" applyFont="1" applyFill="1" applyBorder="1" applyAlignment="1">
      <alignment horizontal="center" vertical="center" wrapText="1"/>
    </xf>
    <xf numFmtId="0" fontId="0" fillId="3" borderId="0" xfId="0" applyFill="1" applyBorder="1" applyAlignment="1">
      <alignment horizontal="center" vertical="center"/>
    </xf>
    <xf numFmtId="49" fontId="6" fillId="3" borderId="0" xfId="0" applyNumberFormat="1" applyFont="1" applyFill="1" applyBorder="1" applyAlignment="1">
      <alignment horizontal="center" vertical="center" shrinkToFit="1"/>
    </xf>
    <xf numFmtId="49" fontId="5" fillId="3" borderId="0" xfId="0" applyNumberFormat="1" applyFont="1" applyFill="1" applyBorder="1" applyAlignment="1">
      <alignment horizontal="left" vertical="center" wrapText="1"/>
    </xf>
    <xf numFmtId="0" fontId="19" fillId="0" borderId="0" xfId="2"/>
    <xf numFmtId="0" fontId="19" fillId="0" borderId="0" xfId="2" applyNumberFormat="1"/>
    <xf numFmtId="0" fontId="9" fillId="0" borderId="0" xfId="0" applyFont="1" applyFill="1" applyBorder="1" applyAlignment="1">
      <alignment horizontal="center" vertical="center"/>
    </xf>
    <xf numFmtId="0" fontId="0" fillId="0" borderId="0" xfId="0" applyFont="1">
      <alignment vertical="center"/>
    </xf>
    <xf numFmtId="0" fontId="24" fillId="0" borderId="0" xfId="0" applyFont="1" applyFill="1">
      <alignment vertical="center"/>
    </xf>
    <xf numFmtId="49" fontId="5" fillId="0" borderId="6" xfId="0" applyNumberFormat="1" applyFont="1" applyFill="1" applyBorder="1" applyAlignment="1">
      <alignment horizontal="center" vertical="center" wrapText="1"/>
    </xf>
    <xf numFmtId="49" fontId="25" fillId="0" borderId="6"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29" fillId="3" borderId="0" xfId="0" applyFont="1" applyFill="1" applyBorder="1">
      <alignment vertical="center"/>
    </xf>
    <xf numFmtId="0" fontId="18" fillId="0" borderId="0" xfId="0" applyFont="1" applyFill="1" applyAlignment="1">
      <alignment horizontal="left" vertical="center"/>
    </xf>
    <xf numFmtId="0" fontId="22" fillId="0" borderId="0" xfId="0" applyFont="1" applyFill="1" applyAlignment="1">
      <alignment horizontal="left" vertical="center"/>
    </xf>
    <xf numFmtId="0" fontId="2" fillId="6" borderId="20" xfId="2" applyFont="1" applyFill="1" applyBorder="1" applyAlignment="1">
      <alignment vertical="center" wrapText="1"/>
    </xf>
    <xf numFmtId="0" fontId="2" fillId="6" borderId="14" xfId="2" applyFont="1" applyFill="1" applyBorder="1" applyAlignment="1">
      <alignment vertical="center" wrapText="1"/>
    </xf>
    <xf numFmtId="0" fontId="0" fillId="0" borderId="0" xfId="0" applyAlignment="1">
      <alignment horizontal="center" vertical="center" wrapText="1"/>
    </xf>
    <xf numFmtId="0" fontId="28" fillId="4" borderId="0" xfId="0" applyFont="1" applyFill="1" applyBorder="1" applyAlignment="1" applyProtection="1">
      <alignment horizontal="center" vertical="center"/>
      <protection locked="0"/>
    </xf>
    <xf numFmtId="0" fontId="0" fillId="4" borderId="12" xfId="0" applyFont="1" applyFill="1" applyBorder="1" applyAlignment="1" applyProtection="1">
      <alignment horizontal="center" vertical="center"/>
      <protection locked="0"/>
    </xf>
    <xf numFmtId="0" fontId="19" fillId="2" borderId="0" xfId="2" applyFill="1" applyAlignment="1">
      <alignment wrapText="1"/>
    </xf>
    <xf numFmtId="49" fontId="25" fillId="0" borderId="6" xfId="0" applyNumberFormat="1" applyFont="1" applyBorder="1" applyAlignment="1">
      <alignment vertical="center" wrapText="1"/>
    </xf>
    <xf numFmtId="0" fontId="0" fillId="0" borderId="0" xfId="0" applyFont="1" applyFill="1">
      <alignment vertical="center"/>
    </xf>
    <xf numFmtId="49" fontId="5" fillId="0" borderId="5" xfId="0" applyNumberFormat="1"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49" fontId="8" fillId="0" borderId="0" xfId="0" applyNumberFormat="1" applyFont="1" applyFill="1" applyAlignment="1">
      <alignment horizontal="center" vertical="center"/>
    </xf>
    <xf numFmtId="0" fontId="0" fillId="0" borderId="0" xfId="0" applyFill="1" applyAlignment="1">
      <alignment vertical="center"/>
    </xf>
    <xf numFmtId="49" fontId="16" fillId="0" borderId="0" xfId="0" applyNumberFormat="1" applyFont="1" applyFill="1" applyBorder="1" applyAlignment="1">
      <alignment horizontal="right" vertical="center" wrapText="1"/>
    </xf>
    <xf numFmtId="49" fontId="5" fillId="0" borderId="0" xfId="0" applyNumberFormat="1" applyFont="1" applyFill="1" applyBorder="1" applyAlignment="1">
      <alignment horizontal="right" vertical="center" wrapText="1"/>
    </xf>
    <xf numFmtId="0" fontId="5" fillId="0" borderId="5" xfId="0" applyFont="1" applyFill="1" applyBorder="1" applyAlignment="1">
      <alignment horizontal="center" vertical="center"/>
    </xf>
    <xf numFmtId="0" fontId="9" fillId="0" borderId="5" xfId="0" applyFont="1" applyFill="1" applyBorder="1" applyAlignment="1">
      <alignment horizontal="center" vertical="center"/>
    </xf>
    <xf numFmtId="38" fontId="11" fillId="0" borderId="5" xfId="1" applyFont="1" applyFill="1" applyBorder="1" applyAlignment="1">
      <alignment horizontal="left" vertical="top" wrapText="1"/>
    </xf>
    <xf numFmtId="49" fontId="25" fillId="0" borderId="4" xfId="0" applyNumberFormat="1" applyFont="1" applyBorder="1" applyAlignment="1">
      <alignment vertical="center" wrapText="1"/>
    </xf>
    <xf numFmtId="0" fontId="0" fillId="4" borderId="11" xfId="0"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49" fontId="5" fillId="0" borderId="0" xfId="0" applyNumberFormat="1" applyFont="1" applyFill="1" applyBorder="1" applyAlignment="1">
      <alignment horizontal="center" vertical="center" wrapText="1"/>
    </xf>
    <xf numFmtId="38" fontId="11" fillId="0" borderId="0" xfId="1" applyFont="1" applyFill="1" applyBorder="1" applyAlignment="1">
      <alignment horizontal="left" vertical="top" wrapText="1"/>
    </xf>
    <xf numFmtId="49" fontId="5" fillId="0" borderId="13" xfId="0" applyNumberFormat="1" applyFont="1" applyFill="1" applyBorder="1" applyAlignment="1">
      <alignment horizontal="center" vertical="center" wrapText="1"/>
    </xf>
    <xf numFmtId="178" fontId="0" fillId="0" borderId="0" xfId="0" applyNumberFormat="1" applyAlignment="1">
      <alignment horizontal="right" vertical="center"/>
    </xf>
    <xf numFmtId="178" fontId="3" fillId="0" borderId="0" xfId="0" applyNumberFormat="1" applyFont="1" applyFill="1" applyAlignment="1">
      <alignment horizontal="right" vertical="center"/>
    </xf>
    <xf numFmtId="178" fontId="0" fillId="0" borderId="0" xfId="0" applyNumberFormat="1" applyFill="1" applyAlignment="1">
      <alignment horizontal="right" vertical="center"/>
    </xf>
    <xf numFmtId="178" fontId="0" fillId="0" borderId="0" xfId="0" applyNumberFormat="1" applyFont="1" applyAlignment="1">
      <alignment horizontal="right" vertical="center"/>
    </xf>
    <xf numFmtId="38" fontId="5" fillId="0" borderId="16" xfId="1" applyFont="1" applyBorder="1" applyAlignment="1">
      <alignment vertical="center"/>
    </xf>
    <xf numFmtId="38" fontId="5" fillId="0" borderId="16" xfId="1" applyFont="1" applyFill="1" applyBorder="1" applyAlignment="1">
      <alignment vertical="center" wrapText="1"/>
    </xf>
    <xf numFmtId="38" fontId="5" fillId="0" borderId="0" xfId="1" applyFont="1" applyAlignment="1"/>
    <xf numFmtId="49" fontId="5" fillId="0" borderId="6"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5" xfId="0" applyNumberFormat="1"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0" fontId="19" fillId="8" borderId="0" xfId="2" applyFill="1"/>
    <xf numFmtId="0" fontId="19" fillId="0" borderId="0" xfId="2" applyAlignment="1">
      <alignment horizontal="right"/>
    </xf>
    <xf numFmtId="0" fontId="2" fillId="6" borderId="18" xfId="2" applyFont="1" applyFill="1" applyBorder="1" applyAlignment="1">
      <alignment vertical="center" wrapText="1"/>
    </xf>
    <xf numFmtId="0" fontId="19" fillId="0" borderId="0" xfId="2" applyAlignment="1">
      <alignment horizontal="center"/>
    </xf>
    <xf numFmtId="38" fontId="5" fillId="0" borderId="24" xfId="1" applyFont="1" applyBorder="1" applyAlignment="1">
      <alignment horizontal="right" vertical="center"/>
    </xf>
    <xf numFmtId="49" fontId="5" fillId="0" borderId="0" xfId="0" applyNumberFormat="1" applyFont="1" applyAlignment="1">
      <alignment horizontal="right" vertical="center" wrapText="1"/>
    </xf>
    <xf numFmtId="177" fontId="0" fillId="0" borderId="3" xfId="0" applyNumberFormat="1" applyBorder="1" applyAlignment="1">
      <alignment horizontal="center" vertical="center"/>
    </xf>
    <xf numFmtId="0" fontId="0" fillId="0" borderId="3" xfId="0" applyBorder="1">
      <alignment vertical="center"/>
    </xf>
    <xf numFmtId="0" fontId="0" fillId="0" borderId="25" xfId="0" applyBorder="1">
      <alignment vertical="center"/>
    </xf>
    <xf numFmtId="0" fontId="0" fillId="0" borderId="0" xfId="0" applyAlignment="1">
      <alignment vertical="center" wrapText="1"/>
    </xf>
    <xf numFmtId="0" fontId="24" fillId="0" borderId="0" xfId="0" applyFont="1">
      <alignment vertical="center"/>
    </xf>
    <xf numFmtId="49" fontId="27" fillId="4" borderId="2" xfId="0" applyNumberFormat="1" applyFont="1" applyFill="1" applyBorder="1" applyAlignment="1" applyProtection="1">
      <alignment horizontal="left" vertical="center" wrapText="1"/>
      <protection locked="0"/>
    </xf>
    <xf numFmtId="49" fontId="26" fillId="4" borderId="3" xfId="0" applyNumberFormat="1" applyFont="1" applyFill="1" applyBorder="1" applyAlignment="1" applyProtection="1">
      <alignment horizontal="left" vertical="center" wrapText="1"/>
      <protection locked="0"/>
    </xf>
    <xf numFmtId="49" fontId="26" fillId="4" borderId="4" xfId="0" applyNumberFormat="1" applyFont="1" applyFill="1" applyBorder="1" applyAlignment="1" applyProtection="1">
      <alignment horizontal="left" vertical="center" wrapText="1"/>
      <protection locked="0"/>
    </xf>
    <xf numFmtId="177" fontId="24" fillId="0" borderId="9" xfId="0" applyNumberFormat="1" applyFont="1" applyBorder="1" applyAlignment="1">
      <alignment horizontal="center" vertical="center"/>
    </xf>
    <xf numFmtId="177" fontId="24" fillId="0" borderId="10" xfId="0" applyNumberFormat="1" applyFont="1" applyBorder="1" applyAlignment="1">
      <alignment horizontal="center" vertical="center"/>
    </xf>
    <xf numFmtId="177" fontId="24" fillId="0" borderId="11" xfId="0" applyNumberFormat="1" applyFont="1" applyBorder="1" applyAlignment="1">
      <alignment horizontal="center" vertical="center"/>
    </xf>
    <xf numFmtId="177" fontId="24" fillId="0" borderId="6" xfId="0" applyNumberFormat="1" applyFont="1" applyBorder="1" applyAlignment="1">
      <alignment horizontal="center" vertical="center"/>
    </xf>
    <xf numFmtId="177" fontId="24" fillId="0" borderId="7" xfId="0" applyNumberFormat="1" applyFont="1" applyBorder="1" applyAlignment="1">
      <alignment horizontal="center" vertical="center"/>
    </xf>
    <xf numFmtId="177" fontId="24" fillId="0" borderId="8" xfId="0" applyNumberFormat="1" applyFont="1" applyBorder="1" applyAlignment="1">
      <alignment horizontal="center" vertical="center"/>
    </xf>
    <xf numFmtId="49" fontId="5" fillId="0" borderId="2" xfId="0" applyNumberFormat="1" applyFont="1" applyBorder="1" applyAlignment="1">
      <alignment horizontal="left" vertical="center" wrapText="1"/>
    </xf>
    <xf numFmtId="49" fontId="5" fillId="0" borderId="3" xfId="0" applyNumberFormat="1" applyFont="1" applyBorder="1" applyAlignment="1">
      <alignment horizontal="left" vertical="center" wrapText="1"/>
    </xf>
    <xf numFmtId="49" fontId="5" fillId="0" borderId="4" xfId="0" applyNumberFormat="1" applyFont="1" applyBorder="1" applyAlignment="1">
      <alignment horizontal="left" vertical="center" wrapText="1"/>
    </xf>
    <xf numFmtId="38" fontId="5" fillId="4" borderId="2" xfId="1" applyFont="1" applyFill="1" applyBorder="1" applyAlignment="1" applyProtection="1">
      <alignment vertical="center" wrapText="1"/>
      <protection locked="0"/>
    </xf>
    <xf numFmtId="38" fontId="5" fillId="4" borderId="3" xfId="1" applyFont="1" applyFill="1" applyBorder="1" applyAlignment="1" applyProtection="1">
      <alignment vertical="center" wrapText="1"/>
      <protection locked="0"/>
    </xf>
    <xf numFmtId="38" fontId="25" fillId="4" borderId="2" xfId="1" applyFont="1" applyFill="1" applyBorder="1" applyAlignment="1" applyProtection="1">
      <alignment vertical="center" wrapText="1"/>
      <protection locked="0"/>
    </xf>
    <xf numFmtId="38" fontId="25" fillId="4" borderId="3" xfId="1" applyFont="1" applyFill="1" applyBorder="1" applyAlignment="1" applyProtection="1">
      <alignment vertical="center" wrapText="1"/>
      <protection locked="0"/>
    </xf>
    <xf numFmtId="38" fontId="25" fillId="0" borderId="2" xfId="1" applyFont="1" applyFill="1" applyBorder="1" applyAlignment="1">
      <alignment vertical="center" wrapText="1"/>
    </xf>
    <xf numFmtId="38" fontId="25" fillId="0" borderId="3" xfId="1" applyFont="1" applyFill="1" applyBorder="1" applyAlignment="1">
      <alignment vertical="center" wrapText="1"/>
    </xf>
    <xf numFmtId="49" fontId="25" fillId="0" borderId="5" xfId="0" applyNumberFormat="1" applyFont="1" applyBorder="1" applyAlignment="1">
      <alignment horizontal="center" vertical="center" wrapText="1"/>
    </xf>
    <xf numFmtId="49" fontId="25" fillId="0" borderId="6" xfId="0" applyNumberFormat="1" applyFont="1" applyBorder="1" applyAlignment="1">
      <alignment horizontal="center" vertical="center" wrapText="1"/>
    </xf>
    <xf numFmtId="177" fontId="0" fillId="0" borderId="9" xfId="0" applyNumberFormat="1" applyBorder="1" applyAlignment="1">
      <alignment horizontal="center" vertical="center"/>
    </xf>
    <xf numFmtId="177" fontId="0" fillId="0" borderId="10" xfId="0" applyNumberFormat="1" applyBorder="1" applyAlignment="1">
      <alignment horizontal="center" vertical="center"/>
    </xf>
    <xf numFmtId="177" fontId="0" fillId="0" borderId="11" xfId="0" applyNumberFormat="1" applyBorder="1" applyAlignment="1">
      <alignment horizontal="center" vertical="center"/>
    </xf>
    <xf numFmtId="177" fontId="0" fillId="0" borderId="6" xfId="0" applyNumberFormat="1" applyBorder="1" applyAlignment="1">
      <alignment horizontal="center" vertical="center"/>
    </xf>
    <xf numFmtId="49" fontId="5" fillId="0" borderId="2" xfId="0" applyNumberFormat="1" applyFont="1" applyBorder="1" applyAlignment="1">
      <alignment horizontal="left" vertical="center" wrapText="1" shrinkToFit="1"/>
    </xf>
    <xf numFmtId="49" fontId="5" fillId="0" borderId="3" xfId="0" applyNumberFormat="1" applyFont="1" applyBorder="1" applyAlignment="1">
      <alignment horizontal="left" vertical="center" wrapText="1" shrinkToFit="1"/>
    </xf>
    <xf numFmtId="49" fontId="5" fillId="0" borderId="4" xfId="0" applyNumberFormat="1" applyFont="1" applyBorder="1" applyAlignment="1">
      <alignment horizontal="left" vertical="center" wrapText="1" shrinkToFit="1"/>
    </xf>
    <xf numFmtId="49" fontId="25" fillId="0" borderId="3" xfId="0" applyNumberFormat="1" applyFont="1" applyBorder="1" applyAlignment="1">
      <alignment horizontal="center" vertical="center" wrapText="1"/>
    </xf>
    <xf numFmtId="49" fontId="25" fillId="0" borderId="4" xfId="0" applyNumberFormat="1" applyFont="1" applyBorder="1" applyAlignment="1">
      <alignment horizontal="center" vertical="center" wrapText="1"/>
    </xf>
    <xf numFmtId="0" fontId="18" fillId="5" borderId="0" xfId="0" applyFont="1" applyFill="1" applyAlignment="1">
      <alignment horizontal="left" vertical="center"/>
    </xf>
    <xf numFmtId="0" fontId="15" fillId="0" borderId="0" xfId="0" applyFont="1" applyFill="1" applyBorder="1" applyAlignment="1">
      <alignment horizontal="left" vertical="center"/>
    </xf>
    <xf numFmtId="0" fontId="0" fillId="2" borderId="2" xfId="0" applyFill="1" applyBorder="1" applyAlignment="1">
      <alignment horizontal="center" vertical="center" shrinkToFit="1"/>
    </xf>
    <xf numFmtId="0" fontId="0" fillId="2" borderId="4" xfId="0" applyFill="1" applyBorder="1" applyAlignment="1">
      <alignment horizontal="center" vertical="center" shrinkToFi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wrapText="1"/>
    </xf>
    <xf numFmtId="177" fontId="21" fillId="0" borderId="9" xfId="0" applyNumberFormat="1" applyFont="1" applyBorder="1" applyAlignment="1">
      <alignment horizontal="center" vertical="center"/>
    </xf>
    <xf numFmtId="177" fontId="21" fillId="0" borderId="10" xfId="0" applyNumberFormat="1" applyFont="1" applyBorder="1" applyAlignment="1">
      <alignment horizontal="center" vertical="center"/>
    </xf>
    <xf numFmtId="177" fontId="21" fillId="0" borderId="11" xfId="0" applyNumberFormat="1" applyFont="1" applyBorder="1" applyAlignment="1">
      <alignment horizontal="center" vertical="center"/>
    </xf>
    <xf numFmtId="177" fontId="21" fillId="0" borderId="6" xfId="0" applyNumberFormat="1" applyFont="1" applyBorder="1" applyAlignment="1">
      <alignment horizontal="center" vertical="center"/>
    </xf>
    <xf numFmtId="49" fontId="5" fillId="0" borderId="5"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177" fontId="0" fillId="0" borderId="9" xfId="0" applyNumberFormat="1" applyBorder="1" applyAlignment="1">
      <alignment horizontal="center" vertical="center" wrapText="1"/>
    </xf>
    <xf numFmtId="177" fontId="0" fillId="0" borderId="12" xfId="0" applyNumberFormat="1" applyBorder="1" applyAlignment="1">
      <alignment horizontal="center" vertical="center"/>
    </xf>
    <xf numFmtId="177" fontId="0" fillId="0" borderId="0" xfId="0" applyNumberFormat="1" applyBorder="1" applyAlignment="1">
      <alignment horizontal="center" vertical="center"/>
    </xf>
    <xf numFmtId="177" fontId="0" fillId="0" borderId="5" xfId="0" applyNumberFormat="1" applyBorder="1" applyAlignment="1">
      <alignment horizontal="center" vertical="center"/>
    </xf>
    <xf numFmtId="49" fontId="8" fillId="7" borderId="0" xfId="0" applyNumberFormat="1" applyFont="1" applyFill="1" applyAlignment="1">
      <alignment horizontal="center" vertical="center"/>
    </xf>
    <xf numFmtId="0" fontId="0" fillId="3" borderId="1" xfId="0" applyFill="1" applyBorder="1" applyAlignment="1">
      <alignment horizontal="center" vertical="center"/>
    </xf>
    <xf numFmtId="0" fontId="0" fillId="4" borderId="1" xfId="0" applyFill="1" applyBorder="1" applyAlignment="1" applyProtection="1">
      <alignment wrapText="1"/>
      <protection locked="0"/>
    </xf>
    <xf numFmtId="0" fontId="30" fillId="4" borderId="1" xfId="4" applyFill="1" applyBorder="1" applyAlignment="1" applyProtection="1">
      <alignment vertical="center" wrapText="1"/>
      <protection locked="0"/>
    </xf>
    <xf numFmtId="0" fontId="0" fillId="4" borderId="1" xfId="0" applyFill="1" applyBorder="1" applyAlignment="1" applyProtection="1">
      <alignment vertical="center" wrapText="1"/>
      <protection locked="0"/>
    </xf>
    <xf numFmtId="0" fontId="0" fillId="3" borderId="0" xfId="0" applyFill="1" applyBorder="1" applyAlignment="1">
      <alignment horizontal="center" vertical="center"/>
    </xf>
    <xf numFmtId="49" fontId="6" fillId="3" borderId="0" xfId="0" applyNumberFormat="1" applyFont="1" applyFill="1" applyBorder="1" applyAlignment="1">
      <alignment horizontal="center" vertical="center" shrinkToFit="1"/>
    </xf>
    <xf numFmtId="49" fontId="6" fillId="3" borderId="1" xfId="0" applyNumberFormat="1" applyFont="1" applyFill="1" applyBorder="1" applyAlignment="1">
      <alignment horizontal="center" vertical="center" shrinkToFit="1"/>
    </xf>
    <xf numFmtId="49" fontId="5" fillId="0" borderId="0" xfId="0" applyNumberFormat="1" applyFont="1" applyFill="1" applyBorder="1" applyAlignment="1">
      <alignment vertical="center" wrapText="1"/>
    </xf>
    <xf numFmtId="49" fontId="5" fillId="4" borderId="1" xfId="0" applyNumberFormat="1" applyFont="1" applyFill="1" applyBorder="1" applyAlignment="1" applyProtection="1">
      <alignment vertical="center" wrapText="1"/>
      <protection locked="0"/>
    </xf>
    <xf numFmtId="49" fontId="5" fillId="3" borderId="0" xfId="0" applyNumberFormat="1"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0" fontId="5" fillId="0" borderId="0" xfId="0" applyFont="1" applyFill="1" applyBorder="1" applyAlignment="1">
      <alignment horizontal="left" vertical="center"/>
    </xf>
    <xf numFmtId="0" fontId="5" fillId="0" borderId="13" xfId="0" applyFont="1" applyFill="1" applyBorder="1" applyAlignment="1">
      <alignment horizontal="left" vertical="center"/>
    </xf>
    <xf numFmtId="0" fontId="5" fillId="0" borderId="5" xfId="0" applyFont="1" applyFill="1" applyBorder="1" applyAlignment="1">
      <alignment horizontal="left" vertical="center"/>
    </xf>
    <xf numFmtId="0" fontId="5" fillId="0" borderId="6" xfId="0" applyFont="1" applyFill="1" applyBorder="1" applyAlignment="1">
      <alignment horizontal="left" vertical="center"/>
    </xf>
    <xf numFmtId="49" fontId="5" fillId="0" borderId="2"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6" fillId="0" borderId="2" xfId="0" applyNumberFormat="1" applyFont="1" applyFill="1" applyBorder="1" applyAlignment="1">
      <alignment horizontal="left" vertical="center" shrinkToFit="1"/>
    </xf>
    <xf numFmtId="49" fontId="6" fillId="0" borderId="3" xfId="0" applyNumberFormat="1" applyFont="1" applyFill="1" applyBorder="1" applyAlignment="1">
      <alignment horizontal="left" vertical="center" shrinkToFit="1"/>
    </xf>
    <xf numFmtId="49" fontId="6" fillId="0" borderId="4" xfId="0" applyNumberFormat="1" applyFont="1" applyFill="1" applyBorder="1" applyAlignment="1">
      <alignment horizontal="left" vertical="center" shrinkToFit="1"/>
    </xf>
    <xf numFmtId="49" fontId="15" fillId="0" borderId="5" xfId="0" applyNumberFormat="1" applyFont="1" applyBorder="1" applyAlignment="1">
      <alignment horizontal="left" vertical="center" wrapText="1"/>
    </xf>
    <xf numFmtId="177" fontId="0" fillId="0" borderId="7" xfId="0" applyNumberFormat="1" applyBorder="1" applyAlignment="1">
      <alignment horizontal="center" vertical="center"/>
    </xf>
    <xf numFmtId="177" fontId="0" fillId="0" borderId="8" xfId="0" applyNumberFormat="1" applyBorder="1" applyAlignment="1">
      <alignment horizontal="center" vertical="center"/>
    </xf>
    <xf numFmtId="177" fontId="24" fillId="0" borderId="2" xfId="0" applyNumberFormat="1" applyFont="1" applyBorder="1" applyAlignment="1">
      <alignment horizontal="center" vertical="center"/>
    </xf>
    <xf numFmtId="177" fontId="24" fillId="0" borderId="4" xfId="0" applyNumberFormat="1" applyFont="1" applyBorder="1" applyAlignment="1">
      <alignment horizontal="center" vertical="center"/>
    </xf>
    <xf numFmtId="49" fontId="5" fillId="0" borderId="2" xfId="0" applyNumberFormat="1" applyFont="1" applyBorder="1" applyAlignment="1">
      <alignment horizontal="left" vertical="center" shrinkToFit="1"/>
    </xf>
    <xf numFmtId="49" fontId="5" fillId="0" borderId="3" xfId="0" applyNumberFormat="1" applyFont="1" applyBorder="1" applyAlignment="1">
      <alignment horizontal="left" vertical="center" shrinkToFit="1"/>
    </xf>
    <xf numFmtId="49" fontId="5" fillId="0" borderId="4" xfId="0" applyNumberFormat="1" applyFont="1" applyBorder="1" applyAlignment="1">
      <alignment horizontal="left" vertical="center" shrinkToFit="1"/>
    </xf>
    <xf numFmtId="0" fontId="0" fillId="0" borderId="0" xfId="0" applyAlignment="1">
      <alignment horizontal="left" vertical="center"/>
    </xf>
    <xf numFmtId="0" fontId="0" fillId="0" borderId="0" xfId="0" applyAlignment="1">
      <alignment horizontal="center" vertical="center" wrapText="1"/>
    </xf>
    <xf numFmtId="0" fontId="0" fillId="0" borderId="21" xfId="0" applyFill="1" applyBorder="1" applyAlignment="1">
      <alignment horizontal="left" vertical="center" wrapText="1"/>
    </xf>
    <xf numFmtId="0" fontId="0" fillId="0" borderId="22" xfId="0" applyFill="1" applyBorder="1" applyAlignment="1">
      <alignment horizontal="left" vertical="center" wrapText="1"/>
    </xf>
    <xf numFmtId="0" fontId="0" fillId="0" borderId="23" xfId="0" applyFill="1" applyBorder="1" applyAlignment="1">
      <alignment horizontal="left" vertical="center" wrapText="1"/>
    </xf>
    <xf numFmtId="49" fontId="5" fillId="0" borderId="3"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29" fillId="0" borderId="2" xfId="0" applyNumberFormat="1" applyFont="1" applyBorder="1" applyAlignment="1">
      <alignment horizontal="left" vertical="center" wrapText="1" shrinkToFit="1"/>
    </xf>
    <xf numFmtId="49" fontId="29" fillId="0" borderId="3" xfId="0" applyNumberFormat="1" applyFont="1" applyBorder="1" applyAlignment="1">
      <alignment horizontal="left" vertical="center" wrapText="1" shrinkToFit="1"/>
    </xf>
    <xf numFmtId="49" fontId="29" fillId="0" borderId="4" xfId="0" applyNumberFormat="1" applyFont="1" applyBorder="1" applyAlignment="1">
      <alignment horizontal="left" vertical="center" wrapText="1" shrinkToFit="1"/>
    </xf>
    <xf numFmtId="38" fontId="5" fillId="4" borderId="2" xfId="1" applyFont="1" applyFill="1" applyBorder="1" applyAlignment="1" applyProtection="1">
      <alignment horizontal="center" vertical="center" wrapText="1"/>
      <protection locked="0"/>
    </xf>
    <xf numFmtId="38" fontId="5" fillId="4" borderId="3" xfId="1" applyFont="1" applyFill="1" applyBorder="1" applyAlignment="1" applyProtection="1">
      <alignment horizontal="center" vertical="center" wrapText="1"/>
      <protection locked="0"/>
    </xf>
    <xf numFmtId="49" fontId="25" fillId="0" borderId="2" xfId="0" applyNumberFormat="1" applyFont="1" applyBorder="1" applyAlignment="1">
      <alignment horizontal="left" vertical="center" wrapText="1"/>
    </xf>
    <xf numFmtId="49" fontId="25" fillId="0" borderId="3" xfId="0" applyNumberFormat="1" applyFont="1" applyBorder="1" applyAlignment="1">
      <alignment horizontal="left" vertical="center" wrapText="1"/>
    </xf>
    <xf numFmtId="49" fontId="25" fillId="0" borderId="4" xfId="0" applyNumberFormat="1" applyFont="1" applyBorder="1" applyAlignment="1">
      <alignment horizontal="left" vertical="center" wrapText="1"/>
    </xf>
    <xf numFmtId="0" fontId="15" fillId="0" borderId="5" xfId="0" applyFont="1" applyFill="1" applyBorder="1" applyAlignment="1">
      <alignment horizontal="left" vertical="center"/>
    </xf>
    <xf numFmtId="177" fontId="21" fillId="0" borderId="9" xfId="0" applyNumberFormat="1" applyFont="1" applyBorder="1" applyAlignment="1">
      <alignment horizontal="center" vertical="center" wrapText="1"/>
    </xf>
    <xf numFmtId="177" fontId="21" fillId="0" borderId="10" xfId="0" applyNumberFormat="1" applyFont="1" applyBorder="1" applyAlignment="1">
      <alignment horizontal="center" vertical="center" wrapText="1"/>
    </xf>
    <xf numFmtId="177" fontId="21" fillId="0" borderId="11" xfId="0" applyNumberFormat="1" applyFont="1" applyBorder="1" applyAlignment="1">
      <alignment horizontal="center" vertical="center" wrapText="1"/>
    </xf>
    <xf numFmtId="177" fontId="21" fillId="0" borderId="6" xfId="0" applyNumberFormat="1" applyFont="1" applyBorder="1" applyAlignment="1">
      <alignment horizontal="center" vertical="center" wrapText="1"/>
    </xf>
    <xf numFmtId="49" fontId="26" fillId="4" borderId="9" xfId="0" applyNumberFormat="1" applyFont="1" applyFill="1" applyBorder="1" applyAlignment="1" applyProtection="1">
      <alignment horizontal="left" vertical="top" wrapText="1"/>
      <protection locked="0"/>
    </xf>
    <xf numFmtId="49" fontId="27" fillId="4" borderId="25" xfId="0" applyNumberFormat="1" applyFont="1" applyFill="1" applyBorder="1" applyAlignment="1" applyProtection="1">
      <alignment horizontal="left" vertical="top" wrapText="1"/>
      <protection locked="0"/>
    </xf>
    <xf numFmtId="49" fontId="27" fillId="4" borderId="10" xfId="0" applyNumberFormat="1" applyFont="1" applyFill="1" applyBorder="1" applyAlignment="1" applyProtection="1">
      <alignment horizontal="left" vertical="top" wrapText="1"/>
      <protection locked="0"/>
    </xf>
    <xf numFmtId="49" fontId="27" fillId="4" borderId="11" xfId="0" applyNumberFormat="1" applyFont="1" applyFill="1" applyBorder="1" applyAlignment="1" applyProtection="1">
      <alignment horizontal="left" vertical="top" wrapText="1"/>
      <protection locked="0"/>
    </xf>
    <xf numFmtId="49" fontId="27" fillId="4" borderId="5" xfId="0" applyNumberFormat="1" applyFont="1" applyFill="1" applyBorder="1" applyAlignment="1" applyProtection="1">
      <alignment horizontal="left" vertical="top" wrapText="1"/>
      <protection locked="0"/>
    </xf>
    <xf numFmtId="49" fontId="27" fillId="4" borderId="6" xfId="0" applyNumberFormat="1" applyFont="1" applyFill="1" applyBorder="1" applyAlignment="1" applyProtection="1">
      <alignment horizontal="left" vertical="top" wrapText="1"/>
      <protection locked="0"/>
    </xf>
    <xf numFmtId="49" fontId="29" fillId="0" borderId="2" xfId="0" applyNumberFormat="1" applyFont="1" applyBorder="1" applyAlignment="1">
      <alignment horizontal="left" vertical="center" wrapText="1"/>
    </xf>
    <xf numFmtId="49" fontId="29" fillId="0" borderId="3" xfId="0" applyNumberFormat="1" applyFont="1" applyBorder="1" applyAlignment="1">
      <alignment horizontal="left" vertical="center" wrapText="1"/>
    </xf>
    <xf numFmtId="49" fontId="29" fillId="0" borderId="4" xfId="0" applyNumberFormat="1" applyFont="1" applyBorder="1" applyAlignment="1">
      <alignment horizontal="left"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177" fontId="0" fillId="0" borderId="2" xfId="0" applyNumberFormat="1" applyBorder="1" applyAlignment="1">
      <alignment horizontal="center" vertical="center"/>
    </xf>
    <xf numFmtId="177" fontId="0" fillId="0" borderId="4" xfId="0" applyNumberFormat="1" applyBorder="1" applyAlignment="1">
      <alignment horizontal="center" vertical="center"/>
    </xf>
    <xf numFmtId="0" fontId="2" fillId="0" borderId="16" xfId="2" applyFont="1" applyBorder="1" applyAlignment="1">
      <alignment horizontal="center" vertical="center" wrapText="1"/>
    </xf>
    <xf numFmtId="0" fontId="2" fillId="0" borderId="14" xfId="2" applyFont="1" applyBorder="1" applyAlignment="1">
      <alignment horizontal="center" vertical="center"/>
    </xf>
    <xf numFmtId="0" fontId="2" fillId="0" borderId="18" xfId="2" applyFont="1" applyBorder="1" applyAlignment="1">
      <alignment horizontal="center" vertical="center"/>
    </xf>
    <xf numFmtId="0" fontId="2" fillId="0" borderId="15" xfId="2" applyFont="1" applyBorder="1" applyAlignment="1">
      <alignment horizontal="center" vertical="center" wrapText="1"/>
    </xf>
    <xf numFmtId="0" fontId="2" fillId="0" borderId="17" xfId="2" applyFont="1" applyBorder="1" applyAlignment="1">
      <alignment horizontal="center" vertical="center" wrapText="1"/>
    </xf>
    <xf numFmtId="0" fontId="2" fillId="0" borderId="19" xfId="2" applyFont="1" applyBorder="1" applyAlignment="1">
      <alignment horizontal="center" vertical="center" wrapText="1"/>
    </xf>
    <xf numFmtId="176" fontId="21" fillId="2" borderId="16" xfId="3" applyNumberFormat="1" applyFont="1" applyFill="1" applyBorder="1" applyAlignment="1">
      <alignment horizontal="center" vertical="center" wrapText="1"/>
    </xf>
    <xf numFmtId="176" fontId="21" fillId="2" borderId="15" xfId="3" applyNumberFormat="1" applyFont="1" applyFill="1" applyBorder="1" applyAlignment="1">
      <alignment horizontal="center" vertical="center" wrapText="1"/>
    </xf>
    <xf numFmtId="176" fontId="21" fillId="2" borderId="19" xfId="3" applyNumberFormat="1" applyFont="1" applyFill="1" applyBorder="1" applyAlignment="1">
      <alignment horizontal="center" vertical="center" wrapText="1"/>
    </xf>
    <xf numFmtId="0" fontId="2" fillId="6" borderId="14" xfId="2" applyFont="1" applyFill="1" applyBorder="1" applyAlignment="1">
      <alignment horizontal="center" vertical="center" wrapText="1"/>
    </xf>
    <xf numFmtId="0" fontId="2" fillId="6" borderId="20" xfId="2" applyFont="1" applyFill="1" applyBorder="1" applyAlignment="1">
      <alignment horizontal="center" vertical="center" wrapText="1"/>
    </xf>
    <xf numFmtId="0" fontId="2" fillId="6" borderId="18" xfId="2" applyFont="1" applyFill="1" applyBorder="1" applyAlignment="1">
      <alignment horizontal="center" vertical="center" wrapText="1"/>
    </xf>
    <xf numFmtId="179" fontId="21" fillId="0" borderId="20" xfId="2" applyNumberFormat="1" applyFont="1" applyBorder="1" applyAlignment="1">
      <alignment horizontal="left" vertical="top" wrapText="1"/>
    </xf>
    <xf numFmtId="179" fontId="21" fillId="0" borderId="14" xfId="2" applyNumberFormat="1" applyFont="1" applyBorder="1" applyAlignment="1">
      <alignment horizontal="left" vertical="top" wrapText="1"/>
    </xf>
    <xf numFmtId="179" fontId="21" fillId="0" borderId="18" xfId="2" applyNumberFormat="1" applyFont="1" applyBorder="1" applyAlignment="1">
      <alignment horizontal="left" vertical="top" wrapText="1"/>
    </xf>
    <xf numFmtId="0" fontId="2" fillId="6" borderId="20" xfId="2" applyFont="1" applyFill="1" applyBorder="1" applyAlignment="1">
      <alignment horizontal="center" vertical="center" shrinkToFit="1"/>
    </xf>
    <xf numFmtId="0" fontId="2" fillId="6" borderId="14" xfId="2" applyFont="1" applyFill="1" applyBorder="1" applyAlignment="1">
      <alignment horizontal="center" vertical="center" shrinkToFit="1"/>
    </xf>
    <xf numFmtId="0" fontId="2" fillId="6" borderId="18" xfId="2" applyFont="1" applyFill="1" applyBorder="1" applyAlignment="1">
      <alignment horizontal="center" vertical="center" shrinkToFit="1"/>
    </xf>
  </cellXfs>
  <cellStyles count="5">
    <cellStyle name="ハイパーリンク" xfId="4" builtinId="8"/>
    <cellStyle name="桁区切り" xfId="1" builtinId="6"/>
    <cellStyle name="桁区切り 2" xfId="3" xr:uid="{00000000-0005-0000-0000-000001000000}"/>
    <cellStyle name="標準" xfId="0" builtinId="0"/>
    <cellStyle name="標準 2" xfId="2" xr:uid="{00000000-0005-0000-0000-000003000000}"/>
  </cellStyles>
  <dxfs count="4">
    <dxf>
      <fill>
        <patternFill>
          <bgColor rgb="FFFF0000"/>
        </patternFill>
      </fill>
    </dxf>
    <dxf>
      <fill>
        <patternFill>
          <bgColor rgb="FFFF0000"/>
        </patternFill>
      </fill>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persons/person.xml" Type="http://schemas.microsoft.com/office/2017/10/relationships/person"/><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xdr:col>
      <xdr:colOff>113333</xdr:colOff>
      <xdr:row>1</xdr:row>
      <xdr:rowOff>545911</xdr:rowOff>
    </xdr:from>
    <xdr:to>
      <xdr:col>25</xdr:col>
      <xdr:colOff>36396</xdr:colOff>
      <xdr:row>2</xdr:row>
      <xdr:rowOff>1121020</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750775" y="1117411"/>
          <a:ext cx="7909409" cy="5777224"/>
        </a:xfrm>
        <a:prstGeom prst="roundRect">
          <a:avLst>
            <a:gd name="adj" fmla="val 9635"/>
          </a:avLst>
        </a:prstGeom>
        <a:solidFill>
          <a:schemeClr val="bg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lvl="0"/>
          <a:r>
            <a:rPr lang="ja-JP" altLang="en-US" sz="1400" u="none">
              <a:solidFill>
                <a:schemeClr val="tx1"/>
              </a:solidFill>
              <a:effectLst/>
              <a:latin typeface="+mn-lt"/>
              <a:ea typeface="+mn-ea"/>
              <a:cs typeface="+mn-cs"/>
            </a:rPr>
            <a:t>〇補助金の交付は予算の範囲内で行うため、ご要望に沿えない結果となることがあります。</a:t>
          </a:r>
          <a:endParaRPr lang="en-US" altLang="ja-JP" sz="1400" u="none">
            <a:solidFill>
              <a:schemeClr val="tx1"/>
            </a:solidFill>
            <a:effectLst/>
            <a:latin typeface="+mn-lt"/>
            <a:ea typeface="+mn-ea"/>
            <a:cs typeface="+mn-cs"/>
          </a:endParaRPr>
        </a:p>
        <a:p>
          <a:pPr lvl="0"/>
          <a:endParaRPr lang="en-US" altLang="ja-JP" sz="1400" u="none">
            <a:solidFill>
              <a:schemeClr val="tx1"/>
            </a:solidFill>
            <a:effectLst/>
            <a:latin typeface="+mn-lt"/>
            <a:ea typeface="+mn-ea"/>
            <a:cs typeface="+mn-cs"/>
          </a:endParaRPr>
        </a:p>
        <a:p>
          <a:pPr lvl="0"/>
          <a:r>
            <a:rPr lang="ja-JP" altLang="en-US" sz="1400" u="none">
              <a:solidFill>
                <a:schemeClr val="tx1"/>
              </a:solidFill>
              <a:effectLst/>
              <a:latin typeface="+mn-lt"/>
              <a:ea typeface="+mn-ea"/>
              <a:cs typeface="+mn-cs"/>
            </a:rPr>
            <a:t>〇本調査への回答をもって補助金の交付決定を行うものではありません。</a:t>
          </a:r>
          <a:r>
            <a:rPr lang="ja-JP" altLang="en-US" sz="1400" u="sng">
              <a:solidFill>
                <a:srgbClr val="FF0000"/>
              </a:solidFill>
              <a:effectLst/>
              <a:latin typeface="+mn-lt"/>
              <a:ea typeface="+mn-ea"/>
              <a:cs typeface="+mn-cs"/>
            </a:rPr>
            <a:t>補助金の交付を受けるには別途補助金交付申請を行っていただき、事務局の審査を経て採択される必要があります。</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400" b="1" i="0" u="sng"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u="none">
              <a:solidFill>
                <a:schemeClr val="tx1"/>
              </a:solidFill>
              <a:effectLst/>
              <a:latin typeface="+mn-lt"/>
              <a:ea typeface="+mn-ea"/>
              <a:cs typeface="+mn-cs"/>
            </a:rPr>
            <a:t>〇要望調査時は、</a:t>
          </a:r>
          <a:r>
            <a:rPr lang="ja-JP" altLang="en-US" sz="1400" u="sng">
              <a:solidFill>
                <a:srgbClr val="FF0000"/>
              </a:solidFill>
              <a:effectLst/>
              <a:latin typeface="+mn-lt"/>
              <a:ea typeface="+mn-ea"/>
              <a:cs typeface="+mn-cs"/>
            </a:rPr>
            <a:t>見積書、価格表など要望額の妥当性を示す書類の添付は不要ですが、</a:t>
          </a:r>
          <a:r>
            <a:rPr lang="ja-JP" altLang="en-US" sz="1400" b="1" u="sng">
              <a:solidFill>
                <a:srgbClr val="FF0000"/>
              </a:solidFill>
              <a:effectLst/>
              <a:latin typeface="+mn-lt"/>
              <a:ea typeface="+mn-ea"/>
              <a:cs typeface="+mn-cs"/>
            </a:rPr>
            <a:t>交付申請は書類の提出が必要となります</a:t>
          </a:r>
          <a:r>
            <a:rPr lang="ja-JP" altLang="en-US" sz="1400" u="none">
              <a:solidFill>
                <a:schemeClr val="tx1"/>
              </a:solidFill>
              <a:effectLst/>
              <a:latin typeface="+mn-lt"/>
              <a:ea typeface="+mn-ea"/>
              <a:cs typeface="+mn-cs"/>
            </a:rPr>
            <a:t>ので、申請前にあらかじめご用意ください。</a:t>
          </a: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400" u="none">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u="none">
              <a:solidFill>
                <a:schemeClr val="tx1"/>
              </a:solidFill>
              <a:effectLst/>
            </a:rPr>
            <a:t>〇原則、本調査票（</a:t>
          </a:r>
          <a:r>
            <a:rPr lang="en-US" altLang="ja-JP" sz="1400" u="none">
              <a:solidFill>
                <a:schemeClr val="tx1"/>
              </a:solidFill>
              <a:effectLst/>
            </a:rPr>
            <a:t>Excel</a:t>
          </a:r>
          <a:r>
            <a:rPr lang="ja-JP" altLang="en-US" sz="1400" u="none">
              <a:solidFill>
                <a:schemeClr val="tx1"/>
              </a:solidFill>
              <a:effectLst/>
            </a:rPr>
            <a:t>データ）を編集（行・列の追加不可）し、</a:t>
          </a:r>
          <a:r>
            <a:rPr lang="en-US" altLang="ja-JP" sz="1400" u="none">
              <a:solidFill>
                <a:schemeClr val="tx1"/>
              </a:solidFill>
              <a:effectLst/>
            </a:rPr>
            <a:t>Excel</a:t>
          </a:r>
          <a:r>
            <a:rPr lang="ja-JP" altLang="en-US" sz="1400" u="none">
              <a:solidFill>
                <a:schemeClr val="tx1"/>
              </a:solidFill>
              <a:effectLst/>
            </a:rPr>
            <a:t>データで提出して下さい。</a:t>
          </a: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sz="1400" u="none">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u="none">
              <a:solidFill>
                <a:schemeClr val="tx1"/>
              </a:solidFill>
              <a:effectLst/>
            </a:rPr>
            <a:t>〇本調査票については、要望調査票の</a:t>
          </a:r>
          <a:r>
            <a:rPr lang="ja-JP" altLang="en-US" sz="1400" u="none">
              <a:solidFill>
                <a:schemeClr val="tx1">
                  <a:lumMod val="95000"/>
                  <a:lumOff val="5000"/>
                </a:schemeClr>
              </a:solidFill>
              <a:effectLst/>
            </a:rPr>
            <a:t>お知らせのございました各事業者団体か主たる事務所の所在地を管轄する運輸支局の指示に従い、所定の提出先に提出してください。同一の事業者の場合、提出先の運輸支局等は一カ所にしてください（同一事業者が複数の提出先に提出することがないようにしてください）</a:t>
          </a:r>
          <a:endParaRPr lang="en-US" altLang="ja-JP" sz="1400" u="none">
            <a:solidFill>
              <a:schemeClr val="tx1">
                <a:lumMod val="95000"/>
                <a:lumOff val="5000"/>
              </a:schemeClr>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400" u="none">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u="none">
              <a:solidFill>
                <a:schemeClr val="tx1"/>
              </a:solidFill>
              <a:effectLst/>
            </a:rPr>
            <a:t>〇補助金の執行事務の一部について外部委託する可能性があります。本調査票に記載いただいた内容は、必要に応じて執行団体に提供しますので、あらかじめ御了承ください。</a:t>
          </a: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sz="1400" u="none">
            <a:solidFill>
              <a:schemeClr val="tx1"/>
            </a:solidFill>
            <a:effectLst/>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79"/>
  <sheetViews>
    <sheetView showGridLines="0" tabSelected="1" view="pageBreakPreview" topLeftCell="B4" zoomScale="70" zoomScaleNormal="100" zoomScaleSheetLayoutView="70" workbookViewId="0">
      <selection activeCell="AI23" sqref="AI23"/>
    </sheetView>
  </sheetViews>
  <sheetFormatPr defaultColWidth="3.6640625" defaultRowHeight="20.100000000000001" customHeight="1" x14ac:dyDescent="0.2"/>
  <cols>
    <col min="1" max="1" width="8.33203125" style="71" hidden="1" customWidth="1"/>
    <col min="2" max="2" width="3.6640625" style="2" customWidth="1"/>
    <col min="3" max="4" width="3.6640625" customWidth="1"/>
    <col min="5" max="8" width="7.44140625" customWidth="1"/>
    <col min="9" max="9" width="3.6640625" customWidth="1"/>
    <col min="11" max="11" width="4.44140625" customWidth="1"/>
    <col min="12" max="12" width="3.6640625" customWidth="1"/>
    <col min="13" max="13" width="3.88671875" customWidth="1"/>
    <col min="14" max="14" width="3.6640625" customWidth="1"/>
    <col min="15" max="15" width="4.44140625" customWidth="1"/>
    <col min="16" max="16" width="3.6640625" customWidth="1"/>
    <col min="20" max="20" width="3.33203125" customWidth="1"/>
    <col min="21" max="21" width="4.44140625" customWidth="1"/>
    <col min="22" max="23" width="3.6640625" customWidth="1"/>
    <col min="24" max="24" width="2.88671875" customWidth="1"/>
    <col min="26" max="26" width="1.44140625" customWidth="1"/>
    <col min="27" max="27" width="3.6640625" customWidth="1"/>
    <col min="28" max="32" width="3.6640625" hidden="1" customWidth="1"/>
    <col min="34" max="34" width="9" bestFit="1" customWidth="1"/>
    <col min="35" max="35" width="8.77734375" bestFit="1" customWidth="1"/>
  </cols>
  <sheetData>
    <row r="1" spans="1:31" ht="45" customHeight="1" x14ac:dyDescent="0.2">
      <c r="B1" s="145" t="s">
        <v>76</v>
      </c>
      <c r="C1" s="145"/>
      <c r="D1" s="145"/>
      <c r="E1" s="145"/>
      <c r="F1" s="145"/>
      <c r="G1" s="145"/>
      <c r="H1" s="145"/>
      <c r="I1" s="145"/>
      <c r="J1" s="145"/>
      <c r="K1" s="145"/>
      <c r="L1" s="145"/>
      <c r="M1" s="145"/>
      <c r="N1" s="145"/>
      <c r="O1" s="145"/>
      <c r="P1" s="145"/>
      <c r="Q1" s="145"/>
      <c r="R1" s="145"/>
      <c r="S1" s="145"/>
      <c r="T1" s="145"/>
      <c r="U1" s="145"/>
      <c r="V1" s="145"/>
      <c r="W1" s="145"/>
      <c r="X1" s="145"/>
      <c r="Y1" s="145"/>
      <c r="Z1" s="145"/>
      <c r="AA1" s="1"/>
      <c r="AB1" s="21"/>
      <c r="AD1" s="21" t="s">
        <v>36</v>
      </c>
      <c r="AE1" s="21"/>
    </row>
    <row r="2" spans="1:31" ht="409.5" customHeight="1" x14ac:dyDescent="0.2">
      <c r="B2" s="58"/>
      <c r="C2" s="10"/>
      <c r="D2" s="10"/>
      <c r="E2" s="10"/>
      <c r="F2" s="10"/>
      <c r="G2" s="10"/>
      <c r="H2" s="10"/>
      <c r="I2" s="10"/>
      <c r="J2" s="10"/>
      <c r="K2" s="10"/>
      <c r="L2" s="10"/>
      <c r="M2" s="10"/>
      <c r="N2" s="10"/>
      <c r="O2" s="10"/>
      <c r="P2" s="10"/>
      <c r="Q2" s="10"/>
      <c r="R2" s="10"/>
      <c r="S2" s="10"/>
      <c r="T2" s="10"/>
      <c r="U2" s="10"/>
      <c r="V2" s="10"/>
      <c r="W2" s="10"/>
      <c r="AA2" s="1"/>
      <c r="AB2" s="22"/>
      <c r="AD2" t="s">
        <v>23</v>
      </c>
    </row>
    <row r="3" spans="1:31" ht="129" customHeight="1" x14ac:dyDescent="0.2"/>
    <row r="4" spans="1:31" ht="30" customHeight="1" x14ac:dyDescent="0.2">
      <c r="C4" s="146" t="s">
        <v>24</v>
      </c>
      <c r="D4" s="146"/>
      <c r="E4" s="146"/>
      <c r="F4" s="147"/>
      <c r="G4" s="147"/>
      <c r="H4" s="147"/>
      <c r="I4" s="147"/>
      <c r="J4" s="147"/>
      <c r="K4" s="147"/>
      <c r="L4" s="147"/>
      <c r="M4" s="13"/>
      <c r="N4" s="146" t="s">
        <v>0</v>
      </c>
      <c r="O4" s="146"/>
      <c r="P4" s="146"/>
      <c r="Q4" s="147"/>
      <c r="R4" s="147"/>
      <c r="S4" s="147"/>
      <c r="T4" s="147"/>
      <c r="U4" s="147"/>
      <c r="V4" s="147"/>
      <c r="W4" s="147"/>
      <c r="X4" s="147"/>
      <c r="Y4" s="147"/>
      <c r="AD4">
        <f>IF(F4="",1,0)</f>
        <v>1</v>
      </c>
    </row>
    <row r="5" spans="1:31" ht="12" customHeight="1" x14ac:dyDescent="0.2">
      <c r="C5" s="29"/>
      <c r="D5" s="12"/>
      <c r="E5" s="12"/>
      <c r="F5" s="12"/>
      <c r="G5" s="12"/>
      <c r="H5" s="12"/>
      <c r="I5" s="12"/>
      <c r="J5" s="12"/>
      <c r="K5" s="12"/>
      <c r="L5" s="12"/>
      <c r="M5" s="12"/>
      <c r="N5" s="12"/>
      <c r="O5" s="12"/>
      <c r="P5" s="12"/>
      <c r="Q5" s="12"/>
      <c r="R5" s="12"/>
      <c r="S5" s="12"/>
      <c r="T5" s="12"/>
      <c r="U5" s="12"/>
      <c r="V5" s="12"/>
      <c r="W5" s="12"/>
      <c r="X5" s="12"/>
      <c r="Y5" s="12"/>
      <c r="AD5">
        <f>IF(Q4="",1,0)</f>
        <v>1</v>
      </c>
    </row>
    <row r="6" spans="1:31" s="25" customFormat="1" ht="20.100000000000001" customHeight="1" x14ac:dyDescent="0.2">
      <c r="A6" s="71"/>
      <c r="B6" s="59"/>
      <c r="C6" s="150" t="s">
        <v>1</v>
      </c>
      <c r="D6" s="150"/>
      <c r="E6" s="150"/>
      <c r="F6" s="155" t="s">
        <v>17</v>
      </c>
      <c r="G6" s="155"/>
      <c r="H6" s="153"/>
      <c r="I6" s="153"/>
      <c r="J6" s="153"/>
      <c r="K6" s="153"/>
      <c r="L6" s="153"/>
      <c r="M6" s="26"/>
      <c r="N6" s="151" t="s">
        <v>5</v>
      </c>
      <c r="O6" s="151"/>
      <c r="P6" s="151"/>
      <c r="Q6" s="26"/>
      <c r="R6" s="26"/>
      <c r="S6" s="26"/>
      <c r="T6" s="26"/>
      <c r="U6" s="26"/>
      <c r="V6" s="26"/>
      <c r="W6" s="26"/>
      <c r="X6" s="26"/>
      <c r="Y6" s="26"/>
    </row>
    <row r="7" spans="1:31" s="25" customFormat="1" ht="20.100000000000001" customHeight="1" x14ac:dyDescent="0.2">
      <c r="A7" s="71"/>
      <c r="B7" s="59"/>
      <c r="C7" s="146"/>
      <c r="D7" s="146"/>
      <c r="E7" s="146"/>
      <c r="F7" s="156"/>
      <c r="G7" s="156"/>
      <c r="H7" s="154"/>
      <c r="I7" s="154"/>
      <c r="J7" s="154"/>
      <c r="K7" s="154"/>
      <c r="L7" s="154"/>
      <c r="M7" s="28"/>
      <c r="N7" s="152"/>
      <c r="O7" s="152"/>
      <c r="P7" s="152"/>
      <c r="Q7" s="148"/>
      <c r="R7" s="149"/>
      <c r="S7" s="149"/>
      <c r="T7" s="149"/>
      <c r="U7" s="149"/>
      <c r="V7" s="149"/>
      <c r="W7" s="149"/>
      <c r="X7" s="149"/>
      <c r="Y7" s="149"/>
      <c r="AD7" s="25">
        <f>IF(H7="",1,0)</f>
        <v>1</v>
      </c>
    </row>
    <row r="8" spans="1:31" s="30" customFormat="1" ht="20.100000000000001" customHeight="1" x14ac:dyDescent="0.2">
      <c r="A8" s="71"/>
      <c r="B8" s="59"/>
      <c r="C8" s="32"/>
      <c r="D8" s="32"/>
      <c r="E8" s="32"/>
      <c r="F8" s="31"/>
      <c r="G8" s="31"/>
      <c r="H8" s="27"/>
      <c r="I8" s="34"/>
      <c r="J8" s="34"/>
      <c r="K8" s="34"/>
      <c r="L8" s="34"/>
      <c r="M8" s="28"/>
      <c r="N8" s="33"/>
      <c r="O8" s="33"/>
      <c r="P8" s="33"/>
      <c r="Q8" s="32"/>
      <c r="R8" s="32"/>
      <c r="S8" s="32"/>
      <c r="T8" s="32"/>
      <c r="U8" s="32"/>
      <c r="V8" s="32"/>
      <c r="W8" s="32"/>
      <c r="X8" s="32"/>
      <c r="Y8" s="32"/>
      <c r="AD8" s="30">
        <f>IF(Q7="",1,0)</f>
        <v>1</v>
      </c>
    </row>
    <row r="9" spans="1:31" s="24" customFormat="1" ht="23.1" customHeight="1" x14ac:dyDescent="0.2">
      <c r="A9" s="72"/>
      <c r="B9" s="46"/>
      <c r="C9" s="47" t="s">
        <v>42</v>
      </c>
      <c r="D9" s="46"/>
      <c r="E9" s="46"/>
      <c r="F9" s="46"/>
      <c r="G9" s="46"/>
      <c r="H9" s="46"/>
      <c r="I9" s="46"/>
      <c r="J9" s="46"/>
      <c r="K9" s="46"/>
      <c r="L9" s="46"/>
      <c r="M9" s="46"/>
      <c r="N9" s="46"/>
      <c r="O9" s="46"/>
      <c r="P9" s="46"/>
      <c r="Q9" s="46"/>
      <c r="R9" s="46"/>
      <c r="S9" s="46"/>
      <c r="T9" s="46"/>
      <c r="U9" s="46"/>
      <c r="V9" s="46"/>
      <c r="W9" s="46"/>
      <c r="X9" s="46"/>
      <c r="Y9" s="46"/>
      <c r="Z9" s="46"/>
    </row>
    <row r="10" spans="1:31" ht="20.100000000000001" customHeight="1" x14ac:dyDescent="0.2">
      <c r="B10" s="3"/>
      <c r="C10" s="51" t="s">
        <v>37</v>
      </c>
      <c r="D10" s="45" t="s">
        <v>50</v>
      </c>
      <c r="E10" s="4"/>
      <c r="F10" s="4"/>
      <c r="G10" s="4"/>
      <c r="H10" s="4"/>
      <c r="I10" s="4"/>
      <c r="J10" s="4"/>
      <c r="K10" s="4"/>
      <c r="L10" s="4"/>
      <c r="M10" s="4"/>
      <c r="N10" s="4"/>
      <c r="O10" s="4"/>
      <c r="P10" s="4"/>
      <c r="Q10" s="4"/>
      <c r="R10" s="4"/>
      <c r="S10" s="4"/>
      <c r="T10" s="4"/>
      <c r="U10" s="4"/>
      <c r="V10" s="4"/>
      <c r="W10" s="4"/>
      <c r="X10" s="4"/>
      <c r="Y10" s="4"/>
      <c r="Z10" s="4"/>
      <c r="AD10">
        <f>IF(C10=AD$1,0,1)</f>
        <v>1</v>
      </c>
    </row>
    <row r="11" spans="1:31" ht="15.6" customHeight="1" x14ac:dyDescent="0.2">
      <c r="B11" s="3"/>
      <c r="C11" s="45"/>
      <c r="D11" s="45"/>
      <c r="E11" s="4"/>
      <c r="F11" s="4"/>
      <c r="G11" s="4"/>
      <c r="H11" s="4"/>
      <c r="I11" s="4"/>
      <c r="J11" s="4"/>
      <c r="K11" s="4"/>
      <c r="L11" s="4"/>
      <c r="M11" s="4"/>
      <c r="N11" s="4"/>
      <c r="O11" s="4"/>
      <c r="P11" s="4"/>
      <c r="Q11" s="4"/>
      <c r="R11" s="4"/>
      <c r="S11" s="4"/>
      <c r="T11" s="4"/>
      <c r="U11" s="4"/>
      <c r="V11" s="4"/>
      <c r="W11" s="4"/>
      <c r="X11" s="4"/>
      <c r="Y11" s="4"/>
      <c r="Z11" s="4"/>
    </row>
    <row r="12" spans="1:31" ht="13.2" x14ac:dyDescent="0.2">
      <c r="C12" s="174" t="str">
        <f>IF(SUM(AD4:AD16)=0,"【OK】「表紙」及び「各種認証・認定の取得状況」記入済み","【入力エラー！】")</f>
        <v>【入力エラー！】</v>
      </c>
      <c r="D12" s="174"/>
      <c r="E12" s="174"/>
      <c r="F12" s="174"/>
      <c r="G12" s="174"/>
      <c r="H12" s="174"/>
      <c r="I12" s="174"/>
      <c r="J12" s="174"/>
      <c r="K12" s="174"/>
      <c r="L12" s="174"/>
      <c r="M12" s="174"/>
      <c r="N12" s="174"/>
      <c r="O12" s="174"/>
      <c r="P12" s="174"/>
      <c r="Q12" s="174"/>
      <c r="R12" s="174"/>
      <c r="S12" s="174"/>
      <c r="T12" s="174"/>
      <c r="U12" s="174"/>
      <c r="V12" s="174"/>
      <c r="W12" s="174"/>
      <c r="X12" s="174"/>
      <c r="Y12" s="174"/>
    </row>
    <row r="13" spans="1:31" ht="13.2" x14ac:dyDescent="0.2">
      <c r="C13" s="175" t="str">
        <f>IF(SUM(AD4:AD16)=0,"","「表紙」または「各種認証・認定の取得状況」に記載漏れ、二重チェック等があるので、御確認ください！")</f>
        <v>「表紙」または「各種認証・認定の取得状況」に記載漏れ、二重チェック等があるので、御確認ください！</v>
      </c>
      <c r="D13" s="175"/>
      <c r="E13" s="175"/>
      <c r="F13" s="175"/>
      <c r="G13" s="175"/>
      <c r="H13" s="175"/>
      <c r="I13" s="175"/>
      <c r="J13" s="175"/>
      <c r="K13" s="175"/>
      <c r="L13" s="175"/>
      <c r="M13" s="175"/>
      <c r="N13" s="175"/>
      <c r="O13" s="175"/>
      <c r="P13" s="175"/>
      <c r="Q13" s="175"/>
      <c r="R13" s="175"/>
      <c r="S13" s="175"/>
      <c r="T13" s="175"/>
      <c r="U13" s="175"/>
      <c r="V13" s="175"/>
      <c r="W13" s="175"/>
      <c r="X13" s="175"/>
      <c r="Y13" s="175"/>
    </row>
    <row r="14" spans="1:31" ht="13.8" thickBot="1" x14ac:dyDescent="0.25">
      <c r="C14" s="50"/>
      <c r="D14" s="50"/>
      <c r="E14" s="50"/>
      <c r="F14" s="50"/>
      <c r="G14" s="50"/>
      <c r="H14" s="50"/>
      <c r="I14" s="50"/>
      <c r="J14" s="50"/>
      <c r="K14" s="50"/>
      <c r="L14" s="50"/>
      <c r="M14" s="50"/>
      <c r="N14" s="50"/>
      <c r="O14" s="50"/>
      <c r="P14" s="50"/>
      <c r="Q14" s="50"/>
      <c r="R14" s="50"/>
      <c r="S14" s="50"/>
      <c r="T14" s="50"/>
      <c r="U14" s="50"/>
      <c r="V14" s="50"/>
      <c r="W14" s="50"/>
      <c r="X14" s="50"/>
      <c r="Y14" s="50"/>
    </row>
    <row r="15" spans="1:31" ht="30" customHeight="1" thickBot="1" x14ac:dyDescent="0.25">
      <c r="C15" s="176" t="s">
        <v>48</v>
      </c>
      <c r="D15" s="177"/>
      <c r="E15" s="177"/>
      <c r="F15" s="177"/>
      <c r="G15" s="177"/>
      <c r="H15" s="177"/>
      <c r="I15" s="177"/>
      <c r="J15" s="177"/>
      <c r="K15" s="177"/>
      <c r="L15" s="177"/>
      <c r="M15" s="177"/>
      <c r="N15" s="177"/>
      <c r="O15" s="177"/>
      <c r="P15" s="177"/>
      <c r="Q15" s="177"/>
      <c r="R15" s="177"/>
      <c r="S15" s="177"/>
      <c r="T15" s="177"/>
      <c r="U15" s="177"/>
      <c r="V15" s="177"/>
      <c r="W15" s="177"/>
      <c r="X15" s="177"/>
      <c r="Y15" s="178"/>
    </row>
    <row r="16" spans="1:31" s="2" customFormat="1" ht="4.5" customHeight="1" x14ac:dyDescent="0.2">
      <c r="A16" s="73"/>
      <c r="C16" s="11"/>
      <c r="D16" s="11"/>
      <c r="E16" s="11"/>
      <c r="F16" s="11"/>
      <c r="G16" s="11"/>
      <c r="H16" s="11"/>
      <c r="I16" s="8"/>
      <c r="J16" s="8"/>
      <c r="K16" s="8"/>
      <c r="L16" s="9"/>
      <c r="M16" s="14"/>
      <c r="N16" s="14"/>
      <c r="O16" s="14"/>
      <c r="P16" s="5"/>
      <c r="Q16" s="5"/>
      <c r="R16" s="5"/>
      <c r="S16" s="7"/>
      <c r="T16" s="7"/>
      <c r="U16" s="3"/>
      <c r="V16" s="3"/>
    </row>
    <row r="17" spans="1:34" s="24" customFormat="1" ht="23.1" customHeight="1" x14ac:dyDescent="0.2">
      <c r="A17" s="72"/>
      <c r="B17" s="124" t="s">
        <v>77</v>
      </c>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row>
    <row r="18" spans="1:34" s="2" customFormat="1" ht="30" customHeight="1" x14ac:dyDescent="0.2">
      <c r="A18" s="73"/>
      <c r="B18" s="18" t="s">
        <v>81</v>
      </c>
      <c r="C18" s="125" t="s">
        <v>8</v>
      </c>
      <c r="D18" s="125"/>
      <c r="E18" s="125"/>
      <c r="F18" s="125"/>
      <c r="G18" s="125"/>
      <c r="H18" s="125"/>
      <c r="I18" s="125"/>
      <c r="J18" s="125"/>
      <c r="K18" s="125"/>
      <c r="L18" s="125"/>
      <c r="M18" s="125"/>
      <c r="N18" s="125"/>
      <c r="O18" s="125"/>
      <c r="P18" s="125"/>
      <c r="Q18" s="125"/>
      <c r="R18" s="125"/>
      <c r="S18" s="125"/>
      <c r="T18" s="125"/>
      <c r="U18" s="125"/>
      <c r="V18" s="125"/>
      <c r="W18" s="125"/>
      <c r="X18" s="125"/>
      <c r="Y18" s="125"/>
    </row>
    <row r="19" spans="1:34" s="2" customFormat="1" ht="27.9" customHeight="1" x14ac:dyDescent="0.2">
      <c r="A19" s="73"/>
      <c r="C19" s="126" t="s">
        <v>6</v>
      </c>
      <c r="D19" s="127"/>
      <c r="E19" s="128" t="s">
        <v>35</v>
      </c>
      <c r="F19" s="129"/>
      <c r="G19" s="129"/>
      <c r="H19" s="129"/>
      <c r="I19" s="129"/>
      <c r="J19" s="129"/>
      <c r="K19" s="129"/>
      <c r="L19" s="130"/>
      <c r="M19" s="131" t="s">
        <v>2</v>
      </c>
      <c r="N19" s="132"/>
      <c r="O19" s="133"/>
      <c r="P19" s="128" t="s">
        <v>7</v>
      </c>
      <c r="Q19" s="129"/>
      <c r="R19" s="129"/>
      <c r="S19" s="129"/>
      <c r="T19" s="130"/>
      <c r="U19" s="134" t="s">
        <v>51</v>
      </c>
      <c r="V19" s="132"/>
      <c r="W19" s="132"/>
      <c r="X19" s="132"/>
      <c r="Y19" s="133"/>
    </row>
    <row r="20" spans="1:34" s="2" customFormat="1" ht="27.9" customHeight="1" x14ac:dyDescent="0.2">
      <c r="A20" s="71" t="str">
        <f>IF(C20&gt;0,C20,A19&amp;"a")</f>
        <v>I21</v>
      </c>
      <c r="C20" s="141" t="s">
        <v>78</v>
      </c>
      <c r="D20" s="116"/>
      <c r="E20" s="104" t="s">
        <v>9</v>
      </c>
      <c r="F20" s="105"/>
      <c r="G20" s="105"/>
      <c r="H20" s="105"/>
      <c r="I20" s="105"/>
      <c r="J20" s="105"/>
      <c r="K20" s="105"/>
      <c r="L20" s="106"/>
      <c r="M20" s="107"/>
      <c r="N20" s="108"/>
      <c r="O20" s="44" t="s">
        <v>3</v>
      </c>
      <c r="P20" s="109"/>
      <c r="Q20" s="110"/>
      <c r="R20" s="110"/>
      <c r="S20" s="110"/>
      <c r="T20" s="54" t="s">
        <v>49</v>
      </c>
      <c r="U20" s="111" t="str">
        <f>IF(AND(M20&gt;0,P20&gt;0),ROUNDDOWN(P20/3000,0),"")</f>
        <v/>
      </c>
      <c r="V20" s="112"/>
      <c r="W20" s="112"/>
      <c r="X20" s="179" t="s">
        <v>19</v>
      </c>
      <c r="Y20" s="180"/>
    </row>
    <row r="21" spans="1:34" ht="19.5" customHeight="1" x14ac:dyDescent="0.2">
      <c r="A21" s="71" t="str">
        <f>IF(C21&gt;0,C21,A20&amp;"a")</f>
        <v>I21a</v>
      </c>
      <c r="B21" s="61"/>
      <c r="C21" s="142"/>
      <c r="D21" s="143"/>
      <c r="E21" s="163" t="s">
        <v>56</v>
      </c>
      <c r="F21" s="164"/>
      <c r="G21" s="164"/>
      <c r="H21" s="164"/>
      <c r="I21" s="164"/>
      <c r="J21" s="164"/>
      <c r="K21" s="164"/>
      <c r="L21" s="165"/>
      <c r="M21" s="52" t="s">
        <v>37</v>
      </c>
      <c r="N21" s="67"/>
      <c r="O21" s="68"/>
      <c r="P21" s="37"/>
      <c r="Q21" s="37"/>
      <c r="R21" s="37"/>
      <c r="S21" s="68"/>
      <c r="T21" s="68"/>
      <c r="U21" s="69"/>
      <c r="V21" s="69"/>
      <c r="W21" s="69"/>
      <c r="X21" s="68"/>
      <c r="Y21" s="70"/>
      <c r="AC21" t="str">
        <f>IF($M21="☑","○","")</f>
        <v/>
      </c>
      <c r="AE21" s="2"/>
      <c r="AF21" s="2"/>
      <c r="AG21" s="2"/>
      <c r="AH21" s="2"/>
    </row>
    <row r="22" spans="1:34" ht="19.5" customHeight="1" x14ac:dyDescent="0.2">
      <c r="A22" s="71" t="str">
        <f>IF(C22&gt;0,C22,A20&amp;"aa")</f>
        <v>I21aa</v>
      </c>
      <c r="B22" s="61"/>
      <c r="C22" s="142"/>
      <c r="D22" s="143"/>
      <c r="E22" s="163" t="s">
        <v>57</v>
      </c>
      <c r="F22" s="164"/>
      <c r="G22" s="164"/>
      <c r="H22" s="164"/>
      <c r="I22" s="164"/>
      <c r="J22" s="164"/>
      <c r="K22" s="164"/>
      <c r="L22" s="165"/>
      <c r="M22" s="52" t="s">
        <v>37</v>
      </c>
      <c r="N22" s="157"/>
      <c r="O22" s="157"/>
      <c r="P22" s="157"/>
      <c r="Q22" s="157"/>
      <c r="R22" s="157"/>
      <c r="S22" s="157"/>
      <c r="T22" s="157"/>
      <c r="U22" s="157"/>
      <c r="V22" s="157"/>
      <c r="W22" s="157"/>
      <c r="X22" s="157"/>
      <c r="Y22" s="158"/>
      <c r="AC22" t="str">
        <f>IF($M22="☑","○","")</f>
        <v/>
      </c>
      <c r="AE22" s="2"/>
      <c r="AF22" s="2"/>
      <c r="AG22" s="2"/>
      <c r="AH22" s="2"/>
    </row>
    <row r="23" spans="1:34" ht="19.5" customHeight="1" x14ac:dyDescent="0.2">
      <c r="A23" s="71" t="str">
        <f>IF(C23&gt;0,C23,A20&amp;"aaa")</f>
        <v>I21aaa</v>
      </c>
      <c r="B23" s="61"/>
      <c r="C23" s="117"/>
      <c r="D23" s="144"/>
      <c r="E23" s="163" t="s">
        <v>54</v>
      </c>
      <c r="F23" s="164"/>
      <c r="G23" s="164"/>
      <c r="H23" s="164"/>
      <c r="I23" s="164"/>
      <c r="J23" s="164"/>
      <c r="K23" s="164"/>
      <c r="L23" s="165"/>
      <c r="M23" s="52" t="s">
        <v>37</v>
      </c>
      <c r="N23" s="159"/>
      <c r="O23" s="159"/>
      <c r="P23" s="159"/>
      <c r="Q23" s="159"/>
      <c r="R23" s="159"/>
      <c r="S23" s="159"/>
      <c r="T23" s="159"/>
      <c r="U23" s="159"/>
      <c r="V23" s="159"/>
      <c r="W23" s="159"/>
      <c r="X23" s="159"/>
      <c r="Y23" s="160"/>
      <c r="AC23" t="str">
        <f t="shared" ref="AC23:AC31" si="0">IF($M23="☑","○","")</f>
        <v/>
      </c>
      <c r="AE23" s="2"/>
      <c r="AF23" s="2"/>
      <c r="AG23" s="2"/>
      <c r="AH23" s="2"/>
    </row>
    <row r="24" spans="1:34" s="2" customFormat="1" ht="27.9" customHeight="1" x14ac:dyDescent="0.2">
      <c r="A24" s="71" t="str">
        <f>IF(C24&gt;0,C24,A23&amp;"a")</f>
        <v>I22</v>
      </c>
      <c r="C24" s="141" t="s">
        <v>79</v>
      </c>
      <c r="D24" s="116"/>
      <c r="E24" s="104" t="s">
        <v>10</v>
      </c>
      <c r="F24" s="105"/>
      <c r="G24" s="105"/>
      <c r="H24" s="105"/>
      <c r="I24" s="105"/>
      <c r="J24" s="105"/>
      <c r="K24" s="105"/>
      <c r="L24" s="106"/>
      <c r="M24" s="107"/>
      <c r="N24" s="108"/>
      <c r="O24" s="43" t="s">
        <v>3</v>
      </c>
      <c r="P24" s="109"/>
      <c r="Q24" s="110"/>
      <c r="R24" s="110"/>
      <c r="S24" s="110"/>
      <c r="T24" s="54" t="s">
        <v>49</v>
      </c>
      <c r="U24" s="111" t="str">
        <f>IF(AND(M24&gt;0,P24&gt;0),ROUNDDOWN(P24/3000,0),"")</f>
        <v/>
      </c>
      <c r="V24" s="112"/>
      <c r="W24" s="112"/>
      <c r="X24" s="139" t="s">
        <v>19</v>
      </c>
      <c r="Y24" s="140"/>
      <c r="AC24"/>
    </row>
    <row r="25" spans="1:34" ht="19.5" customHeight="1" x14ac:dyDescent="0.2">
      <c r="A25" s="71" t="str">
        <f>IF(C25&gt;0,C25,A24&amp;"a")</f>
        <v>I22a</v>
      </c>
      <c r="B25" s="61"/>
      <c r="C25" s="142"/>
      <c r="D25" s="143"/>
      <c r="E25" s="163" t="s">
        <v>56</v>
      </c>
      <c r="F25" s="164"/>
      <c r="G25" s="164"/>
      <c r="H25" s="164"/>
      <c r="I25" s="164"/>
      <c r="J25" s="164"/>
      <c r="K25" s="164"/>
      <c r="L25" s="165"/>
      <c r="M25" s="52" t="s">
        <v>37</v>
      </c>
      <c r="N25" s="67"/>
      <c r="O25" s="68"/>
      <c r="P25" s="37"/>
      <c r="Q25" s="37"/>
      <c r="R25" s="37"/>
      <c r="S25" s="68"/>
      <c r="T25" s="68"/>
      <c r="U25" s="69"/>
      <c r="V25" s="69"/>
      <c r="W25" s="69"/>
      <c r="X25" s="68"/>
      <c r="Y25" s="70"/>
      <c r="AC25" t="str">
        <f t="shared" si="0"/>
        <v/>
      </c>
      <c r="AE25" s="2"/>
      <c r="AF25" s="2"/>
      <c r="AG25" s="2"/>
      <c r="AH25" s="2"/>
    </row>
    <row r="26" spans="1:34" ht="19.5" customHeight="1" x14ac:dyDescent="0.2">
      <c r="A26" s="71" t="str">
        <f>IF(C26&gt;0,C26,A24&amp;"aa")</f>
        <v>I22aa</v>
      </c>
      <c r="B26" s="61"/>
      <c r="C26" s="142"/>
      <c r="D26" s="143"/>
      <c r="E26" s="163" t="s">
        <v>57</v>
      </c>
      <c r="F26" s="164"/>
      <c r="G26" s="164"/>
      <c r="H26" s="164"/>
      <c r="I26" s="164"/>
      <c r="J26" s="164"/>
      <c r="K26" s="164"/>
      <c r="L26" s="165"/>
      <c r="M26" s="52" t="s">
        <v>37</v>
      </c>
      <c r="N26" s="67"/>
      <c r="O26" s="68"/>
      <c r="P26" s="37"/>
      <c r="Q26" s="37"/>
      <c r="R26" s="37"/>
      <c r="S26" s="68"/>
      <c r="T26" s="68"/>
      <c r="U26" s="69"/>
      <c r="V26" s="69"/>
      <c r="W26" s="69"/>
      <c r="X26" s="68"/>
      <c r="Y26" s="70"/>
      <c r="AC26" t="str">
        <f t="shared" si="0"/>
        <v/>
      </c>
      <c r="AE26" s="2"/>
      <c r="AF26" s="2"/>
      <c r="AG26" s="2"/>
      <c r="AH26" s="2"/>
    </row>
    <row r="27" spans="1:34" ht="19.5" customHeight="1" x14ac:dyDescent="0.2">
      <c r="A27" s="71" t="str">
        <f>IF(C27&gt;0,C27,A24&amp;"aaa")</f>
        <v>I22aaa</v>
      </c>
      <c r="B27" s="61"/>
      <c r="C27" s="142"/>
      <c r="D27" s="143"/>
      <c r="E27" s="163" t="s">
        <v>54</v>
      </c>
      <c r="F27" s="164"/>
      <c r="G27" s="164"/>
      <c r="H27" s="164"/>
      <c r="I27" s="164"/>
      <c r="J27" s="164"/>
      <c r="K27" s="164"/>
      <c r="L27" s="165"/>
      <c r="M27" s="52" t="s">
        <v>37</v>
      </c>
      <c r="N27" s="62"/>
      <c r="O27" s="56"/>
      <c r="P27" s="63"/>
      <c r="Q27" s="63"/>
      <c r="R27" s="63"/>
      <c r="S27" s="56"/>
      <c r="T27" s="56"/>
      <c r="U27" s="64"/>
      <c r="V27" s="64"/>
      <c r="W27" s="64"/>
      <c r="X27" s="56"/>
      <c r="Y27" s="57"/>
      <c r="AC27" t="str">
        <f t="shared" si="0"/>
        <v/>
      </c>
      <c r="AE27" s="2"/>
      <c r="AF27" s="2"/>
      <c r="AG27" s="2"/>
      <c r="AH27" s="2"/>
    </row>
    <row r="28" spans="1:34" s="2" customFormat="1" ht="27.9" customHeight="1" x14ac:dyDescent="0.2">
      <c r="A28" s="71" t="str">
        <f>IF(C28&gt;0,C28,#REF!&amp;"a")</f>
        <v>I23</v>
      </c>
      <c r="C28" s="141" t="s">
        <v>80</v>
      </c>
      <c r="D28" s="116"/>
      <c r="E28" s="181" t="s">
        <v>41</v>
      </c>
      <c r="F28" s="182"/>
      <c r="G28" s="182"/>
      <c r="H28" s="182"/>
      <c r="I28" s="182"/>
      <c r="J28" s="182"/>
      <c r="K28" s="182"/>
      <c r="L28" s="183"/>
      <c r="M28" s="107"/>
      <c r="N28" s="108"/>
      <c r="O28" s="81" t="s">
        <v>3</v>
      </c>
      <c r="P28" s="109"/>
      <c r="Q28" s="110"/>
      <c r="R28" s="110"/>
      <c r="S28" s="110"/>
      <c r="T28" s="65" t="s">
        <v>49</v>
      </c>
      <c r="U28" s="111" t="str">
        <f>IF(AND(M28&gt;0,P28&gt;0),ROUNDDOWN(P28/3000,0),"")</f>
        <v/>
      </c>
      <c r="V28" s="112"/>
      <c r="W28" s="112"/>
      <c r="X28" s="179" t="s">
        <v>19</v>
      </c>
      <c r="Y28" s="180"/>
    </row>
    <row r="29" spans="1:34" ht="19.5" customHeight="1" x14ac:dyDescent="0.2">
      <c r="A29" s="71" t="str">
        <f>IF(C29&gt;0,C29,A28&amp;"a")</f>
        <v>I23a</v>
      </c>
      <c r="B29" s="61"/>
      <c r="C29" s="142"/>
      <c r="D29" s="143"/>
      <c r="E29" s="163" t="s">
        <v>56</v>
      </c>
      <c r="F29" s="164"/>
      <c r="G29" s="164"/>
      <c r="H29" s="164"/>
      <c r="I29" s="164"/>
      <c r="J29" s="164"/>
      <c r="K29" s="164"/>
      <c r="L29" s="165"/>
      <c r="M29" s="52" t="s">
        <v>37</v>
      </c>
      <c r="N29" s="67"/>
      <c r="O29" s="68"/>
      <c r="P29" s="37"/>
      <c r="Q29" s="37"/>
      <c r="R29" s="37"/>
      <c r="S29" s="68"/>
      <c r="T29" s="68"/>
      <c r="U29" s="69"/>
      <c r="V29" s="69"/>
      <c r="W29" s="69"/>
      <c r="X29" s="68"/>
      <c r="Y29" s="70"/>
      <c r="AC29" t="str">
        <f t="shared" si="0"/>
        <v/>
      </c>
      <c r="AE29" s="2"/>
      <c r="AF29" s="2"/>
      <c r="AG29" s="2"/>
      <c r="AH29" s="2"/>
    </row>
    <row r="30" spans="1:34" ht="19.5" customHeight="1" x14ac:dyDescent="0.2">
      <c r="A30" s="71" t="str">
        <f>IF(C30&gt;0,C30,A28&amp;"aa")</f>
        <v>I23aa</v>
      </c>
      <c r="B30" s="61"/>
      <c r="C30" s="142"/>
      <c r="D30" s="143"/>
      <c r="E30" s="163" t="s">
        <v>57</v>
      </c>
      <c r="F30" s="164"/>
      <c r="G30" s="164"/>
      <c r="H30" s="164"/>
      <c r="I30" s="164"/>
      <c r="J30" s="164"/>
      <c r="K30" s="164"/>
      <c r="L30" s="165"/>
      <c r="M30" s="52" t="s">
        <v>37</v>
      </c>
      <c r="N30" s="67"/>
      <c r="O30" s="68"/>
      <c r="P30" s="37"/>
      <c r="Q30" s="37"/>
      <c r="R30" s="37"/>
      <c r="S30" s="68"/>
      <c r="T30" s="68"/>
      <c r="U30" s="69"/>
      <c r="V30" s="69"/>
      <c r="W30" s="69"/>
      <c r="X30" s="68"/>
      <c r="Y30" s="70"/>
      <c r="AC30" t="str">
        <f t="shared" si="0"/>
        <v/>
      </c>
      <c r="AE30" s="2"/>
      <c r="AF30" s="2"/>
      <c r="AG30" s="2"/>
      <c r="AH30" s="2"/>
    </row>
    <row r="31" spans="1:34" ht="19.5" customHeight="1" x14ac:dyDescent="0.2">
      <c r="A31" s="71" t="str">
        <f>IF(C31&gt;0,C31,A28&amp;"aaa")</f>
        <v>I23aaa</v>
      </c>
      <c r="B31" s="61"/>
      <c r="C31" s="117"/>
      <c r="D31" s="144"/>
      <c r="E31" s="163" t="s">
        <v>54</v>
      </c>
      <c r="F31" s="164"/>
      <c r="G31" s="164"/>
      <c r="H31" s="164"/>
      <c r="I31" s="164"/>
      <c r="J31" s="164"/>
      <c r="K31" s="164"/>
      <c r="L31" s="165"/>
      <c r="M31" s="66" t="s">
        <v>37</v>
      </c>
      <c r="N31" s="62"/>
      <c r="O31" s="82"/>
      <c r="P31" s="63"/>
      <c r="Q31" s="63"/>
      <c r="R31" s="63"/>
      <c r="S31" s="82"/>
      <c r="T31" s="82"/>
      <c r="U31" s="64"/>
      <c r="V31" s="64"/>
      <c r="W31" s="64"/>
      <c r="X31" s="82"/>
      <c r="Y31" s="83"/>
      <c r="AC31" t="str">
        <f t="shared" si="0"/>
        <v/>
      </c>
      <c r="AE31" s="2"/>
      <c r="AF31" s="2"/>
      <c r="AG31" s="2"/>
      <c r="AH31" s="2"/>
    </row>
    <row r="32" spans="1:34" ht="20.100000000000001" customHeight="1" x14ac:dyDescent="0.2">
      <c r="B32" s="89"/>
      <c r="C32" s="90"/>
      <c r="D32" s="91"/>
      <c r="E32" s="91"/>
      <c r="F32" s="91"/>
      <c r="G32" s="92"/>
      <c r="H32" s="92"/>
      <c r="I32" s="92"/>
      <c r="J32" s="92"/>
      <c r="K32" s="92"/>
      <c r="L32" s="92"/>
      <c r="M32" s="92"/>
      <c r="N32" s="92"/>
      <c r="O32" s="92"/>
      <c r="P32" s="92"/>
      <c r="Q32" s="92"/>
      <c r="R32" s="92"/>
      <c r="S32" s="92"/>
      <c r="T32" s="92"/>
      <c r="U32" s="92"/>
      <c r="V32" s="92"/>
      <c r="W32" s="92"/>
      <c r="X32" s="92"/>
      <c r="Y32" s="92"/>
      <c r="AH32" s="93"/>
    </row>
    <row r="33" spans="1:26" ht="27.9" customHeight="1" x14ac:dyDescent="0.2">
      <c r="A33" s="71" t="str">
        <f>B17</f>
        <v>（要望調査①）　キャッシュレス車載機器</v>
      </c>
      <c r="B33" s="94"/>
      <c r="C33" s="190" t="s">
        <v>99</v>
      </c>
      <c r="D33" s="191"/>
      <c r="E33" s="194" t="s">
        <v>100</v>
      </c>
      <c r="F33" s="195"/>
      <c r="G33" s="195"/>
      <c r="H33" s="195"/>
      <c r="I33" s="195"/>
      <c r="J33" s="195"/>
      <c r="K33" s="195"/>
      <c r="L33" s="195"/>
      <c r="M33" s="195"/>
      <c r="N33" s="195"/>
      <c r="O33" s="195"/>
      <c r="P33" s="195"/>
      <c r="Q33" s="195"/>
      <c r="R33" s="195"/>
      <c r="S33" s="195"/>
      <c r="T33" s="195"/>
      <c r="U33" s="195"/>
      <c r="V33" s="195"/>
      <c r="W33" s="195"/>
      <c r="X33" s="195"/>
      <c r="Y33" s="196"/>
    </row>
    <row r="34" spans="1:26" ht="42" customHeight="1" x14ac:dyDescent="0.2">
      <c r="B34" s="94"/>
      <c r="C34" s="192"/>
      <c r="D34" s="193"/>
      <c r="E34" s="197"/>
      <c r="F34" s="198"/>
      <c r="G34" s="198"/>
      <c r="H34" s="198"/>
      <c r="I34" s="198"/>
      <c r="J34" s="198"/>
      <c r="K34" s="198"/>
      <c r="L34" s="198"/>
      <c r="M34" s="198"/>
      <c r="N34" s="198"/>
      <c r="O34" s="198"/>
      <c r="P34" s="198"/>
      <c r="Q34" s="198"/>
      <c r="R34" s="198"/>
      <c r="S34" s="198"/>
      <c r="T34" s="198"/>
      <c r="U34" s="198"/>
      <c r="V34" s="198"/>
      <c r="W34" s="198"/>
      <c r="X34" s="198"/>
      <c r="Y34" s="199"/>
    </row>
    <row r="35" spans="1:26" s="38" customFormat="1" ht="5.0999999999999996" customHeight="1" x14ac:dyDescent="0.2">
      <c r="A35" s="74"/>
      <c r="B35" s="55"/>
    </row>
    <row r="36" spans="1:26" s="24" customFormat="1" ht="22.5" customHeight="1" x14ac:dyDescent="0.2">
      <c r="A36" s="72"/>
      <c r="B36" s="124" t="s">
        <v>91</v>
      </c>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row>
    <row r="37" spans="1:26" s="2" customFormat="1" ht="30" customHeight="1" x14ac:dyDescent="0.2">
      <c r="A37" s="73"/>
      <c r="B37" s="18" t="s">
        <v>13</v>
      </c>
      <c r="C37" s="125" t="s">
        <v>20</v>
      </c>
      <c r="D37" s="125"/>
      <c r="E37" s="125"/>
      <c r="F37" s="125"/>
      <c r="G37" s="125"/>
      <c r="H37" s="125"/>
      <c r="I37" s="125"/>
      <c r="J37" s="125"/>
      <c r="K37" s="125"/>
      <c r="L37" s="125"/>
      <c r="M37" s="125"/>
      <c r="N37" s="125"/>
      <c r="O37" s="125"/>
      <c r="P37" s="125"/>
      <c r="Q37" s="125"/>
      <c r="R37" s="125"/>
      <c r="S37" s="125"/>
      <c r="T37" s="125"/>
      <c r="U37" s="125"/>
      <c r="V37" s="125"/>
      <c r="W37" s="125"/>
      <c r="X37" s="125"/>
      <c r="Y37" s="125"/>
    </row>
    <row r="38" spans="1:26" s="2" customFormat="1" ht="27.9" customHeight="1" x14ac:dyDescent="0.2">
      <c r="A38" s="73"/>
      <c r="C38" s="126" t="s">
        <v>6</v>
      </c>
      <c r="D38" s="127"/>
      <c r="E38" s="128" t="s">
        <v>35</v>
      </c>
      <c r="F38" s="129"/>
      <c r="G38" s="129"/>
      <c r="H38" s="129"/>
      <c r="I38" s="129"/>
      <c r="J38" s="129"/>
      <c r="K38" s="129"/>
      <c r="L38" s="130"/>
      <c r="M38" s="131" t="s">
        <v>2</v>
      </c>
      <c r="N38" s="132"/>
      <c r="O38" s="133"/>
      <c r="P38" s="128" t="s">
        <v>7</v>
      </c>
      <c r="Q38" s="129"/>
      <c r="R38" s="129"/>
      <c r="S38" s="129"/>
      <c r="T38" s="130"/>
      <c r="U38" s="134" t="s">
        <v>51</v>
      </c>
      <c r="V38" s="132"/>
      <c r="W38" s="132"/>
      <c r="X38" s="132"/>
      <c r="Y38" s="133"/>
    </row>
    <row r="39" spans="1:26" s="2" customFormat="1" ht="27.9" customHeight="1" x14ac:dyDescent="0.2">
      <c r="A39" s="71" t="str">
        <f t="shared" ref="A39:A45" si="1">IF(C39&gt;0,C39,A38&amp;"a")</f>
        <v>I10</v>
      </c>
      <c r="C39" s="167" t="s">
        <v>58</v>
      </c>
      <c r="D39" s="168"/>
      <c r="E39" s="119" t="s">
        <v>32</v>
      </c>
      <c r="F39" s="120"/>
      <c r="G39" s="120"/>
      <c r="H39" s="120"/>
      <c r="I39" s="120"/>
      <c r="J39" s="120"/>
      <c r="K39" s="120"/>
      <c r="L39" s="121"/>
      <c r="M39" s="107"/>
      <c r="N39" s="108"/>
      <c r="O39" s="16" t="s">
        <v>3</v>
      </c>
      <c r="P39" s="109"/>
      <c r="Q39" s="110"/>
      <c r="R39" s="110"/>
      <c r="S39" s="110"/>
      <c r="T39" s="54" t="s">
        <v>49</v>
      </c>
      <c r="U39" s="111" t="str">
        <f>IF(AND(M39&gt;0,P39&gt;0),ROUNDDOWN(P39/3000,0),"")</f>
        <v/>
      </c>
      <c r="V39" s="112"/>
      <c r="W39" s="112"/>
      <c r="X39" s="113" t="s">
        <v>30</v>
      </c>
      <c r="Y39" s="114"/>
    </row>
    <row r="40" spans="1:26" s="2" customFormat="1" ht="27.9" customHeight="1" x14ac:dyDescent="0.2">
      <c r="A40" s="71" t="str">
        <f t="shared" si="1"/>
        <v>I11</v>
      </c>
      <c r="C40" s="102" t="s">
        <v>59</v>
      </c>
      <c r="D40" s="103"/>
      <c r="E40" s="104" t="s">
        <v>40</v>
      </c>
      <c r="F40" s="105"/>
      <c r="G40" s="105"/>
      <c r="H40" s="105"/>
      <c r="I40" s="105"/>
      <c r="J40" s="105"/>
      <c r="K40" s="105"/>
      <c r="L40" s="106"/>
      <c r="M40" s="107"/>
      <c r="N40" s="108"/>
      <c r="O40" s="16" t="s">
        <v>3</v>
      </c>
      <c r="P40" s="109"/>
      <c r="Q40" s="110"/>
      <c r="R40" s="110"/>
      <c r="S40" s="110"/>
      <c r="T40" s="54" t="s">
        <v>49</v>
      </c>
      <c r="U40" s="111" t="str">
        <f t="shared" ref="U40:U44" si="2">IF(AND(M40&gt;0,P40&gt;0),ROUNDDOWN(P40/3000,0),"")</f>
        <v/>
      </c>
      <c r="V40" s="112"/>
      <c r="W40" s="112"/>
      <c r="X40" s="113" t="s">
        <v>30</v>
      </c>
      <c r="Y40" s="114"/>
    </row>
    <row r="41" spans="1:26" s="2" customFormat="1" ht="27.9" customHeight="1" x14ac:dyDescent="0.2">
      <c r="A41" s="71" t="str">
        <f t="shared" si="1"/>
        <v>I12</v>
      </c>
      <c r="C41" s="102" t="s">
        <v>60</v>
      </c>
      <c r="D41" s="103"/>
      <c r="E41" s="200" t="s">
        <v>39</v>
      </c>
      <c r="F41" s="201"/>
      <c r="G41" s="201"/>
      <c r="H41" s="201"/>
      <c r="I41" s="201"/>
      <c r="J41" s="201"/>
      <c r="K41" s="201"/>
      <c r="L41" s="202"/>
      <c r="M41" s="107"/>
      <c r="N41" s="108"/>
      <c r="O41" s="42" t="s">
        <v>3</v>
      </c>
      <c r="P41" s="109"/>
      <c r="Q41" s="110"/>
      <c r="R41" s="110"/>
      <c r="S41" s="110"/>
      <c r="T41" s="54" t="s">
        <v>49</v>
      </c>
      <c r="U41" s="111" t="str">
        <f t="shared" si="2"/>
        <v/>
      </c>
      <c r="V41" s="112"/>
      <c r="W41" s="112"/>
      <c r="X41" s="139" t="s">
        <v>19</v>
      </c>
      <c r="Y41" s="140"/>
    </row>
    <row r="42" spans="1:26" s="2" customFormat="1" ht="27.9" customHeight="1" x14ac:dyDescent="0.2">
      <c r="A42" s="71" t="str">
        <f t="shared" si="1"/>
        <v>I13</v>
      </c>
      <c r="C42" s="102" t="s">
        <v>61</v>
      </c>
      <c r="D42" s="103"/>
      <c r="E42" s="104" t="s">
        <v>14</v>
      </c>
      <c r="F42" s="105"/>
      <c r="G42" s="105"/>
      <c r="H42" s="105"/>
      <c r="I42" s="105"/>
      <c r="J42" s="105"/>
      <c r="K42" s="105"/>
      <c r="L42" s="106"/>
      <c r="M42" s="161" t="s">
        <v>33</v>
      </c>
      <c r="N42" s="162"/>
      <c r="O42" s="40"/>
      <c r="P42" s="109"/>
      <c r="Q42" s="110"/>
      <c r="R42" s="110"/>
      <c r="S42" s="110"/>
      <c r="T42" s="54" t="s">
        <v>49</v>
      </c>
      <c r="U42" s="111" t="str">
        <f>IF(P42&gt;0,ROUNDDOWN(P42/3000,0),"")</f>
        <v/>
      </c>
      <c r="V42" s="112"/>
      <c r="W42" s="112"/>
      <c r="X42" s="139" t="s">
        <v>19</v>
      </c>
      <c r="Y42" s="140"/>
    </row>
    <row r="43" spans="1:26" s="2" customFormat="1" ht="27.9" customHeight="1" x14ac:dyDescent="0.2">
      <c r="A43" s="71" t="str">
        <f t="shared" si="1"/>
        <v>I14</v>
      </c>
      <c r="C43" s="169" t="s">
        <v>62</v>
      </c>
      <c r="D43" s="170"/>
      <c r="E43" s="104" t="s">
        <v>11</v>
      </c>
      <c r="F43" s="105"/>
      <c r="G43" s="105"/>
      <c r="H43" s="105"/>
      <c r="I43" s="105"/>
      <c r="J43" s="105"/>
      <c r="K43" s="105"/>
      <c r="L43" s="106"/>
      <c r="M43" s="107"/>
      <c r="N43" s="108"/>
      <c r="O43" s="16" t="s">
        <v>4</v>
      </c>
      <c r="P43" s="109"/>
      <c r="Q43" s="110"/>
      <c r="R43" s="110"/>
      <c r="S43" s="110"/>
      <c r="T43" s="54" t="s">
        <v>49</v>
      </c>
      <c r="U43" s="111" t="str">
        <f t="shared" si="2"/>
        <v/>
      </c>
      <c r="V43" s="112"/>
      <c r="W43" s="112"/>
      <c r="X43" s="139" t="s">
        <v>19</v>
      </c>
      <c r="Y43" s="140"/>
    </row>
    <row r="44" spans="1:26" s="38" customFormat="1" ht="27.9" customHeight="1" x14ac:dyDescent="0.2">
      <c r="A44" s="71" t="str">
        <f>IF(C44&gt;0,C44,#REF!&amp;"a")</f>
        <v>I16</v>
      </c>
      <c r="B44" s="39"/>
      <c r="C44" s="135" t="s">
        <v>63</v>
      </c>
      <c r="D44" s="136"/>
      <c r="E44" s="186" t="s">
        <v>31</v>
      </c>
      <c r="F44" s="187"/>
      <c r="G44" s="187"/>
      <c r="H44" s="187"/>
      <c r="I44" s="187"/>
      <c r="J44" s="187"/>
      <c r="K44" s="187"/>
      <c r="L44" s="188"/>
      <c r="M44" s="109"/>
      <c r="N44" s="110"/>
      <c r="O44" s="41" t="s">
        <v>29</v>
      </c>
      <c r="P44" s="109"/>
      <c r="Q44" s="110"/>
      <c r="R44" s="110"/>
      <c r="S44" s="110"/>
      <c r="T44" s="54" t="s">
        <v>49</v>
      </c>
      <c r="U44" s="111" t="str">
        <f t="shared" si="2"/>
        <v/>
      </c>
      <c r="V44" s="112"/>
      <c r="W44" s="112"/>
      <c r="X44" s="113" t="s">
        <v>30</v>
      </c>
      <c r="Y44" s="114"/>
    </row>
    <row r="45" spans="1:26" s="38" customFormat="1" ht="27.9" customHeight="1" x14ac:dyDescent="0.2">
      <c r="A45" s="71" t="str">
        <f t="shared" si="1"/>
        <v>I16a</v>
      </c>
      <c r="B45" s="39"/>
      <c r="C45" s="137"/>
      <c r="D45" s="138"/>
      <c r="E45" s="95" t="s">
        <v>38</v>
      </c>
      <c r="F45" s="96"/>
      <c r="G45" s="96"/>
      <c r="H45" s="96"/>
      <c r="I45" s="96"/>
      <c r="J45" s="96"/>
      <c r="K45" s="96"/>
      <c r="L45" s="96"/>
      <c r="M45" s="96"/>
      <c r="N45" s="96"/>
      <c r="O45" s="96"/>
      <c r="P45" s="96"/>
      <c r="Q45" s="96"/>
      <c r="R45" s="96"/>
      <c r="S45" s="96"/>
      <c r="T45" s="96"/>
      <c r="U45" s="96"/>
      <c r="V45" s="96"/>
      <c r="W45" s="96"/>
      <c r="X45" s="96"/>
      <c r="Y45" s="97"/>
    </row>
    <row r="46" spans="1:26" s="2" customFormat="1" ht="27.9" customHeight="1" x14ac:dyDescent="0.2">
      <c r="A46" s="71" t="str">
        <f t="shared" ref="A46" si="3">IF(C46&gt;0,C46,A45&amp;"a")</f>
        <v>I17</v>
      </c>
      <c r="C46" s="169" t="s">
        <v>82</v>
      </c>
      <c r="D46" s="170"/>
      <c r="E46" s="104" t="s">
        <v>85</v>
      </c>
      <c r="F46" s="105"/>
      <c r="G46" s="105"/>
      <c r="H46" s="105"/>
      <c r="I46" s="105"/>
      <c r="J46" s="105"/>
      <c r="K46" s="105"/>
      <c r="L46" s="106"/>
      <c r="M46" s="107"/>
      <c r="N46" s="108"/>
      <c r="O46" s="80" t="s">
        <v>4</v>
      </c>
      <c r="P46" s="109"/>
      <c r="Q46" s="110"/>
      <c r="R46" s="110"/>
      <c r="S46" s="110"/>
      <c r="T46" s="54" t="s">
        <v>49</v>
      </c>
      <c r="U46" s="111" t="str">
        <f t="shared" ref="U46" si="4">IF(AND(M46&gt;0,P46&gt;0),ROUNDDOWN(P46/3000,0),"")</f>
        <v/>
      </c>
      <c r="V46" s="112"/>
      <c r="W46" s="112"/>
      <c r="X46" s="139" t="s">
        <v>19</v>
      </c>
      <c r="Y46" s="140"/>
    </row>
    <row r="47" spans="1:26" s="2" customFormat="1" ht="27.9" customHeight="1" x14ac:dyDescent="0.2">
      <c r="A47" s="71" t="str">
        <f t="shared" ref="A47" si="5">IF(C47&gt;0,C47,A46&amp;"a")</f>
        <v>I18</v>
      </c>
      <c r="C47" s="169" t="s">
        <v>83</v>
      </c>
      <c r="D47" s="170"/>
      <c r="E47" s="104" t="s">
        <v>86</v>
      </c>
      <c r="F47" s="105"/>
      <c r="G47" s="105"/>
      <c r="H47" s="105"/>
      <c r="I47" s="105"/>
      <c r="J47" s="105"/>
      <c r="K47" s="105"/>
      <c r="L47" s="106"/>
      <c r="M47" s="107"/>
      <c r="N47" s="108"/>
      <c r="O47" s="80" t="s">
        <v>4</v>
      </c>
      <c r="P47" s="109"/>
      <c r="Q47" s="110"/>
      <c r="R47" s="110"/>
      <c r="S47" s="110"/>
      <c r="T47" s="54" t="s">
        <v>49</v>
      </c>
      <c r="U47" s="111" t="str">
        <f t="shared" ref="U47" si="6">IF(AND(M47&gt;0,P47&gt;0),ROUNDDOWN(P47/3000,0),"")</f>
        <v/>
      </c>
      <c r="V47" s="112"/>
      <c r="W47" s="112"/>
      <c r="X47" s="139" t="s">
        <v>19</v>
      </c>
      <c r="Y47" s="140"/>
    </row>
    <row r="48" spans="1:26" s="2" customFormat="1" ht="27.9" customHeight="1" x14ac:dyDescent="0.2">
      <c r="A48" s="71" t="str">
        <f t="shared" ref="A48" si="7">IF(C48&gt;0,C48,A45&amp;"a")</f>
        <v>I19</v>
      </c>
      <c r="C48" s="169" t="s">
        <v>84</v>
      </c>
      <c r="D48" s="170"/>
      <c r="E48" s="104" t="s">
        <v>87</v>
      </c>
      <c r="F48" s="105"/>
      <c r="G48" s="105"/>
      <c r="H48" s="105"/>
      <c r="I48" s="105"/>
      <c r="J48" s="105"/>
      <c r="K48" s="105"/>
      <c r="L48" s="106"/>
      <c r="M48" s="107"/>
      <c r="N48" s="108"/>
      <c r="O48" s="80" t="s">
        <v>4</v>
      </c>
      <c r="P48" s="109"/>
      <c r="Q48" s="110"/>
      <c r="R48" s="110"/>
      <c r="S48" s="110"/>
      <c r="T48" s="54" t="s">
        <v>49</v>
      </c>
      <c r="U48" s="111" t="str">
        <f t="shared" ref="U48" si="8">IF(AND(M48&gt;0,P48&gt;0),ROUNDDOWN(P48/3000,0),"")</f>
        <v/>
      </c>
      <c r="V48" s="112"/>
      <c r="W48" s="112"/>
      <c r="X48" s="139" t="s">
        <v>19</v>
      </c>
      <c r="Y48" s="140"/>
    </row>
    <row r="49" spans="1:34" s="2" customFormat="1" ht="5.0999999999999996" customHeight="1" x14ac:dyDescent="0.2">
      <c r="A49" s="73"/>
      <c r="C49" s="17"/>
      <c r="G49" s="17"/>
      <c r="H49" s="17"/>
      <c r="I49" s="8"/>
      <c r="J49" s="8"/>
      <c r="K49" s="8"/>
      <c r="L49" s="9"/>
      <c r="M49" s="17"/>
      <c r="N49" s="17"/>
      <c r="O49" s="17"/>
      <c r="P49" s="15"/>
      <c r="Q49" s="15"/>
      <c r="R49" s="5"/>
      <c r="S49" s="5"/>
      <c r="T49" s="5"/>
      <c r="U49" s="5"/>
      <c r="V49" s="7"/>
      <c r="W49" s="6"/>
    </row>
    <row r="50" spans="1:34" s="2" customFormat="1" ht="5.0999999999999996" customHeight="1" x14ac:dyDescent="0.2">
      <c r="A50" s="73"/>
      <c r="C50" s="23"/>
      <c r="D50" s="23"/>
      <c r="E50" s="23"/>
      <c r="F50" s="23"/>
      <c r="G50" s="23"/>
      <c r="H50" s="23"/>
      <c r="I50" s="8"/>
      <c r="J50" s="8"/>
      <c r="K50" s="8"/>
      <c r="L50" s="9"/>
      <c r="M50" s="20"/>
      <c r="N50" s="20"/>
      <c r="O50" s="20"/>
      <c r="P50" s="5"/>
      <c r="Q50" s="5"/>
      <c r="R50" s="5"/>
    </row>
    <row r="51" spans="1:34" s="2" customFormat="1" ht="5.0999999999999996" customHeight="1" x14ac:dyDescent="0.2">
      <c r="A51" s="73"/>
      <c r="C51" s="23"/>
      <c r="D51" s="23"/>
      <c r="E51" s="23"/>
      <c r="F51" s="23"/>
      <c r="G51" s="23"/>
      <c r="H51" s="23"/>
      <c r="I51" s="8"/>
      <c r="J51" s="8"/>
      <c r="K51" s="8"/>
      <c r="L51" s="9"/>
      <c r="M51" s="20"/>
      <c r="N51" s="20"/>
      <c r="O51" s="20"/>
      <c r="P51" s="5"/>
      <c r="Q51" s="5"/>
      <c r="R51" s="5"/>
    </row>
    <row r="52" spans="1:34" s="2" customFormat="1" ht="35.1" customHeight="1" x14ac:dyDescent="0.2">
      <c r="A52" s="73"/>
      <c r="B52" s="18" t="s">
        <v>12</v>
      </c>
      <c r="C52" s="189" t="s">
        <v>88</v>
      </c>
      <c r="D52" s="189"/>
      <c r="E52" s="189"/>
      <c r="F52" s="189"/>
      <c r="G52" s="189"/>
      <c r="H52" s="189"/>
      <c r="I52" s="189"/>
      <c r="J52" s="189"/>
      <c r="K52" s="189"/>
      <c r="L52" s="189"/>
      <c r="M52" s="189"/>
      <c r="N52" s="189"/>
      <c r="O52" s="189"/>
      <c r="P52" s="189"/>
      <c r="Q52" s="189"/>
      <c r="R52" s="189"/>
      <c r="S52" s="189"/>
      <c r="T52" s="189"/>
      <c r="U52" s="189"/>
      <c r="V52" s="189"/>
      <c r="W52" s="189"/>
      <c r="X52" s="189"/>
      <c r="Y52" s="189"/>
    </row>
    <row r="53" spans="1:34" s="2" customFormat="1" ht="27.9" customHeight="1" x14ac:dyDescent="0.2">
      <c r="A53" s="73"/>
      <c r="C53" s="126" t="s">
        <v>6</v>
      </c>
      <c r="D53" s="127"/>
      <c r="E53" s="128" t="s">
        <v>35</v>
      </c>
      <c r="F53" s="129"/>
      <c r="G53" s="129"/>
      <c r="H53" s="129"/>
      <c r="I53" s="129"/>
      <c r="J53" s="129"/>
      <c r="K53" s="129"/>
      <c r="L53" s="130"/>
      <c r="M53" s="131" t="s">
        <v>2</v>
      </c>
      <c r="N53" s="132"/>
      <c r="O53" s="133"/>
      <c r="P53" s="128" t="s">
        <v>7</v>
      </c>
      <c r="Q53" s="129"/>
      <c r="R53" s="129"/>
      <c r="S53" s="129"/>
      <c r="T53" s="130"/>
      <c r="U53" s="134" t="s">
        <v>51</v>
      </c>
      <c r="V53" s="203"/>
      <c r="W53" s="203"/>
      <c r="X53" s="203"/>
      <c r="Y53" s="204"/>
    </row>
    <row r="54" spans="1:34" s="2" customFormat="1" ht="27.9" customHeight="1" x14ac:dyDescent="0.2">
      <c r="A54" s="71" t="str">
        <f>IF(C54&gt;0,C54,A53&amp;"a")</f>
        <v>I25</v>
      </c>
      <c r="C54" s="205" t="s">
        <v>90</v>
      </c>
      <c r="D54" s="206"/>
      <c r="E54" s="171" t="s">
        <v>89</v>
      </c>
      <c r="F54" s="172"/>
      <c r="G54" s="172"/>
      <c r="H54" s="172"/>
      <c r="I54" s="172"/>
      <c r="J54" s="172"/>
      <c r="K54" s="172"/>
      <c r="L54" s="173"/>
      <c r="M54" s="184"/>
      <c r="N54" s="185"/>
      <c r="O54" s="16" t="s">
        <v>3</v>
      </c>
      <c r="P54" s="109"/>
      <c r="Q54" s="110"/>
      <c r="R54" s="110"/>
      <c r="S54" s="110"/>
      <c r="T54" s="54" t="s">
        <v>49</v>
      </c>
      <c r="U54" s="111" t="str">
        <f>IF(AND(M54&gt;0,P54&gt;0),ROUNDDOWN(P54/3000,0),"")</f>
        <v/>
      </c>
      <c r="V54" s="112"/>
      <c r="W54" s="112"/>
      <c r="X54" s="179" t="s">
        <v>19</v>
      </c>
      <c r="Y54" s="180"/>
    </row>
    <row r="55" spans="1:34" s="2" customFormat="1" ht="5.0999999999999996" customHeight="1" x14ac:dyDescent="0.2">
      <c r="A55" s="73"/>
      <c r="C55" s="17"/>
      <c r="G55" s="17"/>
      <c r="H55" s="17"/>
      <c r="I55" s="8"/>
      <c r="J55" s="8"/>
      <c r="K55" s="8"/>
      <c r="L55" s="9"/>
      <c r="M55" s="17"/>
      <c r="N55" s="17"/>
      <c r="O55" s="17"/>
      <c r="P55" s="15"/>
      <c r="Q55" s="15"/>
      <c r="R55" s="5"/>
      <c r="S55" s="5"/>
      <c r="T55" s="5"/>
      <c r="U55" s="5"/>
      <c r="V55" s="7"/>
      <c r="W55" s="6"/>
    </row>
    <row r="56" spans="1:34" s="2" customFormat="1" ht="5.0999999999999996" customHeight="1" x14ac:dyDescent="0.2">
      <c r="A56" s="73"/>
      <c r="C56" s="23"/>
      <c r="D56" s="23"/>
      <c r="E56" s="23"/>
      <c r="F56" s="23"/>
      <c r="G56" s="23"/>
      <c r="H56" s="23"/>
      <c r="I56" s="8"/>
      <c r="J56" s="8"/>
      <c r="K56" s="8"/>
      <c r="L56" s="9"/>
      <c r="M56" s="20"/>
      <c r="N56" s="20"/>
      <c r="O56" s="20"/>
      <c r="P56" s="5"/>
      <c r="Q56" s="5"/>
      <c r="R56" s="5"/>
    </row>
    <row r="57" spans="1:34" s="2" customFormat="1" ht="15.75" customHeight="1" x14ac:dyDescent="0.2">
      <c r="A57" s="73"/>
      <c r="C57" s="23"/>
      <c r="G57" s="23"/>
      <c r="H57" s="23"/>
      <c r="I57" s="8"/>
      <c r="J57" s="8"/>
      <c r="K57" s="8"/>
      <c r="L57" s="9"/>
      <c r="M57" s="23"/>
      <c r="N57" s="23"/>
      <c r="O57" s="23"/>
      <c r="P57" s="20"/>
      <c r="Q57" s="20"/>
      <c r="R57" s="5"/>
      <c r="S57" s="5"/>
      <c r="T57" s="5"/>
      <c r="U57" s="5"/>
      <c r="V57" s="7"/>
      <c r="W57" s="6"/>
    </row>
    <row r="58" spans="1:34" ht="24.9" customHeight="1" x14ac:dyDescent="0.2">
      <c r="B58" s="60" t="s">
        <v>15</v>
      </c>
      <c r="C58" s="166" t="s">
        <v>22</v>
      </c>
      <c r="D58" s="166"/>
      <c r="E58" s="166"/>
      <c r="F58" s="166"/>
      <c r="G58" s="166"/>
      <c r="H58" s="166"/>
      <c r="I58" s="166"/>
      <c r="J58" s="166"/>
      <c r="K58" s="166"/>
      <c r="L58" s="166"/>
      <c r="M58" s="166"/>
      <c r="N58" s="166"/>
      <c r="O58" s="166"/>
      <c r="P58" s="166"/>
      <c r="Q58" s="166"/>
      <c r="R58" s="166"/>
      <c r="S58" s="166"/>
      <c r="T58" s="166"/>
      <c r="U58" s="166"/>
      <c r="V58" s="166"/>
      <c r="W58" s="166"/>
      <c r="X58" s="166"/>
      <c r="Y58" s="166"/>
    </row>
    <row r="59" spans="1:34" ht="27.9" customHeight="1" x14ac:dyDescent="0.2">
      <c r="B59" s="61"/>
      <c r="C59" s="126" t="s">
        <v>6</v>
      </c>
      <c r="D59" s="127"/>
      <c r="E59" s="128" t="s">
        <v>35</v>
      </c>
      <c r="F59" s="129"/>
      <c r="G59" s="129"/>
      <c r="H59" s="129"/>
      <c r="I59" s="129"/>
      <c r="J59" s="129"/>
      <c r="K59" s="129"/>
      <c r="L59" s="130"/>
      <c r="M59" s="128" t="s">
        <v>21</v>
      </c>
      <c r="N59" s="129"/>
      <c r="O59" s="130"/>
      <c r="P59" s="128" t="s">
        <v>7</v>
      </c>
      <c r="Q59" s="129"/>
      <c r="R59" s="129"/>
      <c r="S59" s="129"/>
      <c r="T59" s="130"/>
      <c r="U59" s="134" t="s">
        <v>52</v>
      </c>
      <c r="V59" s="132"/>
      <c r="W59" s="132"/>
      <c r="X59" s="132"/>
      <c r="Y59" s="133"/>
    </row>
    <row r="60" spans="1:34" s="2" customFormat="1" ht="27.9" customHeight="1" x14ac:dyDescent="0.2">
      <c r="A60" s="71" t="str">
        <f>IF(C60&gt;0,C60,A59&amp;"a")</f>
        <v>I26</v>
      </c>
      <c r="C60" s="167" t="s">
        <v>64</v>
      </c>
      <c r="D60" s="168"/>
      <c r="E60" s="119" t="s">
        <v>16</v>
      </c>
      <c r="F60" s="120"/>
      <c r="G60" s="120"/>
      <c r="H60" s="120"/>
      <c r="I60" s="120"/>
      <c r="J60" s="120"/>
      <c r="K60" s="120"/>
      <c r="L60" s="121"/>
      <c r="M60" s="107"/>
      <c r="N60" s="108"/>
      <c r="O60" s="19" t="s">
        <v>3</v>
      </c>
      <c r="P60" s="109"/>
      <c r="Q60" s="110"/>
      <c r="R60" s="110"/>
      <c r="S60" s="110"/>
      <c r="T60" s="54" t="s">
        <v>49</v>
      </c>
      <c r="U60" s="111" t="str">
        <f>IF(AND(M60&gt;0,P60&gt;0),ROUNDDOWN(P60/2000,0),"")</f>
        <v/>
      </c>
      <c r="V60" s="112"/>
      <c r="W60" s="112"/>
      <c r="X60" s="139" t="s">
        <v>19</v>
      </c>
      <c r="Y60" s="140"/>
    </row>
    <row r="61" spans="1:34" s="2" customFormat="1" ht="27.9" customHeight="1" x14ac:dyDescent="0.2">
      <c r="A61" s="71" t="str">
        <f>IF(C61&gt;0,C61,A60&amp;"a")</f>
        <v>I27</v>
      </c>
      <c r="C61" s="167" t="s">
        <v>65</v>
      </c>
      <c r="D61" s="168"/>
      <c r="E61" s="104" t="s">
        <v>18</v>
      </c>
      <c r="F61" s="105"/>
      <c r="G61" s="105"/>
      <c r="H61" s="105"/>
      <c r="I61" s="105"/>
      <c r="J61" s="105"/>
      <c r="K61" s="105"/>
      <c r="L61" s="106"/>
      <c r="M61" s="107"/>
      <c r="N61" s="108"/>
      <c r="O61" s="19" t="s">
        <v>3</v>
      </c>
      <c r="P61" s="109"/>
      <c r="Q61" s="110"/>
      <c r="R61" s="110"/>
      <c r="S61" s="110"/>
      <c r="T61" s="54" t="s">
        <v>49</v>
      </c>
      <c r="U61" s="111" t="str">
        <f>IF(AND(M61&gt;0,P61&gt;0),ROUNDDOWN(P61/2000,0),"")</f>
        <v/>
      </c>
      <c r="V61" s="112"/>
      <c r="W61" s="112"/>
      <c r="X61" s="139" t="s">
        <v>19</v>
      </c>
      <c r="Y61" s="140"/>
    </row>
    <row r="62" spans="1:34" ht="20.100000000000001" customHeight="1" x14ac:dyDescent="0.2">
      <c r="B62" s="89"/>
      <c r="C62" s="90"/>
      <c r="D62" s="91"/>
      <c r="E62" s="91"/>
      <c r="F62" s="91"/>
      <c r="G62" s="92"/>
      <c r="H62" s="92"/>
      <c r="I62" s="92"/>
      <c r="J62" s="92"/>
      <c r="K62" s="92"/>
      <c r="L62" s="92"/>
      <c r="M62" s="92"/>
      <c r="N62" s="92"/>
      <c r="O62" s="92"/>
      <c r="P62" s="92"/>
      <c r="Q62" s="92"/>
      <c r="R62" s="92"/>
      <c r="S62" s="92"/>
      <c r="T62" s="92"/>
      <c r="U62" s="92"/>
      <c r="V62" s="92"/>
      <c r="W62" s="92"/>
      <c r="X62" s="92"/>
      <c r="Y62" s="92"/>
      <c r="AH62" s="93"/>
    </row>
    <row r="63" spans="1:34" ht="27.9" customHeight="1" x14ac:dyDescent="0.2">
      <c r="A63" s="71" t="str">
        <f>B36</f>
        <v>（要望調査②）　インバウンド対応設備機器関係</v>
      </c>
      <c r="B63" s="94"/>
      <c r="C63" s="190" t="s">
        <v>99</v>
      </c>
      <c r="D63" s="191"/>
      <c r="E63" s="194" t="s">
        <v>101</v>
      </c>
      <c r="F63" s="195"/>
      <c r="G63" s="195"/>
      <c r="H63" s="195"/>
      <c r="I63" s="195"/>
      <c r="J63" s="195"/>
      <c r="K63" s="195"/>
      <c r="L63" s="195"/>
      <c r="M63" s="195"/>
      <c r="N63" s="195"/>
      <c r="O63" s="195"/>
      <c r="P63" s="195"/>
      <c r="Q63" s="195"/>
      <c r="R63" s="195"/>
      <c r="S63" s="195"/>
      <c r="T63" s="195"/>
      <c r="U63" s="195"/>
      <c r="V63" s="195"/>
      <c r="W63" s="195"/>
      <c r="X63" s="195"/>
      <c r="Y63" s="196"/>
    </row>
    <row r="64" spans="1:34" ht="42" customHeight="1" x14ac:dyDescent="0.2">
      <c r="B64" s="94"/>
      <c r="C64" s="192"/>
      <c r="D64" s="193"/>
      <c r="E64" s="197"/>
      <c r="F64" s="198"/>
      <c r="G64" s="198"/>
      <c r="H64" s="198"/>
      <c r="I64" s="198"/>
      <c r="J64" s="198"/>
      <c r="K64" s="198"/>
      <c r="L64" s="198"/>
      <c r="M64" s="198"/>
      <c r="N64" s="198"/>
      <c r="O64" s="198"/>
      <c r="P64" s="198"/>
      <c r="Q64" s="198"/>
      <c r="R64" s="198"/>
      <c r="S64" s="198"/>
      <c r="T64" s="198"/>
      <c r="U64" s="198"/>
      <c r="V64" s="198"/>
      <c r="W64" s="198"/>
      <c r="X64" s="198"/>
      <c r="Y64" s="199"/>
    </row>
    <row r="65" spans="1:34" ht="5.0999999999999996" customHeight="1" x14ac:dyDescent="0.2">
      <c r="B65"/>
    </row>
    <row r="66" spans="1:34" s="24" customFormat="1" ht="22.5" customHeight="1" x14ac:dyDescent="0.2">
      <c r="A66" s="72"/>
      <c r="B66" s="124" t="s">
        <v>92</v>
      </c>
      <c r="C66" s="124"/>
      <c r="D66" s="124"/>
      <c r="E66" s="124"/>
      <c r="F66" s="124"/>
      <c r="G66" s="124"/>
      <c r="H66" s="124"/>
      <c r="I66" s="124"/>
      <c r="J66" s="124"/>
      <c r="K66" s="124"/>
      <c r="L66" s="124"/>
      <c r="M66" s="124"/>
      <c r="N66" s="124"/>
      <c r="O66" s="124"/>
      <c r="P66" s="124"/>
      <c r="Q66" s="124"/>
      <c r="R66" s="124"/>
      <c r="S66" s="124"/>
      <c r="T66" s="124"/>
      <c r="U66" s="124"/>
      <c r="V66" s="124"/>
      <c r="W66" s="124"/>
      <c r="X66" s="124"/>
      <c r="Y66" s="124"/>
      <c r="Z66" s="124"/>
    </row>
    <row r="67" spans="1:34" s="2" customFormat="1" ht="30" customHeight="1" x14ac:dyDescent="0.2">
      <c r="A67" s="73"/>
      <c r="B67" s="18" t="s">
        <v>34</v>
      </c>
      <c r="C67" s="125" t="s">
        <v>66</v>
      </c>
      <c r="D67" s="125"/>
      <c r="E67" s="125"/>
      <c r="F67" s="125"/>
      <c r="G67" s="125"/>
      <c r="H67" s="125"/>
      <c r="I67" s="125"/>
      <c r="J67" s="125"/>
      <c r="K67" s="125"/>
      <c r="L67" s="125"/>
      <c r="M67" s="125"/>
      <c r="N67" s="125"/>
      <c r="O67" s="125"/>
      <c r="P67" s="125"/>
      <c r="Q67" s="125"/>
      <c r="R67" s="125"/>
      <c r="S67" s="125"/>
      <c r="T67" s="125"/>
      <c r="U67" s="125"/>
      <c r="V67" s="125"/>
      <c r="W67" s="125"/>
      <c r="X67" s="125"/>
      <c r="Y67" s="125"/>
    </row>
    <row r="68" spans="1:34" s="2" customFormat="1" ht="27.9" customHeight="1" x14ac:dyDescent="0.2">
      <c r="A68" s="73"/>
      <c r="C68" s="126" t="s">
        <v>6</v>
      </c>
      <c r="D68" s="127"/>
      <c r="E68" s="128" t="s">
        <v>35</v>
      </c>
      <c r="F68" s="129"/>
      <c r="G68" s="129"/>
      <c r="H68" s="129"/>
      <c r="I68" s="129"/>
      <c r="J68" s="129"/>
      <c r="K68" s="129"/>
      <c r="L68" s="130"/>
      <c r="M68" s="131" t="s">
        <v>2</v>
      </c>
      <c r="N68" s="132"/>
      <c r="O68" s="133"/>
      <c r="P68" s="128" t="s">
        <v>7</v>
      </c>
      <c r="Q68" s="129"/>
      <c r="R68" s="129"/>
      <c r="S68" s="129"/>
      <c r="T68" s="130"/>
      <c r="U68" s="134" t="s">
        <v>51</v>
      </c>
      <c r="V68" s="132"/>
      <c r="W68" s="132"/>
      <c r="X68" s="132"/>
      <c r="Y68" s="133"/>
    </row>
    <row r="69" spans="1:34" s="2" customFormat="1" ht="27.9" customHeight="1" x14ac:dyDescent="0.2">
      <c r="A69" s="71" t="str">
        <f>IF(C69&gt;0,C69,A68&amp;"a")</f>
        <v>G1</v>
      </c>
      <c r="C69" s="115" t="s">
        <v>67</v>
      </c>
      <c r="D69" s="116"/>
      <c r="E69" s="119" t="s">
        <v>70</v>
      </c>
      <c r="F69" s="120"/>
      <c r="G69" s="120"/>
      <c r="H69" s="120"/>
      <c r="I69" s="120"/>
      <c r="J69" s="120"/>
      <c r="K69" s="120"/>
      <c r="L69" s="121"/>
      <c r="M69" s="107"/>
      <c r="N69" s="108"/>
      <c r="O69" s="78" t="s">
        <v>53</v>
      </c>
      <c r="P69" s="109"/>
      <c r="Q69" s="110"/>
      <c r="R69" s="110"/>
      <c r="S69" s="110"/>
      <c r="T69" s="54" t="s">
        <v>49</v>
      </c>
      <c r="U69" s="111" t="str">
        <f>IF(AND(M69&gt;0,P69&gt;0),ROUNDDOWN(P69/3000,0),"")</f>
        <v/>
      </c>
      <c r="V69" s="112"/>
      <c r="W69" s="112"/>
      <c r="X69" s="113" t="s">
        <v>30</v>
      </c>
      <c r="Y69" s="114"/>
    </row>
    <row r="70" spans="1:34" s="2" customFormat="1" ht="27.9" customHeight="1" x14ac:dyDescent="0.2">
      <c r="A70" s="71" t="str">
        <f>IF(C70&gt;0,C70,A69&amp;"a")</f>
        <v>G1a</v>
      </c>
      <c r="C70" s="117"/>
      <c r="D70" s="118"/>
      <c r="E70" s="95" t="s">
        <v>38</v>
      </c>
      <c r="F70" s="96"/>
      <c r="G70" s="96"/>
      <c r="H70" s="96"/>
      <c r="I70" s="96"/>
      <c r="J70" s="96"/>
      <c r="K70" s="96"/>
      <c r="L70" s="96"/>
      <c r="M70" s="96"/>
      <c r="N70" s="96"/>
      <c r="O70" s="96"/>
      <c r="P70" s="96"/>
      <c r="Q70" s="96"/>
      <c r="R70" s="96"/>
      <c r="S70" s="96"/>
      <c r="T70" s="96"/>
      <c r="U70" s="96"/>
      <c r="V70" s="96"/>
      <c r="W70" s="96"/>
      <c r="X70" s="96"/>
      <c r="Y70" s="97"/>
    </row>
    <row r="71" spans="1:34" s="2" customFormat="1" ht="27.9" customHeight="1" x14ac:dyDescent="0.2">
      <c r="A71" s="71" t="str">
        <f>IF(C71&gt;0,C71,A67&amp;"a")</f>
        <v>G2</v>
      </c>
      <c r="C71" s="98" t="s">
        <v>68</v>
      </c>
      <c r="D71" s="99"/>
      <c r="E71" s="104" t="s">
        <v>71</v>
      </c>
      <c r="F71" s="105"/>
      <c r="G71" s="105"/>
      <c r="H71" s="105"/>
      <c r="I71" s="105"/>
      <c r="J71" s="105"/>
      <c r="K71" s="105"/>
      <c r="L71" s="106"/>
      <c r="M71" s="107"/>
      <c r="N71" s="108"/>
      <c r="O71" s="78" t="s">
        <v>53</v>
      </c>
      <c r="P71" s="109"/>
      <c r="Q71" s="110"/>
      <c r="R71" s="110"/>
      <c r="S71" s="110"/>
      <c r="T71" s="54" t="s">
        <v>49</v>
      </c>
      <c r="U71" s="111" t="str">
        <f>IF(AND(M71&gt;0,P71&gt;0),ROUNDDOWN(P71/3000,0),"")</f>
        <v/>
      </c>
      <c r="V71" s="112"/>
      <c r="W71" s="112"/>
      <c r="X71" s="113" t="s">
        <v>30</v>
      </c>
      <c r="Y71" s="114"/>
    </row>
    <row r="72" spans="1:34" s="2" customFormat="1" ht="27.9" customHeight="1" x14ac:dyDescent="0.2">
      <c r="A72" s="71" t="str">
        <f>IF(C72&gt;0,C72,A71&amp;"a")</f>
        <v>G2a</v>
      </c>
      <c r="C72" s="100"/>
      <c r="D72" s="101"/>
      <c r="E72" s="95" t="s">
        <v>38</v>
      </c>
      <c r="F72" s="96"/>
      <c r="G72" s="96"/>
      <c r="H72" s="96"/>
      <c r="I72" s="96"/>
      <c r="J72" s="96"/>
      <c r="K72" s="96"/>
      <c r="L72" s="96"/>
      <c r="M72" s="96"/>
      <c r="N72" s="96"/>
      <c r="O72" s="96"/>
      <c r="P72" s="96"/>
      <c r="Q72" s="96"/>
      <c r="R72" s="96"/>
      <c r="S72" s="96"/>
      <c r="T72" s="96"/>
      <c r="U72" s="96"/>
      <c r="V72" s="96"/>
      <c r="W72" s="96"/>
      <c r="X72" s="96"/>
      <c r="Y72" s="97"/>
    </row>
    <row r="73" spans="1:34" s="2" customFormat="1" ht="27.9" customHeight="1" x14ac:dyDescent="0.2">
      <c r="A73" s="71" t="str">
        <f>IF(C73&gt;0,C73,A68&amp;"a")</f>
        <v>G3</v>
      </c>
      <c r="C73" s="102" t="s">
        <v>69</v>
      </c>
      <c r="D73" s="103"/>
      <c r="E73" s="104" t="s">
        <v>72</v>
      </c>
      <c r="F73" s="105"/>
      <c r="G73" s="105"/>
      <c r="H73" s="105"/>
      <c r="I73" s="105"/>
      <c r="J73" s="105"/>
      <c r="K73" s="105"/>
      <c r="L73" s="106"/>
      <c r="M73" s="107"/>
      <c r="N73" s="108"/>
      <c r="O73" s="78" t="s">
        <v>3</v>
      </c>
      <c r="P73" s="109"/>
      <c r="Q73" s="110"/>
      <c r="R73" s="110"/>
      <c r="S73" s="110"/>
      <c r="T73" s="54" t="s">
        <v>49</v>
      </c>
      <c r="U73" s="111" t="str">
        <f>IF(AND(M73&gt;0,P73&gt;0),ROUNDDOWN(P73/3000,0),"")</f>
        <v/>
      </c>
      <c r="V73" s="112"/>
      <c r="W73" s="112"/>
      <c r="X73" s="113" t="s">
        <v>30</v>
      </c>
      <c r="Y73" s="114"/>
    </row>
    <row r="74" spans="1:34" s="2" customFormat="1" ht="27.9" customHeight="1" x14ac:dyDescent="0.2">
      <c r="A74" s="71" t="str">
        <f>IF(C74&gt;0,C74,A68&amp;"a")</f>
        <v>G4</v>
      </c>
      <c r="C74" s="102" t="s">
        <v>93</v>
      </c>
      <c r="D74" s="103"/>
      <c r="E74" s="104" t="s">
        <v>75</v>
      </c>
      <c r="F74" s="105"/>
      <c r="G74" s="105"/>
      <c r="H74" s="105"/>
      <c r="I74" s="105"/>
      <c r="J74" s="105"/>
      <c r="K74" s="105"/>
      <c r="L74" s="106"/>
      <c r="M74" s="107"/>
      <c r="N74" s="108"/>
      <c r="O74" s="78" t="s">
        <v>3</v>
      </c>
      <c r="P74" s="109"/>
      <c r="Q74" s="110"/>
      <c r="R74" s="110"/>
      <c r="S74" s="110"/>
      <c r="T74" s="54" t="s">
        <v>49</v>
      </c>
      <c r="U74" s="111" t="str">
        <f>IF(AND(M74&gt;0,P74&gt;0),ROUNDDOWN(P74/3000,0),"")</f>
        <v/>
      </c>
      <c r="V74" s="112"/>
      <c r="W74" s="112"/>
      <c r="X74" s="113" t="s">
        <v>30</v>
      </c>
      <c r="Y74" s="114"/>
    </row>
    <row r="75" spans="1:34" s="2" customFormat="1" ht="27.9" customHeight="1" x14ac:dyDescent="0.2">
      <c r="A75" s="71" t="str">
        <f>IF(C75&gt;0,C75,A69&amp;"a")</f>
        <v>G5</v>
      </c>
      <c r="C75" s="98" t="s">
        <v>74</v>
      </c>
      <c r="D75" s="99"/>
      <c r="E75" s="104" t="s">
        <v>73</v>
      </c>
      <c r="F75" s="105"/>
      <c r="G75" s="105"/>
      <c r="H75" s="105"/>
      <c r="I75" s="105"/>
      <c r="J75" s="105"/>
      <c r="K75" s="105"/>
      <c r="L75" s="106"/>
      <c r="M75" s="107"/>
      <c r="N75" s="108"/>
      <c r="O75" s="79" t="s">
        <v>3</v>
      </c>
      <c r="P75" s="109"/>
      <c r="Q75" s="110"/>
      <c r="R75" s="110"/>
      <c r="S75" s="110"/>
      <c r="T75" s="65" t="s">
        <v>49</v>
      </c>
      <c r="U75" s="111" t="str">
        <f>IF(AND(M75&gt;0,P75&gt;0),ROUNDDOWN(P75/3000,0),"")</f>
        <v/>
      </c>
      <c r="V75" s="112"/>
      <c r="W75" s="112"/>
      <c r="X75" s="122" t="s">
        <v>30</v>
      </c>
      <c r="Y75" s="123"/>
    </row>
    <row r="76" spans="1:34" s="2" customFormat="1" ht="27.9" customHeight="1" x14ac:dyDescent="0.2">
      <c r="A76" s="71" t="str">
        <f>IF(C76&gt;0,C76,A75&amp;"a")</f>
        <v>G5a</v>
      </c>
      <c r="C76" s="100"/>
      <c r="D76" s="101"/>
      <c r="E76" s="95" t="s">
        <v>38</v>
      </c>
      <c r="F76" s="96"/>
      <c r="G76" s="96"/>
      <c r="H76" s="96"/>
      <c r="I76" s="96"/>
      <c r="J76" s="96"/>
      <c r="K76" s="96"/>
      <c r="L76" s="96"/>
      <c r="M76" s="96"/>
      <c r="N76" s="96"/>
      <c r="O76" s="96"/>
      <c r="P76" s="96"/>
      <c r="Q76" s="96"/>
      <c r="R76" s="96"/>
      <c r="S76" s="96"/>
      <c r="T76" s="96"/>
      <c r="U76" s="96"/>
      <c r="V76" s="96"/>
      <c r="W76" s="96"/>
      <c r="X76" s="96"/>
      <c r="Y76" s="97"/>
    </row>
    <row r="77" spans="1:34" ht="20.100000000000001" customHeight="1" x14ac:dyDescent="0.2">
      <c r="B77" s="89"/>
      <c r="C77" s="90"/>
      <c r="D77" s="91"/>
      <c r="E77" s="91"/>
      <c r="F77" s="91"/>
      <c r="G77" s="92"/>
      <c r="H77" s="92"/>
      <c r="I77" s="92"/>
      <c r="J77" s="92"/>
      <c r="K77" s="92"/>
      <c r="L77" s="92"/>
      <c r="M77" s="92"/>
      <c r="N77" s="92"/>
      <c r="O77" s="92"/>
      <c r="P77" s="92"/>
      <c r="Q77" s="92"/>
      <c r="R77" s="92"/>
      <c r="S77" s="92"/>
      <c r="T77" s="92"/>
      <c r="U77" s="92"/>
      <c r="V77" s="92"/>
      <c r="W77" s="92"/>
      <c r="X77" s="92"/>
      <c r="Y77" s="92"/>
      <c r="AH77" s="93"/>
    </row>
    <row r="78" spans="1:34" ht="27.9" customHeight="1" x14ac:dyDescent="0.2">
      <c r="A78" s="71" t="str">
        <f>B66</f>
        <v>（要望調査③）　地方ゲートウェイの刷新</v>
      </c>
      <c r="B78" s="94"/>
      <c r="C78" s="190" t="s">
        <v>99</v>
      </c>
      <c r="D78" s="191"/>
      <c r="E78" s="194" t="s">
        <v>102</v>
      </c>
      <c r="F78" s="195"/>
      <c r="G78" s="195"/>
      <c r="H78" s="195"/>
      <c r="I78" s="195"/>
      <c r="J78" s="195"/>
      <c r="K78" s="195"/>
      <c r="L78" s="195"/>
      <c r="M78" s="195"/>
      <c r="N78" s="195"/>
      <c r="O78" s="195"/>
      <c r="P78" s="195"/>
      <c r="Q78" s="195"/>
      <c r="R78" s="195"/>
      <c r="S78" s="195"/>
      <c r="T78" s="195"/>
      <c r="U78" s="195"/>
      <c r="V78" s="195"/>
      <c r="W78" s="195"/>
      <c r="X78" s="195"/>
      <c r="Y78" s="196"/>
    </row>
    <row r="79" spans="1:34" ht="42" customHeight="1" x14ac:dyDescent="0.2">
      <c r="B79" s="94"/>
      <c r="C79" s="192"/>
      <c r="D79" s="193"/>
      <c r="E79" s="197"/>
      <c r="F79" s="198"/>
      <c r="G79" s="198"/>
      <c r="H79" s="198"/>
      <c r="I79" s="198"/>
      <c r="J79" s="198"/>
      <c r="K79" s="198"/>
      <c r="L79" s="198"/>
      <c r="M79" s="198"/>
      <c r="N79" s="198"/>
      <c r="O79" s="198"/>
      <c r="P79" s="198"/>
      <c r="Q79" s="198"/>
      <c r="R79" s="198"/>
      <c r="S79" s="198"/>
      <c r="T79" s="198"/>
      <c r="U79" s="198"/>
      <c r="V79" s="198"/>
      <c r="W79" s="198"/>
      <c r="X79" s="198"/>
      <c r="Y79" s="199"/>
    </row>
  </sheetData>
  <sheetProtection sheet="1" objects="1" scenarios="1"/>
  <mergeCells count="187">
    <mergeCell ref="C63:D64"/>
    <mergeCell ref="E63:Y64"/>
    <mergeCell ref="C78:D79"/>
    <mergeCell ref="E78:Y79"/>
    <mergeCell ref="C46:D46"/>
    <mergeCell ref="E46:L46"/>
    <mergeCell ref="M46:N46"/>
    <mergeCell ref="P46:S46"/>
    <mergeCell ref="U53:Y53"/>
    <mergeCell ref="P53:T53"/>
    <mergeCell ref="U54:W54"/>
    <mergeCell ref="C53:D53"/>
    <mergeCell ref="C54:D54"/>
    <mergeCell ref="X48:Y48"/>
    <mergeCell ref="U47:W47"/>
    <mergeCell ref="P48:S48"/>
    <mergeCell ref="P47:S47"/>
    <mergeCell ref="U48:W48"/>
    <mergeCell ref="C61:D61"/>
    <mergeCell ref="U61:W61"/>
    <mergeCell ref="C48:D48"/>
    <mergeCell ref="M48:N48"/>
    <mergeCell ref="E47:L47"/>
    <mergeCell ref="E53:L53"/>
    <mergeCell ref="X20:Y20"/>
    <mergeCell ref="C37:Y37"/>
    <mergeCell ref="E23:L23"/>
    <mergeCell ref="C52:Y52"/>
    <mergeCell ref="C39:D39"/>
    <mergeCell ref="C41:D41"/>
    <mergeCell ref="C38:D38"/>
    <mergeCell ref="E48:L48"/>
    <mergeCell ref="U28:W28"/>
    <mergeCell ref="P24:S24"/>
    <mergeCell ref="C33:D34"/>
    <mergeCell ref="E33:Y34"/>
    <mergeCell ref="U39:W39"/>
    <mergeCell ref="X39:Y39"/>
    <mergeCell ref="X42:Y42"/>
    <mergeCell ref="X43:Y43"/>
    <mergeCell ref="U42:W42"/>
    <mergeCell ref="U43:W43"/>
    <mergeCell ref="E41:L41"/>
    <mergeCell ref="X41:Y41"/>
    <mergeCell ref="X47:Y47"/>
    <mergeCell ref="M47:N47"/>
    <mergeCell ref="E22:L22"/>
    <mergeCell ref="E21:L21"/>
    <mergeCell ref="E19:L19"/>
    <mergeCell ref="E20:L20"/>
    <mergeCell ref="E24:L24"/>
    <mergeCell ref="E28:L28"/>
    <mergeCell ref="M19:O19"/>
    <mergeCell ref="U19:Y19"/>
    <mergeCell ref="X60:Y60"/>
    <mergeCell ref="M43:N43"/>
    <mergeCell ref="E43:L43"/>
    <mergeCell ref="P60:S60"/>
    <mergeCell ref="M41:N41"/>
    <mergeCell ref="M53:O53"/>
    <mergeCell ref="X54:Y54"/>
    <mergeCell ref="M54:N54"/>
    <mergeCell ref="U44:W44"/>
    <mergeCell ref="X44:Y44"/>
    <mergeCell ref="X46:Y46"/>
    <mergeCell ref="E44:L44"/>
    <mergeCell ref="M44:N44"/>
    <mergeCell ref="M60:N60"/>
    <mergeCell ref="U59:Y59"/>
    <mergeCell ref="E45:Y45"/>
    <mergeCell ref="U46:W46"/>
    <mergeCell ref="U41:W41"/>
    <mergeCell ref="C12:Y12"/>
    <mergeCell ref="C13:Y13"/>
    <mergeCell ref="C15:Y15"/>
    <mergeCell ref="P19:T19"/>
    <mergeCell ref="M20:N20"/>
    <mergeCell ref="P28:S28"/>
    <mergeCell ref="U38:Y38"/>
    <mergeCell ref="E39:L39"/>
    <mergeCell ref="E40:L40"/>
    <mergeCell ref="U40:W40"/>
    <mergeCell ref="E38:L38"/>
    <mergeCell ref="C40:D40"/>
    <mergeCell ref="M38:O38"/>
    <mergeCell ref="X40:Y40"/>
    <mergeCell ref="M40:N40"/>
    <mergeCell ref="M39:N39"/>
    <mergeCell ref="X28:Y28"/>
    <mergeCell ref="C28:D31"/>
    <mergeCell ref="P38:T38"/>
    <mergeCell ref="M28:N28"/>
    <mergeCell ref="E25:L25"/>
    <mergeCell ref="E26:L26"/>
    <mergeCell ref="E29:L29"/>
    <mergeCell ref="E31:L31"/>
    <mergeCell ref="N22:Y23"/>
    <mergeCell ref="E60:L60"/>
    <mergeCell ref="E61:L61"/>
    <mergeCell ref="E42:L42"/>
    <mergeCell ref="M42:N42"/>
    <mergeCell ref="C24:D27"/>
    <mergeCell ref="M24:N24"/>
    <mergeCell ref="E30:L30"/>
    <mergeCell ref="E27:L27"/>
    <mergeCell ref="C42:D42"/>
    <mergeCell ref="C59:D59"/>
    <mergeCell ref="E59:L59"/>
    <mergeCell ref="X61:Y61"/>
    <mergeCell ref="M59:O59"/>
    <mergeCell ref="C58:Y58"/>
    <mergeCell ref="U60:W60"/>
    <mergeCell ref="C60:D60"/>
    <mergeCell ref="P61:S61"/>
    <mergeCell ref="C43:D43"/>
    <mergeCell ref="E54:L54"/>
    <mergeCell ref="M61:N61"/>
    <mergeCell ref="C47:D47"/>
    <mergeCell ref="P59:T59"/>
    <mergeCell ref="B1:Z1"/>
    <mergeCell ref="C4:E4"/>
    <mergeCell ref="N4:P4"/>
    <mergeCell ref="Q4:Y4"/>
    <mergeCell ref="Q7:Y7"/>
    <mergeCell ref="C6:E7"/>
    <mergeCell ref="N6:P7"/>
    <mergeCell ref="F4:L4"/>
    <mergeCell ref="H6:L6"/>
    <mergeCell ref="H7:L7"/>
    <mergeCell ref="F6:G7"/>
    <mergeCell ref="B17:Z17"/>
    <mergeCell ref="P20:S20"/>
    <mergeCell ref="B66:Z66"/>
    <mergeCell ref="C67:Y67"/>
    <mergeCell ref="C68:D68"/>
    <mergeCell ref="E68:L68"/>
    <mergeCell ref="M68:O68"/>
    <mergeCell ref="P68:T68"/>
    <mergeCell ref="U68:Y68"/>
    <mergeCell ref="P54:S54"/>
    <mergeCell ref="B36:Z36"/>
    <mergeCell ref="C44:D45"/>
    <mergeCell ref="C19:D19"/>
    <mergeCell ref="C18:Y18"/>
    <mergeCell ref="P39:S39"/>
    <mergeCell ref="P40:S40"/>
    <mergeCell ref="P41:S41"/>
    <mergeCell ref="P42:S42"/>
    <mergeCell ref="P43:S43"/>
    <mergeCell ref="P44:S44"/>
    <mergeCell ref="U20:W20"/>
    <mergeCell ref="U24:W24"/>
    <mergeCell ref="X24:Y24"/>
    <mergeCell ref="C20:D23"/>
    <mergeCell ref="M73:N73"/>
    <mergeCell ref="P73:S73"/>
    <mergeCell ref="U73:W73"/>
    <mergeCell ref="X73:Y73"/>
    <mergeCell ref="E71:L71"/>
    <mergeCell ref="M71:N71"/>
    <mergeCell ref="P71:S71"/>
    <mergeCell ref="U71:W71"/>
    <mergeCell ref="X71:Y71"/>
    <mergeCell ref="E76:Y76"/>
    <mergeCell ref="C75:D76"/>
    <mergeCell ref="C74:D74"/>
    <mergeCell ref="E74:L74"/>
    <mergeCell ref="M74:N74"/>
    <mergeCell ref="P74:S74"/>
    <mergeCell ref="U74:W74"/>
    <mergeCell ref="X74:Y74"/>
    <mergeCell ref="E70:Y70"/>
    <mergeCell ref="C69:D70"/>
    <mergeCell ref="E72:Y72"/>
    <mergeCell ref="C71:D72"/>
    <mergeCell ref="E69:L69"/>
    <mergeCell ref="M69:N69"/>
    <mergeCell ref="P69:S69"/>
    <mergeCell ref="U69:W69"/>
    <mergeCell ref="X69:Y69"/>
    <mergeCell ref="E75:L75"/>
    <mergeCell ref="M75:N75"/>
    <mergeCell ref="P75:S75"/>
    <mergeCell ref="U75:W75"/>
    <mergeCell ref="X75:Y75"/>
    <mergeCell ref="C73:D73"/>
    <mergeCell ref="E73:L73"/>
  </mergeCells>
  <phoneticPr fontId="1"/>
  <conditionalFormatting sqref="C12">
    <cfRule type="containsText" dxfId="3" priority="8" operator="containsText" text="エラー">
      <formula>NOT(ISERROR(SEARCH("エラー",C12)))</formula>
    </cfRule>
  </conditionalFormatting>
  <conditionalFormatting sqref="C13:Y14">
    <cfRule type="notContainsBlanks" dxfId="2" priority="9">
      <formula>LEN(TRIM(C13))&gt;0</formula>
    </cfRule>
  </conditionalFormatting>
  <dataValidations count="2">
    <dataValidation type="list" allowBlank="1" showInputMessage="1" showErrorMessage="1" sqref="C10 M21:M23 M25:M27 M29:M31" xr:uid="{00000000-0002-0000-0000-000001000000}">
      <formula1>$AD$1:$AD$2</formula1>
    </dataValidation>
    <dataValidation type="whole" errorStyle="information" allowBlank="1" showInputMessage="1" showErrorMessage="1" errorTitle="補助対象経費の入力単位は「円」です" error="補助対象経費の入力単位は「円」です_x000a_1000円以下の数字の場合、要望額は0円となりますので御注意ください" sqref="P54:S54 P20:S20 P28:S28 P46:S48 P24:S24 P69:S69 P71:S71 P73:S75 P39:S44 P60:S61" xr:uid="{8E1BC45A-2AD7-4173-990C-95DFACFED9DE}">
      <formula1>1000</formula1>
      <formula2>999999999</formula2>
    </dataValidation>
  </dataValidations>
  <pageMargins left="0.31496062992125984" right="0.11811023622047245" top="0.35433070866141736" bottom="0.19685039370078741" header="0.31496062992125984" footer="0"/>
  <pageSetup paperSize="9" scale="92" fitToHeight="0" orientation="portrait" horizontalDpi="1200" verticalDpi="1200" r:id="rId1"/>
  <headerFooter>
    <oddFooter>&amp;P / &amp;N ページ</oddFooter>
  </headerFooter>
  <rowBreaks count="3" manualBreakCount="3">
    <brk id="16" max="16383" man="1"/>
    <brk id="35" max="16383" man="1"/>
    <brk id="6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W243"/>
  <sheetViews>
    <sheetView workbookViewId="0">
      <selection activeCell="X11" sqref="X11"/>
    </sheetView>
  </sheetViews>
  <sheetFormatPr defaultColWidth="9" defaultRowHeight="13.2" x14ac:dyDescent="0.2"/>
  <cols>
    <col min="1" max="1" width="25.6640625" style="35" customWidth="1"/>
    <col min="2" max="2" width="8.6640625" style="87" customWidth="1"/>
    <col min="3" max="3" width="9.109375" style="87" customWidth="1"/>
    <col min="4" max="44" width="9.109375" style="35" customWidth="1"/>
    <col min="45" max="45" width="17.109375" style="35" bestFit="1" customWidth="1"/>
    <col min="46" max="66" width="9.109375" style="35" customWidth="1"/>
    <col min="67" max="67" width="15.33203125" style="35" bestFit="1" customWidth="1"/>
    <col min="68" max="70" width="9.109375" style="35" customWidth="1"/>
    <col min="71" max="71" width="15.33203125" style="35" bestFit="1" customWidth="1"/>
    <col min="72" max="80" width="9.109375" style="35" customWidth="1"/>
    <col min="81" max="81" width="15.33203125" style="35" bestFit="1" customWidth="1"/>
    <col min="82" max="16384" width="9" style="35"/>
  </cols>
  <sheetData>
    <row r="1" spans="1:276" ht="18" customHeight="1" x14ac:dyDescent="0.2">
      <c r="A1" s="84">
        <v>1</v>
      </c>
      <c r="B1" s="84">
        <v>2</v>
      </c>
      <c r="C1" s="84">
        <v>3</v>
      </c>
      <c r="D1" s="84">
        <v>4</v>
      </c>
      <c r="E1" s="84">
        <v>5</v>
      </c>
      <c r="F1" s="84">
        <v>6</v>
      </c>
      <c r="G1" s="84">
        <v>7</v>
      </c>
      <c r="H1" s="84">
        <v>8</v>
      </c>
      <c r="I1" s="84">
        <v>9</v>
      </c>
      <c r="J1" s="84">
        <v>10</v>
      </c>
      <c r="K1" s="84">
        <v>11</v>
      </c>
      <c r="L1" s="84">
        <v>12</v>
      </c>
      <c r="M1" s="84">
        <v>13</v>
      </c>
      <c r="N1" s="84">
        <v>14</v>
      </c>
      <c r="O1" s="84">
        <v>15</v>
      </c>
      <c r="P1" s="84">
        <v>16</v>
      </c>
      <c r="Q1" s="84">
        <v>17</v>
      </c>
      <c r="R1" s="84">
        <v>18</v>
      </c>
      <c r="S1" s="84">
        <v>19</v>
      </c>
      <c r="T1" s="84">
        <v>20</v>
      </c>
      <c r="U1" s="84">
        <v>21</v>
      </c>
      <c r="V1" s="84">
        <v>22</v>
      </c>
      <c r="W1" s="84">
        <v>23</v>
      </c>
      <c r="X1" s="84">
        <v>24</v>
      </c>
      <c r="Y1" s="84">
        <v>25</v>
      </c>
      <c r="Z1" s="84">
        <v>26</v>
      </c>
      <c r="AA1" s="84">
        <v>27</v>
      </c>
      <c r="AB1" s="84">
        <v>28</v>
      </c>
      <c r="AC1" s="84">
        <v>29</v>
      </c>
      <c r="AD1" s="84">
        <v>30</v>
      </c>
      <c r="AE1" s="84">
        <v>31</v>
      </c>
      <c r="AF1" s="84">
        <v>32</v>
      </c>
      <c r="AG1" s="84">
        <v>33</v>
      </c>
      <c r="AH1" s="84">
        <v>34</v>
      </c>
      <c r="AI1" s="84">
        <v>35</v>
      </c>
      <c r="AJ1" s="84">
        <v>36</v>
      </c>
      <c r="AK1" s="84">
        <v>37</v>
      </c>
      <c r="AL1" s="84">
        <v>38</v>
      </c>
      <c r="AM1" s="84">
        <v>39</v>
      </c>
      <c r="AN1" s="84">
        <v>40</v>
      </c>
      <c r="AO1" s="84">
        <v>41</v>
      </c>
      <c r="AP1" s="84">
        <v>42</v>
      </c>
      <c r="AQ1" s="84">
        <v>43</v>
      </c>
      <c r="AR1" s="84">
        <v>44</v>
      </c>
      <c r="AS1" s="84">
        <v>45</v>
      </c>
      <c r="AT1" s="84">
        <v>46</v>
      </c>
      <c r="AU1" s="84">
        <v>47</v>
      </c>
      <c r="AV1" s="84">
        <v>48</v>
      </c>
      <c r="AW1" s="84">
        <v>49</v>
      </c>
      <c r="AX1" s="84">
        <v>50</v>
      </c>
      <c r="AY1" s="84">
        <v>51</v>
      </c>
      <c r="AZ1" s="84">
        <v>52</v>
      </c>
      <c r="BA1" s="84">
        <v>53</v>
      </c>
      <c r="BB1" s="84">
        <v>54</v>
      </c>
      <c r="BC1" s="84">
        <v>55</v>
      </c>
      <c r="BD1" s="84">
        <v>56</v>
      </c>
      <c r="BE1" s="84">
        <v>57</v>
      </c>
      <c r="BF1" s="84">
        <v>58</v>
      </c>
      <c r="BG1" s="84">
        <v>59</v>
      </c>
      <c r="BH1" s="84">
        <v>60</v>
      </c>
      <c r="BI1" s="84">
        <v>61</v>
      </c>
      <c r="BJ1" s="84">
        <v>62</v>
      </c>
      <c r="BK1" s="84">
        <v>63</v>
      </c>
      <c r="BL1" s="84">
        <v>64</v>
      </c>
      <c r="BM1" s="84">
        <v>65</v>
      </c>
      <c r="BN1" s="84">
        <v>66</v>
      </c>
      <c r="BO1" s="84">
        <v>67</v>
      </c>
      <c r="BP1" s="84">
        <v>68</v>
      </c>
      <c r="BQ1" s="84">
        <v>69</v>
      </c>
      <c r="BR1" s="84">
        <v>70</v>
      </c>
      <c r="BS1" s="84">
        <v>71</v>
      </c>
      <c r="BT1" s="84">
        <v>72</v>
      </c>
      <c r="BU1" s="84">
        <v>73</v>
      </c>
      <c r="BV1" s="84">
        <v>74</v>
      </c>
      <c r="BW1" s="84">
        <v>75</v>
      </c>
      <c r="BX1" s="84">
        <v>76</v>
      </c>
      <c r="BY1" s="84">
        <v>77</v>
      </c>
      <c r="BZ1" s="84">
        <v>78</v>
      </c>
      <c r="CA1" s="84">
        <v>79</v>
      </c>
      <c r="CB1" s="84">
        <v>80</v>
      </c>
      <c r="CC1" s="84">
        <v>81</v>
      </c>
    </row>
    <row r="2" spans="1:276" x14ac:dyDescent="0.2">
      <c r="B2" s="35"/>
      <c r="C2" s="35"/>
      <c r="I2" s="35">
        <v>13</v>
      </c>
      <c r="J2" s="35">
        <v>16</v>
      </c>
      <c r="K2" s="35">
        <v>21</v>
      </c>
      <c r="L2" s="35">
        <v>29</v>
      </c>
      <c r="M2" s="35">
        <v>29</v>
      </c>
      <c r="N2" s="35">
        <v>29</v>
      </c>
      <c r="O2" s="35">
        <v>13</v>
      </c>
      <c r="P2" s="35">
        <v>16</v>
      </c>
      <c r="Q2" s="35">
        <v>21</v>
      </c>
      <c r="R2" s="35">
        <v>29</v>
      </c>
      <c r="S2" s="35">
        <v>29</v>
      </c>
      <c r="T2" s="35">
        <v>29</v>
      </c>
      <c r="U2" s="35">
        <v>13</v>
      </c>
      <c r="V2" s="35">
        <v>16</v>
      </c>
      <c r="W2" s="35">
        <v>21</v>
      </c>
      <c r="X2" s="35">
        <v>29</v>
      </c>
      <c r="Y2" s="35">
        <v>29</v>
      </c>
      <c r="Z2" s="35">
        <v>29</v>
      </c>
      <c r="AA2" s="35">
        <v>13</v>
      </c>
      <c r="AB2" s="35">
        <v>16</v>
      </c>
      <c r="AC2" s="35">
        <v>21</v>
      </c>
      <c r="AD2" s="35">
        <v>13</v>
      </c>
      <c r="AE2" s="35">
        <v>16</v>
      </c>
      <c r="AF2" s="35">
        <v>21</v>
      </c>
      <c r="AG2" s="35">
        <v>13</v>
      </c>
      <c r="AH2" s="35">
        <v>16</v>
      </c>
      <c r="AI2" s="35">
        <v>21</v>
      </c>
      <c r="AJ2" s="35">
        <v>13</v>
      </c>
      <c r="AK2" s="35">
        <v>16</v>
      </c>
      <c r="AL2" s="35">
        <v>21</v>
      </c>
      <c r="AM2" s="35">
        <v>13</v>
      </c>
      <c r="AN2" s="35">
        <v>16</v>
      </c>
      <c r="AO2" s="35">
        <v>21</v>
      </c>
      <c r="AP2" s="35">
        <v>13</v>
      </c>
      <c r="AQ2" s="35">
        <v>16</v>
      </c>
      <c r="AR2" s="35">
        <v>21</v>
      </c>
      <c r="AS2" s="35">
        <v>5</v>
      </c>
      <c r="AT2" s="35">
        <v>13</v>
      </c>
      <c r="AU2" s="35">
        <v>16</v>
      </c>
      <c r="AV2" s="35">
        <v>21</v>
      </c>
      <c r="AW2" s="35">
        <v>13</v>
      </c>
      <c r="AX2" s="35">
        <v>16</v>
      </c>
      <c r="AY2" s="35">
        <v>21</v>
      </c>
      <c r="AZ2" s="35">
        <v>13</v>
      </c>
      <c r="BA2" s="35">
        <v>16</v>
      </c>
      <c r="BB2" s="35">
        <v>21</v>
      </c>
      <c r="BC2" s="35">
        <v>13</v>
      </c>
      <c r="BD2" s="35">
        <v>16</v>
      </c>
      <c r="BE2" s="35">
        <v>21</v>
      </c>
      <c r="BF2" s="35">
        <v>13</v>
      </c>
      <c r="BG2" s="35">
        <v>16</v>
      </c>
      <c r="BH2" s="35">
        <v>21</v>
      </c>
      <c r="BI2" s="35">
        <v>13</v>
      </c>
      <c r="BJ2" s="35">
        <v>16</v>
      </c>
      <c r="BK2" s="35">
        <v>21</v>
      </c>
      <c r="BL2" s="35">
        <v>13</v>
      </c>
      <c r="BM2" s="35">
        <v>16</v>
      </c>
      <c r="BN2" s="35">
        <v>21</v>
      </c>
      <c r="BO2" s="35">
        <v>5</v>
      </c>
      <c r="BP2" s="35">
        <v>13</v>
      </c>
      <c r="BQ2" s="35">
        <v>16</v>
      </c>
      <c r="BR2" s="35">
        <v>21</v>
      </c>
      <c r="BS2" s="35">
        <v>5</v>
      </c>
      <c r="BT2" s="35">
        <v>13</v>
      </c>
      <c r="BU2" s="35">
        <v>16</v>
      </c>
      <c r="BV2" s="35">
        <v>21</v>
      </c>
      <c r="BW2" s="35">
        <v>13</v>
      </c>
      <c r="BX2" s="35">
        <v>16</v>
      </c>
      <c r="BY2" s="35">
        <v>21</v>
      </c>
      <c r="BZ2" s="35">
        <v>13</v>
      </c>
      <c r="CA2" s="35">
        <v>16</v>
      </c>
      <c r="CB2" s="35">
        <v>21</v>
      </c>
      <c r="CC2" s="35">
        <v>5</v>
      </c>
    </row>
    <row r="3" spans="1:276" ht="14.4" x14ac:dyDescent="0.2">
      <c r="B3" s="85"/>
      <c r="C3" s="85"/>
      <c r="D3" s="85"/>
      <c r="E3" s="85"/>
      <c r="F3" s="85"/>
      <c r="G3" s="85"/>
      <c r="H3" s="85"/>
      <c r="I3" s="48" t="s">
        <v>78</v>
      </c>
      <c r="J3" s="49" t="str">
        <f t="shared" ref="J3:K3" si="0">I3</f>
        <v>I21</v>
      </c>
      <c r="K3" s="49" t="str">
        <f t="shared" si="0"/>
        <v>I21</v>
      </c>
      <c r="L3" s="49" t="str">
        <f>I3&amp;"a"</f>
        <v>I21a</v>
      </c>
      <c r="M3" s="49" t="str">
        <f>J3&amp;"aa"</f>
        <v>I21aa</v>
      </c>
      <c r="N3" s="49" t="str">
        <f>K3&amp;"aaa"</f>
        <v>I21aaa</v>
      </c>
      <c r="O3" s="48" t="s">
        <v>79</v>
      </c>
      <c r="P3" s="49" t="str">
        <f>O3</f>
        <v>I22</v>
      </c>
      <c r="Q3" s="49" t="str">
        <f t="shared" ref="Q3" si="1">P3</f>
        <v>I22</v>
      </c>
      <c r="R3" s="49" t="str">
        <f>O$3&amp;"a"</f>
        <v>I22a</v>
      </c>
      <c r="S3" s="49" t="str">
        <f>O$3&amp;"aa"</f>
        <v>I22aa</v>
      </c>
      <c r="T3" s="49" t="str">
        <f>O$3&amp;"aaa"</f>
        <v>I22aaa</v>
      </c>
      <c r="U3" s="48" t="s">
        <v>80</v>
      </c>
      <c r="V3" s="49" t="str">
        <f>U3</f>
        <v>I23</v>
      </c>
      <c r="W3" s="49" t="str">
        <f t="shared" ref="W3" si="2">V3</f>
        <v>I23</v>
      </c>
      <c r="X3" s="49" t="str">
        <f>U$3&amp;"a"</f>
        <v>I23a</v>
      </c>
      <c r="Y3" s="49" t="str">
        <f>U$3&amp;"aa"</f>
        <v>I23aa</v>
      </c>
      <c r="Z3" s="49" t="str">
        <f>U$3&amp;"aaa"</f>
        <v>I23aaa</v>
      </c>
      <c r="AA3" s="48" t="s">
        <v>58</v>
      </c>
      <c r="AB3" s="49" t="str">
        <f t="shared" ref="AB3:AC3" si="3">AA3</f>
        <v>I10</v>
      </c>
      <c r="AC3" s="49" t="str">
        <f t="shared" si="3"/>
        <v>I10</v>
      </c>
      <c r="AD3" s="48" t="s">
        <v>59</v>
      </c>
      <c r="AE3" s="49" t="str">
        <f t="shared" ref="AE3:AF3" si="4">AD3</f>
        <v>I11</v>
      </c>
      <c r="AF3" s="49" t="str">
        <f t="shared" si="4"/>
        <v>I11</v>
      </c>
      <c r="AG3" s="48" t="s">
        <v>60</v>
      </c>
      <c r="AH3" s="49" t="str">
        <f t="shared" ref="AH3:AI3" si="5">AG3</f>
        <v>I12</v>
      </c>
      <c r="AI3" s="49" t="str">
        <f t="shared" si="5"/>
        <v>I12</v>
      </c>
      <c r="AJ3" s="48" t="s">
        <v>61</v>
      </c>
      <c r="AK3" s="49" t="str">
        <f t="shared" ref="AK3:AL3" si="6">AJ3</f>
        <v>I13</v>
      </c>
      <c r="AL3" s="49" t="str">
        <f t="shared" si="6"/>
        <v>I13</v>
      </c>
      <c r="AM3" s="48" t="s">
        <v>62</v>
      </c>
      <c r="AN3" s="49" t="str">
        <f t="shared" ref="AN3:AO3" si="7">AM3</f>
        <v>I14</v>
      </c>
      <c r="AO3" s="49" t="str">
        <f t="shared" si="7"/>
        <v>I14</v>
      </c>
      <c r="AP3" s="48" t="s">
        <v>63</v>
      </c>
      <c r="AQ3" s="49" t="str">
        <f t="shared" ref="AQ3" si="8">AP3</f>
        <v>I16</v>
      </c>
      <c r="AR3" s="49" t="str">
        <f t="shared" ref="AR3" si="9">AP3</f>
        <v>I16</v>
      </c>
      <c r="AS3" s="49" t="str">
        <f>AP$3&amp;"a"</f>
        <v>I16a</v>
      </c>
      <c r="AT3" s="48" t="s">
        <v>82</v>
      </c>
      <c r="AU3" s="49" t="str">
        <f t="shared" ref="AU3" si="10">AT3</f>
        <v>I17</v>
      </c>
      <c r="AV3" s="49" t="str">
        <f t="shared" ref="AV3" si="11">AU3</f>
        <v>I17</v>
      </c>
      <c r="AW3" s="48" t="s">
        <v>83</v>
      </c>
      <c r="AX3" s="49" t="str">
        <f t="shared" ref="AX3" si="12">AW3</f>
        <v>I18</v>
      </c>
      <c r="AY3" s="49" t="str">
        <f t="shared" ref="AY3" si="13">AX3</f>
        <v>I18</v>
      </c>
      <c r="AZ3" s="48" t="s">
        <v>84</v>
      </c>
      <c r="BA3" s="49" t="str">
        <f t="shared" ref="BA3:BB3" si="14">AZ3</f>
        <v>I19</v>
      </c>
      <c r="BB3" s="49" t="str">
        <f t="shared" si="14"/>
        <v>I19</v>
      </c>
      <c r="BC3" s="48" t="s">
        <v>90</v>
      </c>
      <c r="BD3" s="49" t="str">
        <f t="shared" ref="BD3" si="15">BC3</f>
        <v>I25</v>
      </c>
      <c r="BE3" s="49" t="str">
        <f t="shared" ref="BE3" si="16">BD3</f>
        <v>I25</v>
      </c>
      <c r="BF3" s="48" t="s">
        <v>64</v>
      </c>
      <c r="BG3" s="49" t="str">
        <f t="shared" ref="BG3:BH3" si="17">BF3</f>
        <v>I26</v>
      </c>
      <c r="BH3" s="49" t="str">
        <f t="shared" si="17"/>
        <v>I26</v>
      </c>
      <c r="BI3" s="48" t="s">
        <v>65</v>
      </c>
      <c r="BJ3" s="49" t="str">
        <f t="shared" ref="BJ3:BK3" si="18">BI3</f>
        <v>I27</v>
      </c>
      <c r="BK3" s="49" t="str">
        <f t="shared" si="18"/>
        <v>I27</v>
      </c>
      <c r="BL3" s="48" t="s">
        <v>67</v>
      </c>
      <c r="BM3" s="49" t="str">
        <f>BL3</f>
        <v>G1</v>
      </c>
      <c r="BN3" s="49" t="str">
        <f>BL3</f>
        <v>G1</v>
      </c>
      <c r="BO3" s="86" t="str">
        <f>BL3&amp;"a"</f>
        <v>G1a</v>
      </c>
      <c r="BP3" s="48" t="s">
        <v>68</v>
      </c>
      <c r="BQ3" s="49" t="str">
        <f>BP3</f>
        <v>G2</v>
      </c>
      <c r="BR3" s="49" t="str">
        <f>BP3</f>
        <v>G2</v>
      </c>
      <c r="BS3" s="86" t="str">
        <f>BP3&amp;"a"</f>
        <v>G2a</v>
      </c>
      <c r="BT3" s="48" t="s">
        <v>69</v>
      </c>
      <c r="BU3" s="49" t="str">
        <f>BT3</f>
        <v>G3</v>
      </c>
      <c r="BV3" s="86" t="str">
        <f>BT3</f>
        <v>G3</v>
      </c>
      <c r="BW3" s="48" t="s">
        <v>93</v>
      </c>
      <c r="BX3" s="49" t="str">
        <f>BW3</f>
        <v>G4</v>
      </c>
      <c r="BY3" s="86" t="str">
        <f>BW3</f>
        <v>G4</v>
      </c>
      <c r="BZ3" s="48" t="s">
        <v>74</v>
      </c>
      <c r="CA3" s="49" t="str">
        <f>BZ3</f>
        <v>G5</v>
      </c>
      <c r="CB3" s="49" t="str">
        <f>BZ3</f>
        <v>G5</v>
      </c>
      <c r="CC3" s="86" t="str">
        <f>BZ3&amp;"a"</f>
        <v>G5a</v>
      </c>
    </row>
    <row r="4" spans="1:276" s="36" customFormat="1" ht="63" customHeight="1" x14ac:dyDescent="0.2">
      <c r="A4" s="208" t="s">
        <v>25</v>
      </c>
      <c r="B4" s="210" t="s">
        <v>26</v>
      </c>
      <c r="C4" s="207" t="s">
        <v>27</v>
      </c>
      <c r="D4" s="207" t="s">
        <v>28</v>
      </c>
      <c r="E4" s="207" t="s">
        <v>43</v>
      </c>
      <c r="F4" s="210" t="s">
        <v>98</v>
      </c>
      <c r="G4" s="207" t="s">
        <v>46</v>
      </c>
      <c r="H4" s="207" t="s">
        <v>47</v>
      </c>
      <c r="I4" s="216" t="str">
        <f>VLOOKUP(I3,レンタカー!$C:$Z,3,0)</f>
        <v>クレジット決済機器</v>
      </c>
      <c r="J4" s="216"/>
      <c r="K4" s="216"/>
      <c r="L4" s="216"/>
      <c r="M4" s="216"/>
      <c r="N4" s="216"/>
      <c r="O4" s="217" t="str">
        <f>VLOOKUP(O3,レンタカー!$C:$Z,3,0)</f>
        <v>交通系ＩＣ決済機器</v>
      </c>
      <c r="P4" s="216"/>
      <c r="Q4" s="216"/>
      <c r="R4" s="216"/>
      <c r="S4" s="216"/>
      <c r="T4" s="218"/>
      <c r="U4" s="217" t="str">
        <f>VLOOKUP(U3,レンタカー!$C:$Z,3,0)</f>
        <v>二次元コード決済機器</v>
      </c>
      <c r="V4" s="216"/>
      <c r="W4" s="216"/>
      <c r="X4" s="216"/>
      <c r="Y4" s="216"/>
      <c r="Z4" s="216"/>
      <c r="AA4" s="217" t="str">
        <f>VLOOKUP(AA3,レンタカー!$C:$Z,3,0)</f>
        <v>多言語案内用タブレット</v>
      </c>
      <c r="AB4" s="216"/>
      <c r="AC4" s="216"/>
      <c r="AD4" s="217" t="str">
        <f>VLOOKUP(AD3,レンタカー!$C:$Z,3,0)</f>
        <v>多言語翻訳システム機器</v>
      </c>
      <c r="AE4" s="216"/>
      <c r="AF4" s="216"/>
      <c r="AG4" s="217" t="str">
        <f>VLOOKUP(AG3,レンタカー!$C:$Z,3,0)</f>
        <v>多言語案内サイネージの導入</v>
      </c>
      <c r="AH4" s="216"/>
      <c r="AI4" s="216"/>
      <c r="AJ4" s="217" t="str">
        <f>VLOOKUP(AJ3,レンタカー!$C:$Z,3,0)</f>
        <v>ホームページの多言語表記</v>
      </c>
      <c r="AK4" s="216"/>
      <c r="AL4" s="216"/>
      <c r="AM4" s="217" t="str">
        <f>VLOOKUP(AM3,レンタカー!$C:$Z,3,0)</f>
        <v>多言語研修の実施</v>
      </c>
      <c r="AN4" s="216"/>
      <c r="AO4" s="216"/>
      <c r="AP4" s="217" t="str">
        <f>VLOOKUP(AP3,レンタカー!$C:$Z,3,0)</f>
        <v>その他</v>
      </c>
      <c r="AQ4" s="216"/>
      <c r="AR4" s="216"/>
      <c r="AS4" s="216"/>
      <c r="AT4" s="217" t="str">
        <f>VLOOKUP(AT3,レンタカー!$C:$Z,3,0)</f>
        <v>日本の交通ルール説明用多言語パンフレット等作成</v>
      </c>
      <c r="AU4" s="216"/>
      <c r="AV4" s="216"/>
      <c r="AW4" s="217" t="str">
        <f>VLOOKUP(AW3,レンタカー!$C:$Z,3,0)</f>
        <v>訪日外国人旅行者運転中ステッカー作成</v>
      </c>
      <c r="AX4" s="216"/>
      <c r="AY4" s="216"/>
      <c r="AZ4" s="217" t="str">
        <f>VLOOKUP(AZ3,レンタカー!$C:$Z,3,0)</f>
        <v>訪日外国人旅行者ドライブ支援アプリ開発</v>
      </c>
      <c r="BA4" s="216"/>
      <c r="BB4" s="216"/>
      <c r="BC4" s="217" t="str">
        <f>VLOOKUP(BC3,レンタカー!$C:$Z,3,0)</f>
        <v>ETC読取機・プリンターの導入</v>
      </c>
      <c r="BD4" s="216"/>
      <c r="BE4" s="216"/>
      <c r="BF4" s="217" t="str">
        <f>VLOOKUP(BF3,レンタカー!$C:$Z,3,0)</f>
        <v>情報端末への電源供給機器</v>
      </c>
      <c r="BG4" s="216"/>
      <c r="BH4" s="218"/>
      <c r="BI4" s="217" t="str">
        <f>VLOOKUP(BI3,レンタカー!$C:$Z,3,0)</f>
        <v>非常用電源装置</v>
      </c>
      <c r="BJ4" s="216"/>
      <c r="BK4" s="216"/>
      <c r="BL4" s="217" t="str">
        <f>VLOOKUP(BL3,レンタカー!$C:$Z,3,0)</f>
        <v>二次交通への円滑なアクセスに資する乗場の設置</v>
      </c>
      <c r="BM4" s="216"/>
      <c r="BN4" s="216"/>
      <c r="BO4" s="218"/>
      <c r="BP4" s="217" t="str">
        <f>VLOOKUP(BP3,レンタカー!$C:$Z,3,0)</f>
        <v>二次交通への円滑なアクセスを目的とした乗場環境の整備・改善</v>
      </c>
      <c r="BQ4" s="216"/>
      <c r="BR4" s="216"/>
      <c r="BS4" s="218"/>
      <c r="BT4" s="217" t="str">
        <f>VLOOKUP(BT3,レンタカー!$C:$Z,3,0)</f>
        <v>WEBカメラの設置・導入</v>
      </c>
      <c r="BU4" s="216"/>
      <c r="BV4" s="218"/>
      <c r="BW4" s="217" t="str">
        <f>VLOOKUP(BW3,レンタカー!$C:$Z,3,0)</f>
        <v>サイネージの設置・導入</v>
      </c>
      <c r="BX4" s="216"/>
      <c r="BY4" s="218"/>
      <c r="BZ4" s="217" t="str">
        <f>VLOOKUP(BZ3,レンタカー!$C:$Z,3,0)</f>
        <v>二次交通への円滑なアクセスに資する乗場環境の整備・改善のためのその他機器の設置・導入</v>
      </c>
      <c r="CA4" s="216"/>
      <c r="CB4" s="216"/>
      <c r="CC4" s="218"/>
    </row>
    <row r="5" spans="1:276" s="53" customFormat="1" ht="14.25" customHeight="1" x14ac:dyDescent="0.2">
      <c r="A5" s="208"/>
      <c r="B5" s="211"/>
      <c r="C5" s="207"/>
      <c r="D5" s="207"/>
      <c r="E5" s="207"/>
      <c r="F5" s="211"/>
      <c r="G5" s="207"/>
      <c r="H5" s="207"/>
      <c r="I5" s="213" t="s">
        <v>2</v>
      </c>
      <c r="J5" s="213" t="s">
        <v>44</v>
      </c>
      <c r="K5" s="213" t="s">
        <v>45</v>
      </c>
      <c r="L5" s="214" t="s">
        <v>95</v>
      </c>
      <c r="M5" s="214" t="s">
        <v>96</v>
      </c>
      <c r="N5" s="214" t="s">
        <v>55</v>
      </c>
      <c r="O5" s="213" t="s">
        <v>2</v>
      </c>
      <c r="P5" s="213" t="s">
        <v>44</v>
      </c>
      <c r="Q5" s="213" t="s">
        <v>45</v>
      </c>
      <c r="R5" s="214" t="s">
        <v>95</v>
      </c>
      <c r="S5" s="214" t="s">
        <v>96</v>
      </c>
      <c r="T5" s="214" t="s">
        <v>55</v>
      </c>
      <c r="U5" s="213" t="s">
        <v>2</v>
      </c>
      <c r="V5" s="213" t="s">
        <v>44</v>
      </c>
      <c r="W5" s="213" t="s">
        <v>45</v>
      </c>
      <c r="X5" s="214" t="s">
        <v>95</v>
      </c>
      <c r="Y5" s="214" t="s">
        <v>96</v>
      </c>
      <c r="Z5" s="214" t="s">
        <v>55</v>
      </c>
      <c r="AA5" s="213" t="s">
        <v>2</v>
      </c>
      <c r="AB5" s="213" t="s">
        <v>44</v>
      </c>
      <c r="AC5" s="213" t="s">
        <v>45</v>
      </c>
      <c r="AD5" s="213" t="s">
        <v>2</v>
      </c>
      <c r="AE5" s="213" t="s">
        <v>44</v>
      </c>
      <c r="AF5" s="213" t="s">
        <v>45</v>
      </c>
      <c r="AG5" s="213" t="s">
        <v>2</v>
      </c>
      <c r="AH5" s="213" t="s">
        <v>44</v>
      </c>
      <c r="AI5" s="213" t="s">
        <v>45</v>
      </c>
      <c r="AJ5" s="213" t="s">
        <v>2</v>
      </c>
      <c r="AK5" s="213" t="s">
        <v>44</v>
      </c>
      <c r="AL5" s="213" t="s">
        <v>45</v>
      </c>
      <c r="AM5" s="213" t="s">
        <v>2</v>
      </c>
      <c r="AN5" s="213" t="s">
        <v>44</v>
      </c>
      <c r="AO5" s="213" t="s">
        <v>45</v>
      </c>
      <c r="AP5" s="213" t="s">
        <v>2</v>
      </c>
      <c r="AQ5" s="213" t="s">
        <v>44</v>
      </c>
      <c r="AR5" s="213" t="s">
        <v>45</v>
      </c>
      <c r="AS5" s="213" t="s">
        <v>94</v>
      </c>
      <c r="AT5" s="213" t="s">
        <v>2</v>
      </c>
      <c r="AU5" s="213" t="s">
        <v>44</v>
      </c>
      <c r="AV5" s="213" t="s">
        <v>45</v>
      </c>
      <c r="AW5" s="213" t="s">
        <v>2</v>
      </c>
      <c r="AX5" s="213" t="s">
        <v>44</v>
      </c>
      <c r="AY5" s="213" t="s">
        <v>45</v>
      </c>
      <c r="AZ5" s="213" t="s">
        <v>2</v>
      </c>
      <c r="BA5" s="213" t="s">
        <v>44</v>
      </c>
      <c r="BB5" s="213" t="s">
        <v>45</v>
      </c>
      <c r="BC5" s="213" t="s">
        <v>2</v>
      </c>
      <c r="BD5" s="213" t="s">
        <v>44</v>
      </c>
      <c r="BE5" s="213" t="s">
        <v>45</v>
      </c>
      <c r="BF5" s="214" t="s">
        <v>2</v>
      </c>
      <c r="BG5" s="214" t="s">
        <v>44</v>
      </c>
      <c r="BH5" s="214" t="s">
        <v>45</v>
      </c>
      <c r="BI5" s="213" t="s">
        <v>2</v>
      </c>
      <c r="BJ5" s="213" t="s">
        <v>44</v>
      </c>
      <c r="BK5" s="213" t="s">
        <v>45</v>
      </c>
      <c r="BL5" s="214" t="s">
        <v>97</v>
      </c>
      <c r="BM5" s="214" t="s">
        <v>44</v>
      </c>
      <c r="BN5" s="214" t="s">
        <v>45</v>
      </c>
      <c r="BO5" s="214" t="s">
        <v>94</v>
      </c>
      <c r="BP5" s="214" t="s">
        <v>97</v>
      </c>
      <c r="BQ5" s="214" t="s">
        <v>44</v>
      </c>
      <c r="BR5" s="214" t="s">
        <v>45</v>
      </c>
      <c r="BS5" s="214" t="s">
        <v>94</v>
      </c>
      <c r="BT5" s="214" t="s">
        <v>97</v>
      </c>
      <c r="BU5" s="214" t="s">
        <v>44</v>
      </c>
      <c r="BV5" s="214" t="s">
        <v>45</v>
      </c>
      <c r="BW5" s="214" t="s">
        <v>97</v>
      </c>
      <c r="BX5" s="214" t="s">
        <v>44</v>
      </c>
      <c r="BY5" s="214" t="s">
        <v>45</v>
      </c>
      <c r="BZ5" s="214" t="s">
        <v>97</v>
      </c>
      <c r="CA5" s="214" t="s">
        <v>44</v>
      </c>
      <c r="CB5" s="214" t="s">
        <v>45</v>
      </c>
      <c r="CC5" s="214" t="s">
        <v>94</v>
      </c>
    </row>
    <row r="6" spans="1:276" s="53" customFormat="1" ht="185.25" customHeight="1" x14ac:dyDescent="0.2">
      <c r="A6" s="209"/>
      <c r="B6" s="212"/>
      <c r="C6" s="207"/>
      <c r="D6" s="207"/>
      <c r="E6" s="207"/>
      <c r="F6" s="212"/>
      <c r="G6" s="207"/>
      <c r="H6" s="207"/>
      <c r="I6" s="213"/>
      <c r="J6" s="213"/>
      <c r="K6" s="213"/>
      <c r="L6" s="215"/>
      <c r="M6" s="215"/>
      <c r="N6" s="215"/>
      <c r="O6" s="213"/>
      <c r="P6" s="213"/>
      <c r="Q6" s="213"/>
      <c r="R6" s="215"/>
      <c r="S6" s="215"/>
      <c r="T6" s="215"/>
      <c r="U6" s="213"/>
      <c r="V6" s="213"/>
      <c r="W6" s="213"/>
      <c r="X6" s="215"/>
      <c r="Y6" s="215"/>
      <c r="Z6" s="215"/>
      <c r="AA6" s="213"/>
      <c r="AB6" s="213"/>
      <c r="AC6" s="213"/>
      <c r="AD6" s="213"/>
      <c r="AE6" s="213"/>
      <c r="AF6" s="213"/>
      <c r="AG6" s="213"/>
      <c r="AH6" s="213"/>
      <c r="AI6" s="213"/>
      <c r="AJ6" s="213"/>
      <c r="AK6" s="213"/>
      <c r="AL6" s="213"/>
      <c r="AM6" s="213"/>
      <c r="AN6" s="213"/>
      <c r="AO6" s="213"/>
      <c r="AP6" s="213"/>
      <c r="AQ6" s="213"/>
      <c r="AR6" s="213"/>
      <c r="AS6" s="213"/>
      <c r="AT6" s="213"/>
      <c r="AU6" s="213"/>
      <c r="AV6" s="213"/>
      <c r="AW6" s="213"/>
      <c r="AX6" s="213"/>
      <c r="AY6" s="213"/>
      <c r="AZ6" s="213"/>
      <c r="BA6" s="213"/>
      <c r="BB6" s="213"/>
      <c r="BC6" s="213"/>
      <c r="BD6" s="213"/>
      <c r="BE6" s="213"/>
      <c r="BF6" s="215"/>
      <c r="BG6" s="215"/>
      <c r="BH6" s="215"/>
      <c r="BI6" s="213"/>
      <c r="BJ6" s="213"/>
      <c r="BK6" s="213"/>
      <c r="BL6" s="215"/>
      <c r="BM6" s="215"/>
      <c r="BN6" s="215"/>
      <c r="BO6" s="215"/>
      <c r="BP6" s="215"/>
      <c r="BQ6" s="215"/>
      <c r="BR6" s="215"/>
      <c r="BS6" s="215"/>
      <c r="BT6" s="215"/>
      <c r="BU6" s="215"/>
      <c r="BV6" s="215"/>
      <c r="BW6" s="215"/>
      <c r="BX6" s="215"/>
      <c r="BY6" s="215"/>
      <c r="BZ6" s="215"/>
      <c r="CA6" s="215"/>
      <c r="CB6" s="215"/>
      <c r="CC6" s="215"/>
    </row>
    <row r="7" spans="1:276" s="77" customFormat="1" ht="24" customHeight="1" x14ac:dyDescent="0.15">
      <c r="A7" s="76">
        <f>レンタカー!$F$4</f>
        <v>0</v>
      </c>
      <c r="B7" s="76">
        <f>レンタカー!$Q$4</f>
        <v>0</v>
      </c>
      <c r="C7" s="76">
        <f>レンタカー!$H$7</f>
        <v>0</v>
      </c>
      <c r="D7" s="76">
        <f>レンタカー!$Q$7</f>
        <v>0</v>
      </c>
      <c r="E7" s="76" t="str">
        <f>IF(レンタカー!C10=レンタカー!$AD$1,"○","")</f>
        <v/>
      </c>
      <c r="F7" s="88"/>
      <c r="G7" s="88"/>
      <c r="H7" s="88"/>
      <c r="I7" s="75">
        <f>VLOOKUP(I3,レンタカー!$A:$AC,I2,0)</f>
        <v>0</v>
      </c>
      <c r="J7" s="75">
        <f>VLOOKUP(J3,レンタカー!$A:$AC,J2,0)</f>
        <v>0</v>
      </c>
      <c r="K7" s="75" t="str">
        <f>VLOOKUP(K3,レンタカー!$A:$AC,K2,0)</f>
        <v/>
      </c>
      <c r="L7" s="75" t="str">
        <f>VLOOKUP(L3,レンタカー!$A:$AC,L2,0)</f>
        <v/>
      </c>
      <c r="M7" s="75" t="str">
        <f>VLOOKUP(M3,レンタカー!$A:$AC,M2,0)</f>
        <v/>
      </c>
      <c r="N7" s="75" t="str">
        <f>VLOOKUP(N3,レンタカー!$A:$AC,N2,0)</f>
        <v/>
      </c>
      <c r="O7" s="75">
        <f>VLOOKUP(O3,レンタカー!$A:$AC,O2,0)</f>
        <v>0</v>
      </c>
      <c r="P7" s="75">
        <f>VLOOKUP(P3,レンタカー!$A:$AC,P2,0)</f>
        <v>0</v>
      </c>
      <c r="Q7" s="75" t="str">
        <f>VLOOKUP(Q3,レンタカー!$A:$AC,Q2,0)</f>
        <v/>
      </c>
      <c r="R7" s="75" t="str">
        <f>VLOOKUP(R3,レンタカー!$A:$AC,R2,0)</f>
        <v/>
      </c>
      <c r="S7" s="75" t="str">
        <f>VLOOKUP(S3,レンタカー!$A:$AC,S2,0)</f>
        <v/>
      </c>
      <c r="T7" s="75" t="str">
        <f>VLOOKUP(T3,レンタカー!$A:$AC,T2,0)</f>
        <v/>
      </c>
      <c r="U7" s="75">
        <f>VLOOKUP(U3,レンタカー!$A:$AC,U2,0)</f>
        <v>0</v>
      </c>
      <c r="V7" s="75">
        <f>VLOOKUP(V3,レンタカー!$A:$AC,V2,0)</f>
        <v>0</v>
      </c>
      <c r="W7" s="75" t="str">
        <f>VLOOKUP(W3,レンタカー!$A:$AC,W2,0)</f>
        <v/>
      </c>
      <c r="X7" s="75" t="str">
        <f>VLOOKUP(X3,レンタカー!$A:$AC,X2,0)</f>
        <v/>
      </c>
      <c r="Y7" s="75" t="str">
        <f>VLOOKUP(Y3,レンタカー!$A:$AC,Y2,0)</f>
        <v/>
      </c>
      <c r="Z7" s="75" t="str">
        <f>VLOOKUP(Z3,レンタカー!$A:$AC,Z2,0)</f>
        <v/>
      </c>
      <c r="AA7" s="75">
        <f>VLOOKUP(AA3,レンタカー!$A:$AC,AA2,0)</f>
        <v>0</v>
      </c>
      <c r="AB7" s="75">
        <f>VLOOKUP(AB3,レンタカー!$A:$AC,AB2,0)</f>
        <v>0</v>
      </c>
      <c r="AC7" s="75" t="str">
        <f>VLOOKUP(AC3,レンタカー!$A:$AC,AC2,0)</f>
        <v/>
      </c>
      <c r="AD7" s="75">
        <f>VLOOKUP(AD3,レンタカー!$A:$AC,AD2,0)</f>
        <v>0</v>
      </c>
      <c r="AE7" s="75">
        <f>VLOOKUP(AE3,レンタカー!$A:$AC,AE2,0)</f>
        <v>0</v>
      </c>
      <c r="AF7" s="75" t="str">
        <f>VLOOKUP(AF3,レンタカー!$A:$AC,AF2,0)</f>
        <v/>
      </c>
      <c r="AG7" s="75">
        <f>VLOOKUP(AG3,レンタカー!$A:$AC,AG2,0)</f>
        <v>0</v>
      </c>
      <c r="AH7" s="75">
        <f>VLOOKUP(AH3,レンタカー!$A:$AC,AH2,0)</f>
        <v>0</v>
      </c>
      <c r="AI7" s="75" t="str">
        <f>VLOOKUP(AI3,レンタカー!$A:$AC,AI2,0)</f>
        <v/>
      </c>
      <c r="AJ7" s="75" t="str">
        <f>VLOOKUP(AJ3,レンタカー!$A:$AC,AJ2,0)</f>
        <v>-</v>
      </c>
      <c r="AK7" s="75">
        <f>VLOOKUP(AK3,レンタカー!$A:$AC,AK2,0)</f>
        <v>0</v>
      </c>
      <c r="AL7" s="75" t="str">
        <f>VLOOKUP(AL3,レンタカー!$A:$AC,AL2,0)</f>
        <v/>
      </c>
      <c r="AM7" s="75">
        <f>VLOOKUP(AM3,レンタカー!$A:$AC,AM2,0)</f>
        <v>0</v>
      </c>
      <c r="AN7" s="75">
        <f>VLOOKUP(AN3,レンタカー!$A:$AC,AN2,0)</f>
        <v>0</v>
      </c>
      <c r="AO7" s="75" t="str">
        <f>VLOOKUP(AO3,レンタカー!$A:$AC,AO2,0)</f>
        <v/>
      </c>
      <c r="AP7" s="75">
        <f>VLOOKUP(AP3,レンタカー!$A:$AC,AP2,0)</f>
        <v>0</v>
      </c>
      <c r="AQ7" s="75">
        <f>VLOOKUP(AQ3,レンタカー!$A:$AC,AQ2,0)</f>
        <v>0</v>
      </c>
      <c r="AR7" s="75" t="str">
        <f>VLOOKUP(AR3,レンタカー!$A:$AC,AR2,0)</f>
        <v/>
      </c>
      <c r="AS7" s="75" t="str">
        <f>VLOOKUP(AS3,レンタカー!$A:$AC,AS2,0)</f>
        <v>事業概要：</v>
      </c>
      <c r="AT7" s="75">
        <f>VLOOKUP(AT3,レンタカー!$A:$AC,AT2,0)</f>
        <v>0</v>
      </c>
      <c r="AU7" s="75">
        <f>VLOOKUP(AU3,レンタカー!$A:$AC,AU2,0)</f>
        <v>0</v>
      </c>
      <c r="AV7" s="75" t="str">
        <f>VLOOKUP(AV3,レンタカー!$A:$AC,AV2,0)</f>
        <v/>
      </c>
      <c r="AW7" s="75">
        <f>VLOOKUP(AW3,レンタカー!$A:$AC,AW2,0)</f>
        <v>0</v>
      </c>
      <c r="AX7" s="75">
        <f>VLOOKUP(AX3,レンタカー!$A:$AC,AX2,0)</f>
        <v>0</v>
      </c>
      <c r="AY7" s="75" t="str">
        <f>VLOOKUP(AY3,レンタカー!$A:$AC,AY2,0)</f>
        <v/>
      </c>
      <c r="AZ7" s="75">
        <f>VLOOKUP(AZ3,レンタカー!$A:$AC,AZ2,0)</f>
        <v>0</v>
      </c>
      <c r="BA7" s="75">
        <f>VLOOKUP(BA3,レンタカー!$A:$AC,BA2,0)</f>
        <v>0</v>
      </c>
      <c r="BB7" s="75" t="str">
        <f>VLOOKUP(BB3,レンタカー!$A:$AC,BB2,0)</f>
        <v/>
      </c>
      <c r="BC7" s="75">
        <f>VLOOKUP(BC3,レンタカー!$A:$AC,BC2,0)</f>
        <v>0</v>
      </c>
      <c r="BD7" s="75">
        <f>VLOOKUP(BD3,レンタカー!$A:$AC,BD2,0)</f>
        <v>0</v>
      </c>
      <c r="BE7" s="75" t="str">
        <f>VLOOKUP(BE3,レンタカー!$A:$AC,BE2,0)</f>
        <v/>
      </c>
      <c r="BF7" s="75">
        <f>VLOOKUP(BF3,レンタカー!$A:$AC,BF2,0)</f>
        <v>0</v>
      </c>
      <c r="BG7" s="75">
        <f>VLOOKUP(BG3,レンタカー!$A:$AC,BG2,0)</f>
        <v>0</v>
      </c>
      <c r="BH7" s="75" t="str">
        <f>VLOOKUP(BH3,レンタカー!$A:$AC,BH2,0)</f>
        <v/>
      </c>
      <c r="BI7" s="75">
        <f>VLOOKUP(BI3,レンタカー!$A:$AC,BI2,0)</f>
        <v>0</v>
      </c>
      <c r="BJ7" s="75">
        <f>VLOOKUP(BJ3,レンタカー!$A:$AC,BJ2,0)</f>
        <v>0</v>
      </c>
      <c r="BK7" s="75" t="str">
        <f>VLOOKUP(BK3,レンタカー!$A:$AC,BK2,0)</f>
        <v/>
      </c>
      <c r="BL7" s="75">
        <f>VLOOKUP(BL3,レンタカー!$A:$AC,BL2,0)</f>
        <v>0</v>
      </c>
      <c r="BM7" s="75">
        <f>VLOOKUP(BM3,レンタカー!$A:$AC,BM2,0)</f>
        <v>0</v>
      </c>
      <c r="BN7" s="75" t="str">
        <f>VLOOKUP(BN3,レンタカー!$A:$AC,BN2,0)</f>
        <v/>
      </c>
      <c r="BO7" s="75" t="str">
        <f>VLOOKUP(BO3,レンタカー!$A:$AC,BO2,0)</f>
        <v>事業概要：</v>
      </c>
      <c r="BP7" s="75">
        <f>VLOOKUP(BP3,レンタカー!$A:$AC,BP2,0)</f>
        <v>0</v>
      </c>
      <c r="BQ7" s="75">
        <f>VLOOKUP(BQ3,レンタカー!$A:$AC,BQ2,0)</f>
        <v>0</v>
      </c>
      <c r="BR7" s="75" t="str">
        <f>VLOOKUP(BR3,レンタカー!$A:$AC,BR2,0)</f>
        <v/>
      </c>
      <c r="BS7" s="75" t="str">
        <f>VLOOKUP(BS3,レンタカー!$A:$AC,BS2,0)</f>
        <v>事業概要：</v>
      </c>
      <c r="BT7" s="75">
        <f>VLOOKUP(BT3,レンタカー!$A:$AC,BT2,0)</f>
        <v>0</v>
      </c>
      <c r="BU7" s="75">
        <f>VLOOKUP(BU3,レンタカー!$A:$AC,BU2,0)</f>
        <v>0</v>
      </c>
      <c r="BV7" s="75" t="str">
        <f>VLOOKUP(BV3,レンタカー!$A:$AC,BV2,0)</f>
        <v/>
      </c>
      <c r="BW7" s="75">
        <f>VLOOKUP(BW3,レンタカー!$A:$AC,BW2,0)</f>
        <v>0</v>
      </c>
      <c r="BX7" s="75">
        <f>VLOOKUP(BX3,レンタカー!$A:$AC,BX2,0)</f>
        <v>0</v>
      </c>
      <c r="BY7" s="75" t="str">
        <f>VLOOKUP(BY3,レンタカー!$A:$AC,BY2,0)</f>
        <v/>
      </c>
      <c r="BZ7" s="75">
        <f>VLOOKUP(BZ3,レンタカー!$A:$AC,BZ2,0)</f>
        <v>0</v>
      </c>
      <c r="CA7" s="75">
        <f>VLOOKUP(CA3,レンタカー!$A:$AC,CA2,0)</f>
        <v>0</v>
      </c>
      <c r="CB7" s="75" t="str">
        <f>VLOOKUP(CB3,レンタカー!$A:$AC,CB2,0)</f>
        <v/>
      </c>
      <c r="CC7" s="75" t="str">
        <f>VLOOKUP(CC3,レンタカー!$A:$AC,CC2,0)</f>
        <v>事業概要：</v>
      </c>
    </row>
    <row r="9" spans="1:276" x14ac:dyDescent="0.2">
      <c r="I9" s="35">
        <v>5</v>
      </c>
      <c r="M9" s="35">
        <v>5</v>
      </c>
      <c r="Q9" s="35">
        <v>5</v>
      </c>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row>
    <row r="10" spans="1:276" ht="14.25" customHeight="1" x14ac:dyDescent="0.2">
      <c r="B10" s="85"/>
      <c r="C10" s="85"/>
      <c r="D10" s="85"/>
      <c r="E10" s="85"/>
      <c r="F10" s="85"/>
      <c r="G10" s="85"/>
      <c r="H10" s="85"/>
      <c r="I10" s="217" t="s">
        <v>104</v>
      </c>
      <c r="J10" s="216"/>
      <c r="K10" s="216"/>
      <c r="L10" s="218"/>
      <c r="M10" s="222" t="s">
        <v>105</v>
      </c>
      <c r="N10" s="223"/>
      <c r="O10" s="223"/>
      <c r="P10" s="224"/>
      <c r="Q10" s="217" t="s">
        <v>106</v>
      </c>
      <c r="R10" s="216"/>
      <c r="S10" s="216"/>
      <c r="T10" s="218"/>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row>
    <row r="11" spans="1:276" ht="63" customHeight="1" x14ac:dyDescent="0.2">
      <c r="I11" s="217" t="s">
        <v>103</v>
      </c>
      <c r="J11" s="216"/>
      <c r="K11" s="216"/>
      <c r="L11" s="216"/>
      <c r="M11" s="217" t="s">
        <v>103</v>
      </c>
      <c r="N11" s="216"/>
      <c r="O11" s="216"/>
      <c r="P11" s="216"/>
      <c r="Q11" s="217" t="s">
        <v>103</v>
      </c>
      <c r="R11" s="216"/>
      <c r="S11" s="216"/>
      <c r="T11" s="218"/>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row>
    <row r="12" spans="1:276" s="53" customFormat="1" ht="185.25" customHeight="1" x14ac:dyDescent="0.2">
      <c r="A12" s="35"/>
      <c r="B12" s="87"/>
      <c r="C12" s="87"/>
      <c r="D12" s="35"/>
      <c r="E12" s="35"/>
      <c r="F12" s="35"/>
      <c r="G12" s="35"/>
      <c r="H12" s="35"/>
      <c r="I12" s="219" t="str">
        <f>VLOOKUP(I10,レンタカー!$A:$AC,I9,0)</f>
        <v>（記載例）
・I21　クレジット決済機器
質問内容：○○○</v>
      </c>
      <c r="J12" s="220"/>
      <c r="K12" s="220"/>
      <c r="L12" s="221"/>
      <c r="M12" s="219" t="str">
        <f>VLOOKUP(M10,レンタカー!$A:$AC,M9,0)</f>
        <v>（記載例）
・I10　多言語案内用タブレット
質問内容：○○○</v>
      </c>
      <c r="N12" s="220"/>
      <c r="O12" s="220"/>
      <c r="P12" s="221"/>
      <c r="Q12" s="219" t="str">
        <f>VLOOKUP(Q10,レンタカー!$A:$AC,Q9,0)</f>
        <v>（記載例）
・G1　二次交通への円滑なアクセスに資する乗場の設置
質問内容：○○○</v>
      </c>
      <c r="R12" s="220"/>
      <c r="S12" s="220"/>
      <c r="T12" s="221"/>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row>
    <row r="242" spans="82:621" ht="20.399999999999999" x14ac:dyDescent="0.2">
      <c r="CD242" s="35" ph="1"/>
      <c r="CE242" s="35" ph="1"/>
      <c r="CF242" s="35" ph="1"/>
      <c r="CG242" s="35" ph="1"/>
      <c r="CH242" s="35" ph="1"/>
      <c r="CI242" s="35" ph="1"/>
      <c r="CJ242" s="35" ph="1"/>
      <c r="CK242" s="35" ph="1"/>
      <c r="CL242" s="35" ph="1"/>
      <c r="CM242" s="35" ph="1"/>
      <c r="CN242" s="35" ph="1"/>
      <c r="LB242" s="35" ph="1"/>
      <c r="LC242" s="35" ph="1"/>
      <c r="LD242" s="35" ph="1"/>
      <c r="LE242" s="35" ph="1"/>
      <c r="LF242" s="35" ph="1"/>
      <c r="LG242" s="35" ph="1"/>
      <c r="LH242" s="35" ph="1"/>
      <c r="LI242" s="35" ph="1"/>
      <c r="LJ242" s="35" ph="1"/>
      <c r="LK242" s="35" ph="1"/>
      <c r="LL242" s="35" ph="1"/>
      <c r="LM242" s="35" ph="1"/>
      <c r="LN242" s="35" ph="1"/>
      <c r="LO242" s="35" ph="1"/>
      <c r="LP242" s="35" ph="1"/>
      <c r="LQ242" s="35" ph="1"/>
      <c r="LR242" s="35" ph="1"/>
      <c r="LS242" s="35" ph="1"/>
      <c r="LT242" s="35" ph="1"/>
      <c r="LU242" s="35" ph="1"/>
      <c r="LV242" s="35" ph="1"/>
      <c r="LW242" s="35" ph="1"/>
      <c r="LX242" s="35" ph="1"/>
      <c r="LY242" s="35" ph="1"/>
      <c r="LZ242" s="35" ph="1"/>
      <c r="MA242" s="35" ph="1"/>
      <c r="MB242" s="35" ph="1"/>
      <c r="MC242" s="35" ph="1"/>
      <c r="MD242" s="35" ph="1"/>
      <c r="ME242" s="35" ph="1"/>
      <c r="MF242" s="35" ph="1"/>
      <c r="MG242" s="35" ph="1"/>
      <c r="MH242" s="35" ph="1"/>
      <c r="MI242" s="35" ph="1"/>
      <c r="MJ242" s="35" ph="1"/>
      <c r="MK242" s="35" ph="1"/>
      <c r="ML242" s="35" ph="1"/>
      <c r="MM242" s="35" ph="1"/>
      <c r="MN242" s="35" ph="1"/>
      <c r="MO242" s="35" ph="1"/>
      <c r="MP242" s="35" ph="1"/>
      <c r="MQ242" s="35" ph="1"/>
      <c r="MR242" s="35" ph="1"/>
      <c r="MS242" s="35" ph="1"/>
      <c r="MT242" s="35" ph="1"/>
      <c r="MU242" s="35" ph="1"/>
      <c r="MV242" s="35" ph="1"/>
      <c r="MW242" s="35" ph="1"/>
      <c r="MX242" s="35" ph="1"/>
      <c r="MY242" s="35" ph="1"/>
      <c r="MZ242" s="35" ph="1"/>
      <c r="NA242" s="35" ph="1"/>
      <c r="NB242" s="35" ph="1"/>
      <c r="NC242" s="35" ph="1"/>
      <c r="ND242" s="35" ph="1"/>
      <c r="NE242" s="35" ph="1"/>
      <c r="NF242" s="35" ph="1"/>
      <c r="NG242" s="35" ph="1"/>
      <c r="NH242" s="35" ph="1"/>
      <c r="NI242" s="35" ph="1"/>
      <c r="NJ242" s="35" ph="1"/>
      <c r="NK242" s="35" ph="1"/>
      <c r="NL242" s="35" ph="1"/>
      <c r="NM242" s="35" ph="1"/>
      <c r="NN242" s="35" ph="1"/>
      <c r="NO242" s="35" ph="1"/>
      <c r="NP242" s="35" ph="1"/>
      <c r="NQ242" s="35" ph="1"/>
      <c r="NR242" s="35" ph="1"/>
      <c r="NS242" s="35" ph="1"/>
      <c r="NT242" s="35" ph="1"/>
      <c r="NU242" s="35" ph="1"/>
      <c r="NV242" s="35" ph="1"/>
      <c r="NW242" s="35" ph="1"/>
      <c r="NX242" s="35" ph="1"/>
      <c r="NY242" s="35" ph="1"/>
      <c r="NZ242" s="35" ph="1"/>
      <c r="OA242" s="35" ph="1"/>
      <c r="OB242" s="35" ph="1"/>
      <c r="OC242" s="35" ph="1"/>
      <c r="OD242" s="35" ph="1"/>
      <c r="OE242" s="35" ph="1"/>
      <c r="OF242" s="35" ph="1"/>
      <c r="OG242" s="35" ph="1"/>
      <c r="OH242" s="35" ph="1"/>
      <c r="OI242" s="35" ph="1"/>
      <c r="OJ242" s="35" ph="1"/>
      <c r="OK242" s="35" ph="1"/>
      <c r="OL242" s="35" ph="1"/>
      <c r="OM242" s="35" ph="1"/>
      <c r="ON242" s="35" ph="1"/>
      <c r="OO242" s="35" ph="1"/>
      <c r="OP242" s="35" ph="1"/>
      <c r="OQ242" s="35" ph="1"/>
      <c r="OR242" s="35" ph="1"/>
      <c r="OS242" s="35" ph="1"/>
      <c r="OT242" s="35" ph="1"/>
      <c r="OU242" s="35" ph="1"/>
      <c r="OV242" s="35" ph="1"/>
      <c r="OW242" s="35" ph="1"/>
      <c r="OX242" s="35" ph="1"/>
      <c r="OY242" s="35" ph="1"/>
      <c r="OZ242" s="35" ph="1"/>
      <c r="PA242" s="35" ph="1"/>
      <c r="PB242" s="35" ph="1"/>
      <c r="PC242" s="35" ph="1"/>
      <c r="PD242" s="35" ph="1"/>
      <c r="PE242" s="35" ph="1"/>
      <c r="PF242" s="35" ph="1"/>
      <c r="PG242" s="35" ph="1"/>
      <c r="PH242" s="35" ph="1"/>
      <c r="PI242" s="35" ph="1"/>
      <c r="PJ242" s="35" ph="1"/>
      <c r="PK242" s="35" ph="1"/>
      <c r="PL242" s="35" ph="1"/>
      <c r="PM242" s="35" ph="1"/>
      <c r="PN242" s="35" ph="1"/>
      <c r="PO242" s="35" ph="1"/>
      <c r="PP242" s="35" ph="1"/>
      <c r="PQ242" s="35" ph="1"/>
      <c r="PR242" s="35" ph="1"/>
      <c r="PS242" s="35" ph="1"/>
      <c r="PT242" s="35" ph="1"/>
      <c r="PU242" s="35" ph="1"/>
      <c r="PV242" s="35" ph="1"/>
      <c r="PW242" s="35" ph="1"/>
      <c r="PX242" s="35" ph="1"/>
      <c r="PY242" s="35" ph="1"/>
      <c r="PZ242" s="35" ph="1"/>
      <c r="QA242" s="35" ph="1"/>
      <c r="QB242" s="35" ph="1"/>
      <c r="QC242" s="35" ph="1"/>
      <c r="QD242" s="35" ph="1"/>
      <c r="QE242" s="35" ph="1"/>
      <c r="QF242" s="35" ph="1"/>
      <c r="QG242" s="35" ph="1"/>
      <c r="QH242" s="35" ph="1"/>
      <c r="QI242" s="35" ph="1"/>
      <c r="QJ242" s="35" ph="1"/>
      <c r="QK242" s="35" ph="1"/>
      <c r="QL242" s="35" ph="1"/>
      <c r="QM242" s="35" ph="1"/>
      <c r="QN242" s="35" ph="1"/>
      <c r="QO242" s="35" ph="1"/>
      <c r="QP242" s="35" ph="1"/>
      <c r="QQ242" s="35" ph="1"/>
      <c r="QR242" s="35" ph="1"/>
      <c r="QS242" s="35" ph="1"/>
      <c r="QT242" s="35" ph="1"/>
      <c r="QU242" s="35" ph="1"/>
      <c r="QV242" s="35" ph="1"/>
      <c r="QW242" s="35" ph="1"/>
      <c r="QX242" s="35" ph="1"/>
      <c r="QY242" s="35" ph="1"/>
      <c r="QZ242" s="35" ph="1"/>
      <c r="RA242" s="35" ph="1"/>
      <c r="RB242" s="35" ph="1"/>
      <c r="RC242" s="35" ph="1"/>
      <c r="RD242" s="35" ph="1"/>
      <c r="RE242" s="35" ph="1"/>
      <c r="RF242" s="35" ph="1"/>
      <c r="RG242" s="35" ph="1"/>
      <c r="RH242" s="35" ph="1"/>
      <c r="RI242" s="35" ph="1"/>
      <c r="RJ242" s="35" ph="1"/>
      <c r="RK242" s="35" ph="1"/>
      <c r="RL242" s="35" ph="1"/>
      <c r="RM242" s="35" ph="1"/>
      <c r="RN242" s="35" ph="1"/>
      <c r="RO242" s="35" ph="1"/>
      <c r="RP242" s="35" ph="1"/>
      <c r="RQ242" s="35" ph="1"/>
      <c r="RR242" s="35" ph="1"/>
      <c r="RS242" s="35" ph="1"/>
      <c r="RT242" s="35" ph="1"/>
      <c r="RU242" s="35" ph="1"/>
      <c r="RV242" s="35" ph="1"/>
      <c r="RW242" s="35" ph="1"/>
      <c r="RX242" s="35" ph="1"/>
      <c r="RY242" s="35" ph="1"/>
      <c r="RZ242" s="35" ph="1"/>
      <c r="SA242" s="35" ph="1"/>
      <c r="SB242" s="35" ph="1"/>
      <c r="SC242" s="35" ph="1"/>
      <c r="SD242" s="35" ph="1"/>
      <c r="SE242" s="35" ph="1"/>
      <c r="SF242" s="35" ph="1"/>
      <c r="SG242" s="35" ph="1"/>
      <c r="SH242" s="35" ph="1"/>
      <c r="SI242" s="35" ph="1"/>
      <c r="SJ242" s="35" ph="1"/>
      <c r="SK242" s="35" ph="1"/>
      <c r="SL242" s="35" ph="1"/>
      <c r="SM242" s="35" ph="1"/>
      <c r="SN242" s="35" ph="1"/>
      <c r="SO242" s="35" ph="1"/>
      <c r="SP242" s="35" ph="1"/>
      <c r="SQ242" s="35" ph="1"/>
      <c r="SR242" s="35" ph="1"/>
      <c r="SS242" s="35" ph="1"/>
      <c r="ST242" s="35" ph="1"/>
      <c r="SU242" s="35" ph="1"/>
      <c r="SV242" s="35" ph="1"/>
      <c r="SW242" s="35" ph="1"/>
      <c r="SX242" s="35" ph="1"/>
      <c r="SY242" s="35" ph="1"/>
      <c r="SZ242" s="35" ph="1"/>
      <c r="TA242" s="35" ph="1"/>
      <c r="TB242" s="35" ph="1"/>
      <c r="TC242" s="35" ph="1"/>
      <c r="TD242" s="35" ph="1"/>
      <c r="TE242" s="35" ph="1"/>
      <c r="TF242" s="35" ph="1"/>
      <c r="TG242" s="35" ph="1"/>
      <c r="TH242" s="35" ph="1"/>
      <c r="TI242" s="35" ph="1"/>
      <c r="TJ242" s="35" ph="1"/>
      <c r="TK242" s="35" ph="1"/>
      <c r="TL242" s="35" ph="1"/>
      <c r="TM242" s="35" ph="1"/>
      <c r="TN242" s="35" ph="1"/>
      <c r="TO242" s="35" ph="1"/>
      <c r="TP242" s="35" ph="1"/>
      <c r="TQ242" s="35" ph="1"/>
      <c r="TR242" s="35" ph="1"/>
      <c r="TS242" s="35" ph="1"/>
      <c r="TT242" s="35" ph="1"/>
      <c r="TU242" s="35" ph="1"/>
      <c r="TV242" s="35" ph="1"/>
      <c r="TW242" s="35" ph="1"/>
      <c r="TX242" s="35" ph="1"/>
      <c r="TY242" s="35" ph="1"/>
      <c r="TZ242" s="35" ph="1"/>
      <c r="UA242" s="35" ph="1"/>
      <c r="UB242" s="35" ph="1"/>
      <c r="UC242" s="35" ph="1"/>
      <c r="UD242" s="35" ph="1"/>
      <c r="UE242" s="35" ph="1"/>
      <c r="UF242" s="35" ph="1"/>
      <c r="UG242" s="35" ph="1"/>
      <c r="UH242" s="35" ph="1"/>
      <c r="UI242" s="35" ph="1"/>
      <c r="UJ242" s="35" ph="1"/>
      <c r="UK242" s="35" ph="1"/>
      <c r="UL242" s="35" ph="1"/>
      <c r="UM242" s="35" ph="1"/>
      <c r="UN242" s="35" ph="1"/>
      <c r="UO242" s="35" ph="1"/>
      <c r="UP242" s="35" ph="1"/>
      <c r="UQ242" s="35" ph="1"/>
      <c r="UR242" s="35" ph="1"/>
      <c r="US242" s="35" ph="1"/>
      <c r="UT242" s="35" ph="1"/>
      <c r="UU242" s="35" ph="1"/>
      <c r="UV242" s="35" ph="1"/>
      <c r="UW242" s="35" ph="1"/>
      <c r="UX242" s="35" ph="1"/>
      <c r="UY242" s="35" ph="1"/>
      <c r="UZ242" s="35" ph="1"/>
      <c r="VA242" s="35" ph="1"/>
      <c r="VB242" s="35" ph="1"/>
      <c r="VC242" s="35" ph="1"/>
      <c r="VD242" s="35" ph="1"/>
      <c r="VE242" s="35" ph="1"/>
      <c r="VF242" s="35" ph="1"/>
      <c r="VG242" s="35" ph="1"/>
      <c r="VH242" s="35" ph="1"/>
      <c r="VI242" s="35" ph="1"/>
      <c r="VJ242" s="35" ph="1"/>
      <c r="VK242" s="35" ph="1"/>
      <c r="VL242" s="35" ph="1"/>
      <c r="VM242" s="35" ph="1"/>
      <c r="VN242" s="35" ph="1"/>
      <c r="VO242" s="35" ph="1"/>
      <c r="VP242" s="35" ph="1"/>
      <c r="VQ242" s="35" ph="1"/>
      <c r="VR242" s="35" ph="1"/>
      <c r="VS242" s="35" ph="1"/>
      <c r="VT242" s="35" ph="1"/>
      <c r="VU242" s="35" ph="1"/>
      <c r="VV242" s="35" ph="1"/>
      <c r="VW242" s="35" ph="1"/>
      <c r="VX242" s="35" ph="1"/>
      <c r="VY242" s="35" ph="1"/>
      <c r="VZ242" s="35" ph="1"/>
      <c r="WA242" s="35" ph="1"/>
      <c r="WB242" s="35" ph="1"/>
      <c r="WC242" s="35" ph="1"/>
      <c r="WD242" s="35" ph="1"/>
      <c r="WE242" s="35" ph="1"/>
      <c r="WF242" s="35" ph="1"/>
      <c r="WG242" s="35" ph="1"/>
      <c r="WH242" s="35" ph="1"/>
      <c r="WI242" s="35" ph="1"/>
      <c r="WJ242" s="35" ph="1"/>
      <c r="WK242" s="35" ph="1"/>
      <c r="WL242" s="35" ph="1"/>
      <c r="WM242" s="35" ph="1"/>
      <c r="WN242" s="35" ph="1"/>
      <c r="WO242" s="35" ph="1"/>
      <c r="WP242" s="35" ph="1"/>
      <c r="WQ242" s="35" ph="1"/>
      <c r="WR242" s="35" ph="1"/>
      <c r="WS242" s="35" ph="1"/>
      <c r="WT242" s="35" ph="1"/>
      <c r="WU242" s="35" ph="1"/>
      <c r="WV242" s="35" ph="1"/>
      <c r="WW242" s="35" ph="1"/>
    </row>
    <row r="243" spans="82:621" ht="20.399999999999999" x14ac:dyDescent="0.2">
      <c r="CD243" s="35" ph="1"/>
      <c r="CE243" s="35" ph="1"/>
      <c r="CF243" s="35" ph="1"/>
      <c r="CG243" s="35" ph="1"/>
      <c r="CH243" s="35" ph="1"/>
      <c r="CI243" s="35" ph="1"/>
      <c r="CJ243" s="35" ph="1"/>
      <c r="CK243" s="35" ph="1"/>
      <c r="CL243" s="35" ph="1"/>
      <c r="CM243" s="35" ph="1"/>
      <c r="CN243" s="35" ph="1"/>
      <c r="LB243" s="35" ph="1"/>
      <c r="LC243" s="35" ph="1"/>
      <c r="LD243" s="35" ph="1"/>
      <c r="LE243" s="35" ph="1"/>
      <c r="LF243" s="35" ph="1"/>
      <c r="LG243" s="35" ph="1"/>
      <c r="LH243" s="35" ph="1"/>
      <c r="LI243" s="35" ph="1"/>
      <c r="LJ243" s="35" ph="1"/>
      <c r="LK243" s="35" ph="1"/>
      <c r="LL243" s="35" ph="1"/>
      <c r="LM243" s="35" ph="1"/>
      <c r="LN243" s="35" ph="1"/>
      <c r="LO243" s="35" ph="1"/>
      <c r="LP243" s="35" ph="1"/>
      <c r="LQ243" s="35" ph="1"/>
      <c r="LR243" s="35" ph="1"/>
      <c r="LS243" s="35" ph="1"/>
      <c r="LT243" s="35" ph="1"/>
      <c r="LU243" s="35" ph="1"/>
      <c r="LV243" s="35" ph="1"/>
      <c r="LW243" s="35" ph="1"/>
      <c r="LX243" s="35" ph="1"/>
      <c r="LY243" s="35" ph="1"/>
      <c r="LZ243" s="35" ph="1"/>
      <c r="MA243" s="35" ph="1"/>
      <c r="MB243" s="35" ph="1"/>
      <c r="MC243" s="35" ph="1"/>
      <c r="MD243" s="35" ph="1"/>
      <c r="ME243" s="35" ph="1"/>
      <c r="MF243" s="35" ph="1"/>
      <c r="MG243" s="35" ph="1"/>
      <c r="MH243" s="35" ph="1"/>
      <c r="MI243" s="35" ph="1"/>
      <c r="MJ243" s="35" ph="1"/>
      <c r="MK243" s="35" ph="1"/>
      <c r="ML243" s="35" ph="1"/>
      <c r="MM243" s="35" ph="1"/>
      <c r="MN243" s="35" ph="1"/>
      <c r="MO243" s="35" ph="1"/>
      <c r="MP243" s="35" ph="1"/>
      <c r="MQ243" s="35" ph="1"/>
      <c r="MR243" s="35" ph="1"/>
      <c r="MS243" s="35" ph="1"/>
      <c r="MT243" s="35" ph="1"/>
      <c r="MU243" s="35" ph="1"/>
      <c r="MV243" s="35" ph="1"/>
      <c r="MW243" s="35" ph="1"/>
      <c r="MX243" s="35" ph="1"/>
      <c r="MY243" s="35" ph="1"/>
      <c r="MZ243" s="35" ph="1"/>
      <c r="NA243" s="35" ph="1"/>
      <c r="NB243" s="35" ph="1"/>
      <c r="NC243" s="35" ph="1"/>
      <c r="ND243" s="35" ph="1"/>
      <c r="NE243" s="35" ph="1"/>
      <c r="NF243" s="35" ph="1"/>
      <c r="NG243" s="35" ph="1"/>
      <c r="NH243" s="35" ph="1"/>
      <c r="NI243" s="35" ph="1"/>
      <c r="NJ243" s="35" ph="1"/>
      <c r="NK243" s="35" ph="1"/>
      <c r="NL243" s="35" ph="1"/>
      <c r="NM243" s="35" ph="1"/>
      <c r="NN243" s="35" ph="1"/>
      <c r="NO243" s="35" ph="1"/>
      <c r="NP243" s="35" ph="1"/>
      <c r="NQ243" s="35" ph="1"/>
      <c r="NR243" s="35" ph="1"/>
      <c r="NS243" s="35" ph="1"/>
      <c r="NT243" s="35" ph="1"/>
      <c r="NU243" s="35" ph="1"/>
      <c r="NV243" s="35" ph="1"/>
      <c r="NW243" s="35" ph="1"/>
      <c r="NX243" s="35" ph="1"/>
      <c r="NY243" s="35" ph="1"/>
      <c r="NZ243" s="35" ph="1"/>
      <c r="OA243" s="35" ph="1"/>
      <c r="OB243" s="35" ph="1"/>
      <c r="OC243" s="35" ph="1"/>
      <c r="OD243" s="35" ph="1"/>
      <c r="OE243" s="35" ph="1"/>
      <c r="OF243" s="35" ph="1"/>
      <c r="OG243" s="35" ph="1"/>
      <c r="OH243" s="35" ph="1"/>
      <c r="OI243" s="35" ph="1"/>
      <c r="OJ243" s="35" ph="1"/>
      <c r="OK243" s="35" ph="1"/>
      <c r="OL243" s="35" ph="1"/>
      <c r="OM243" s="35" ph="1"/>
      <c r="ON243" s="35" ph="1"/>
      <c r="OO243" s="35" ph="1"/>
      <c r="OP243" s="35" ph="1"/>
      <c r="OQ243" s="35" ph="1"/>
      <c r="OR243" s="35" ph="1"/>
      <c r="OS243" s="35" ph="1"/>
      <c r="OT243" s="35" ph="1"/>
      <c r="OU243" s="35" ph="1"/>
      <c r="OV243" s="35" ph="1"/>
      <c r="OW243" s="35" ph="1"/>
      <c r="OX243" s="35" ph="1"/>
      <c r="OY243" s="35" ph="1"/>
      <c r="OZ243" s="35" ph="1"/>
      <c r="PA243" s="35" ph="1"/>
      <c r="PB243" s="35" ph="1"/>
      <c r="PC243" s="35" ph="1"/>
      <c r="PD243" s="35" ph="1"/>
      <c r="PE243" s="35" ph="1"/>
      <c r="PF243" s="35" ph="1"/>
      <c r="PG243" s="35" ph="1"/>
      <c r="PH243" s="35" ph="1"/>
      <c r="PI243" s="35" ph="1"/>
      <c r="PJ243" s="35" ph="1"/>
      <c r="PK243" s="35" ph="1"/>
      <c r="PL243" s="35" ph="1"/>
      <c r="PM243" s="35" ph="1"/>
      <c r="PN243" s="35" ph="1"/>
      <c r="PO243" s="35" ph="1"/>
      <c r="PP243" s="35" ph="1"/>
      <c r="PQ243" s="35" ph="1"/>
      <c r="PR243" s="35" ph="1"/>
      <c r="PS243" s="35" ph="1"/>
      <c r="PT243" s="35" ph="1"/>
      <c r="PU243" s="35" ph="1"/>
      <c r="PV243" s="35" ph="1"/>
      <c r="PW243" s="35" ph="1"/>
      <c r="PX243" s="35" ph="1"/>
      <c r="PY243" s="35" ph="1"/>
      <c r="PZ243" s="35" ph="1"/>
      <c r="QA243" s="35" ph="1"/>
      <c r="QB243" s="35" ph="1"/>
      <c r="QC243" s="35" ph="1"/>
      <c r="QD243" s="35" ph="1"/>
      <c r="QE243" s="35" ph="1"/>
      <c r="QF243" s="35" ph="1"/>
      <c r="QG243" s="35" ph="1"/>
      <c r="QH243" s="35" ph="1"/>
      <c r="QI243" s="35" ph="1"/>
      <c r="QJ243" s="35" ph="1"/>
      <c r="QK243" s="35" ph="1"/>
      <c r="QL243" s="35" ph="1"/>
      <c r="QM243" s="35" ph="1"/>
      <c r="QN243" s="35" ph="1"/>
      <c r="QO243" s="35" ph="1"/>
      <c r="QP243" s="35" ph="1"/>
      <c r="QQ243" s="35" ph="1"/>
      <c r="QR243" s="35" ph="1"/>
      <c r="QS243" s="35" ph="1"/>
      <c r="QT243" s="35" ph="1"/>
      <c r="QU243" s="35" ph="1"/>
      <c r="QV243" s="35" ph="1"/>
      <c r="QW243" s="35" ph="1"/>
      <c r="QX243" s="35" ph="1"/>
      <c r="QY243" s="35" ph="1"/>
      <c r="QZ243" s="35" ph="1"/>
      <c r="RA243" s="35" ph="1"/>
      <c r="RB243" s="35" ph="1"/>
      <c r="RC243" s="35" ph="1"/>
      <c r="RD243" s="35" ph="1"/>
      <c r="RE243" s="35" ph="1"/>
      <c r="RF243" s="35" ph="1"/>
      <c r="RG243" s="35" ph="1"/>
      <c r="RH243" s="35" ph="1"/>
      <c r="RI243" s="35" ph="1"/>
      <c r="RJ243" s="35" ph="1"/>
      <c r="RK243" s="35" ph="1"/>
      <c r="RL243" s="35" ph="1"/>
      <c r="RM243" s="35" ph="1"/>
      <c r="RN243" s="35" ph="1"/>
      <c r="RO243" s="35" ph="1"/>
      <c r="RP243" s="35" ph="1"/>
      <c r="RQ243" s="35" ph="1"/>
      <c r="RR243" s="35" ph="1"/>
      <c r="RS243" s="35" ph="1"/>
      <c r="RT243" s="35" ph="1"/>
      <c r="RU243" s="35" ph="1"/>
      <c r="RV243" s="35" ph="1"/>
      <c r="RW243" s="35" ph="1"/>
      <c r="RX243" s="35" ph="1"/>
      <c r="RY243" s="35" ph="1"/>
      <c r="RZ243" s="35" ph="1"/>
      <c r="SA243" s="35" ph="1"/>
      <c r="SB243" s="35" ph="1"/>
      <c r="SC243" s="35" ph="1"/>
      <c r="SD243" s="35" ph="1"/>
      <c r="SE243" s="35" ph="1"/>
      <c r="SF243" s="35" ph="1"/>
      <c r="SG243" s="35" ph="1"/>
      <c r="SH243" s="35" ph="1"/>
      <c r="SI243" s="35" ph="1"/>
      <c r="SJ243" s="35" ph="1"/>
      <c r="SK243" s="35" ph="1"/>
      <c r="SL243" s="35" ph="1"/>
      <c r="SM243" s="35" ph="1"/>
      <c r="SN243" s="35" ph="1"/>
      <c r="SO243" s="35" ph="1"/>
      <c r="SP243" s="35" ph="1"/>
      <c r="SQ243" s="35" ph="1"/>
      <c r="SR243" s="35" ph="1"/>
      <c r="SS243" s="35" ph="1"/>
      <c r="ST243" s="35" ph="1"/>
      <c r="SU243" s="35" ph="1"/>
      <c r="SV243" s="35" ph="1"/>
      <c r="SW243" s="35" ph="1"/>
      <c r="SX243" s="35" ph="1"/>
      <c r="SY243" s="35" ph="1"/>
      <c r="SZ243" s="35" ph="1"/>
      <c r="TA243" s="35" ph="1"/>
      <c r="TB243" s="35" ph="1"/>
      <c r="TC243" s="35" ph="1"/>
      <c r="TD243" s="35" ph="1"/>
      <c r="TE243" s="35" ph="1"/>
      <c r="TF243" s="35" ph="1"/>
      <c r="TG243" s="35" ph="1"/>
      <c r="TH243" s="35" ph="1"/>
      <c r="TI243" s="35" ph="1"/>
      <c r="TJ243" s="35" ph="1"/>
      <c r="TK243" s="35" ph="1"/>
      <c r="TL243" s="35" ph="1"/>
      <c r="TM243" s="35" ph="1"/>
      <c r="TN243" s="35" ph="1"/>
      <c r="TO243" s="35" ph="1"/>
      <c r="TP243" s="35" ph="1"/>
      <c r="TQ243" s="35" ph="1"/>
      <c r="TR243" s="35" ph="1"/>
      <c r="TS243" s="35" ph="1"/>
      <c r="TT243" s="35" ph="1"/>
      <c r="TU243" s="35" ph="1"/>
      <c r="TV243" s="35" ph="1"/>
      <c r="TW243" s="35" ph="1"/>
      <c r="TX243" s="35" ph="1"/>
      <c r="TY243" s="35" ph="1"/>
      <c r="TZ243" s="35" ph="1"/>
      <c r="UA243" s="35" ph="1"/>
      <c r="UB243" s="35" ph="1"/>
      <c r="UC243" s="35" ph="1"/>
      <c r="UD243" s="35" ph="1"/>
      <c r="UE243" s="35" ph="1"/>
      <c r="UF243" s="35" ph="1"/>
      <c r="UG243" s="35" ph="1"/>
      <c r="UH243" s="35" ph="1"/>
      <c r="UI243" s="35" ph="1"/>
      <c r="UJ243" s="35" ph="1"/>
      <c r="UK243" s="35" ph="1"/>
      <c r="UL243" s="35" ph="1"/>
      <c r="UM243" s="35" ph="1"/>
      <c r="UN243" s="35" ph="1"/>
      <c r="UO243" s="35" ph="1"/>
      <c r="UP243" s="35" ph="1"/>
      <c r="UQ243" s="35" ph="1"/>
      <c r="UR243" s="35" ph="1"/>
      <c r="US243" s="35" ph="1"/>
      <c r="UT243" s="35" ph="1"/>
      <c r="UU243" s="35" ph="1"/>
      <c r="UV243" s="35" ph="1"/>
      <c r="UW243" s="35" ph="1"/>
      <c r="UX243" s="35" ph="1"/>
      <c r="UY243" s="35" ph="1"/>
      <c r="UZ243" s="35" ph="1"/>
      <c r="VA243" s="35" ph="1"/>
      <c r="VB243" s="35" ph="1"/>
      <c r="VC243" s="35" ph="1"/>
      <c r="VD243" s="35" ph="1"/>
      <c r="VE243" s="35" ph="1"/>
      <c r="VF243" s="35" ph="1"/>
      <c r="VG243" s="35" ph="1"/>
      <c r="VH243" s="35" ph="1"/>
      <c r="VI243" s="35" ph="1"/>
      <c r="VJ243" s="35" ph="1"/>
      <c r="VK243" s="35" ph="1"/>
      <c r="VL243" s="35" ph="1"/>
      <c r="VM243" s="35" ph="1"/>
      <c r="VN243" s="35" ph="1"/>
      <c r="VO243" s="35" ph="1"/>
      <c r="VP243" s="35" ph="1"/>
      <c r="VQ243" s="35" ph="1"/>
      <c r="VR243" s="35" ph="1"/>
      <c r="VS243" s="35" ph="1"/>
      <c r="VT243" s="35" ph="1"/>
      <c r="VU243" s="35" ph="1"/>
      <c r="VV243" s="35" ph="1"/>
      <c r="VW243" s="35" ph="1"/>
      <c r="VX243" s="35" ph="1"/>
      <c r="VY243" s="35" ph="1"/>
      <c r="VZ243" s="35" ph="1"/>
      <c r="WA243" s="35" ph="1"/>
      <c r="WB243" s="35" ph="1"/>
      <c r="WC243" s="35" ph="1"/>
      <c r="WD243" s="35" ph="1"/>
      <c r="WE243" s="35" ph="1"/>
      <c r="WF243" s="35" ph="1"/>
      <c r="WG243" s="35" ph="1"/>
      <c r="WH243" s="35" ph="1"/>
      <c r="WI243" s="35" ph="1"/>
      <c r="WJ243" s="35" ph="1"/>
      <c r="WK243" s="35" ph="1"/>
      <c r="WL243" s="35" ph="1"/>
      <c r="WM243" s="35" ph="1"/>
      <c r="WN243" s="35" ph="1"/>
      <c r="WO243" s="35" ph="1"/>
      <c r="WP243" s="35" ph="1"/>
      <c r="WQ243" s="35" ph="1"/>
      <c r="WR243" s="35" ph="1"/>
      <c r="WS243" s="35" ph="1"/>
      <c r="WT243" s="35" ph="1"/>
      <c r="WU243" s="35" ph="1"/>
      <c r="WV243" s="35" ph="1"/>
      <c r="WW243" s="35" ph="1"/>
    </row>
  </sheetData>
  <sheetProtection sheet="1" objects="1" scenarios="1"/>
  <mergeCells count="110">
    <mergeCell ref="I11:L11"/>
    <mergeCell ref="M11:P11"/>
    <mergeCell ref="Q11:T11"/>
    <mergeCell ref="I12:L12"/>
    <mergeCell ref="M12:P12"/>
    <mergeCell ref="Q12:T12"/>
    <mergeCell ref="I10:L10"/>
    <mergeCell ref="M10:P10"/>
    <mergeCell ref="Q10:T10"/>
    <mergeCell ref="CC5:CC6"/>
    <mergeCell ref="O4:T4"/>
    <mergeCell ref="AT4:AV4"/>
    <mergeCell ref="AW4:AY4"/>
    <mergeCell ref="BC4:BE4"/>
    <mergeCell ref="BM5:BM6"/>
    <mergeCell ref="BN5:BN6"/>
    <mergeCell ref="BO5:BO6"/>
    <mergeCell ref="BP5:BP6"/>
    <mergeCell ref="BQ5:BQ6"/>
    <mergeCell ref="BR5:BR6"/>
    <mergeCell ref="BS5:BS6"/>
    <mergeCell ref="BT5:BT6"/>
    <mergeCell ref="BU5:BU6"/>
    <mergeCell ref="BW4:BY4"/>
    <mergeCell ref="BZ4:CC4"/>
    <mergeCell ref="BL5:BL6"/>
    <mergeCell ref="BD5:BD6"/>
    <mergeCell ref="BE5:BE6"/>
    <mergeCell ref="BV5:BV6"/>
    <mergeCell ref="BW5:BW6"/>
    <mergeCell ref="BX5:BX6"/>
    <mergeCell ref="BY5:BY6"/>
    <mergeCell ref="BZ5:BZ6"/>
    <mergeCell ref="CA5:CA6"/>
    <mergeCell ref="CB5:CB6"/>
    <mergeCell ref="AO5:AO6"/>
    <mergeCell ref="AG4:AI4"/>
    <mergeCell ref="AJ4:AL4"/>
    <mergeCell ref="AM4:AO4"/>
    <mergeCell ref="BL4:BO4"/>
    <mergeCell ref="BP4:BS4"/>
    <mergeCell ref="BT4:BV4"/>
    <mergeCell ref="AR5:AR6"/>
    <mergeCell ref="AS5:AS6"/>
    <mergeCell ref="AZ5:AZ6"/>
    <mergeCell ref="BA5:BA6"/>
    <mergeCell ref="BB5:BB6"/>
    <mergeCell ref="BF5:BF6"/>
    <mergeCell ref="AP4:AS4"/>
    <mergeCell ref="AZ4:BB4"/>
    <mergeCell ref="BF4:BH4"/>
    <mergeCell ref="BI4:BK4"/>
    <mergeCell ref="AP5:AP6"/>
    <mergeCell ref="AQ5:AQ6"/>
    <mergeCell ref="BG5:BG6"/>
    <mergeCell ref="BH5:BH6"/>
    <mergeCell ref="BI5:BI6"/>
    <mergeCell ref="BJ5:BJ6"/>
    <mergeCell ref="BK5:BK6"/>
    <mergeCell ref="AH5:AH6"/>
    <mergeCell ref="AA4:AC4"/>
    <mergeCell ref="AD4:AF4"/>
    <mergeCell ref="AI5:AI6"/>
    <mergeCell ref="AJ5:AJ6"/>
    <mergeCell ref="AK5:AK6"/>
    <mergeCell ref="AL5:AL6"/>
    <mergeCell ref="AM5:AM6"/>
    <mergeCell ref="AN5:AN6"/>
    <mergeCell ref="S5:S6"/>
    <mergeCell ref="T5:T6"/>
    <mergeCell ref="AB5:AB6"/>
    <mergeCell ref="AC5:AC6"/>
    <mergeCell ref="AD5:AD6"/>
    <mergeCell ref="AA5:AA6"/>
    <mergeCell ref="AE5:AE6"/>
    <mergeCell ref="AF5:AF6"/>
    <mergeCell ref="AG5:AG6"/>
    <mergeCell ref="J5:J6"/>
    <mergeCell ref="K5:K6"/>
    <mergeCell ref="L5:L6"/>
    <mergeCell ref="M5:M6"/>
    <mergeCell ref="N5:N6"/>
    <mergeCell ref="I4:N4"/>
    <mergeCell ref="AY5:AY6"/>
    <mergeCell ref="BC5:BC6"/>
    <mergeCell ref="AT5:AT6"/>
    <mergeCell ref="AU5:AU6"/>
    <mergeCell ref="AV5:AV6"/>
    <mergeCell ref="AW5:AW6"/>
    <mergeCell ref="AX5:AX6"/>
    <mergeCell ref="U5:U6"/>
    <mergeCell ref="V5:V6"/>
    <mergeCell ref="W5:W6"/>
    <mergeCell ref="X5:X6"/>
    <mergeCell ref="Y5:Y6"/>
    <mergeCell ref="Z5:Z6"/>
    <mergeCell ref="U4:Z4"/>
    <mergeCell ref="O5:O6"/>
    <mergeCell ref="P5:P6"/>
    <mergeCell ref="Q5:Q6"/>
    <mergeCell ref="R5:R6"/>
    <mergeCell ref="G4:G6"/>
    <mergeCell ref="H4:H6"/>
    <mergeCell ref="A4:A6"/>
    <mergeCell ref="B4:B6"/>
    <mergeCell ref="C4:C6"/>
    <mergeCell ref="D4:D6"/>
    <mergeCell ref="E4:E6"/>
    <mergeCell ref="F4:F6"/>
    <mergeCell ref="I5:I6"/>
  </mergeCells>
  <phoneticPr fontId="1"/>
  <conditionalFormatting sqref="A7:H7">
    <cfRule type="containsBlanks" dxfId="1" priority="1">
      <formula>LEN(TRIM(A7))=0</formula>
    </cfRule>
    <cfRule type="cellIs" dxfId="0" priority="2" operator="equal">
      <formula>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レンタカー</vt:lpstr>
      <vt:lpstr>集計表</vt:lpstr>
      <vt:lpstr>レンタカー!Print_Area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