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１－５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L12" i="2" l="1"/>
  <c r="J12" i="2"/>
  <c r="H12" i="2"/>
  <c r="F12" i="2"/>
  <c r="D12" i="2"/>
  <c r="B12" i="2"/>
  <c r="N12" i="2" s="1"/>
  <c r="J11" i="2"/>
  <c r="H11" i="2"/>
  <c r="I11" i="2" s="1"/>
  <c r="F11" i="2"/>
  <c r="D11" i="2"/>
  <c r="N11" i="2" s="1"/>
  <c r="B11" i="2"/>
  <c r="L10" i="2"/>
  <c r="J10" i="2"/>
  <c r="H10" i="2"/>
  <c r="F10" i="2"/>
  <c r="D10" i="2"/>
  <c r="B10" i="2"/>
  <c r="L9" i="2"/>
  <c r="L13" i="2" s="1"/>
  <c r="J9" i="2"/>
  <c r="J13" i="2" s="1"/>
  <c r="H9" i="2"/>
  <c r="H13" i="2" s="1"/>
  <c r="F9" i="2"/>
  <c r="F13" i="2" s="1"/>
  <c r="D9" i="2"/>
  <c r="D13" i="2" s="1"/>
  <c r="B9" i="2"/>
  <c r="B13" i="2" s="1"/>
  <c r="G10" i="2" l="1"/>
  <c r="I12" i="2"/>
  <c r="K11" i="2"/>
  <c r="G11" i="2"/>
  <c r="C11" i="2"/>
  <c r="M11" i="2"/>
  <c r="K12" i="2"/>
  <c r="G12" i="2"/>
  <c r="C12" i="2"/>
  <c r="C10" i="2"/>
  <c r="E12" i="2"/>
  <c r="M12" i="2"/>
  <c r="C9" i="2"/>
  <c r="N10" i="2"/>
  <c r="E11" i="2"/>
  <c r="N9" i="2"/>
  <c r="K9" i="2" s="1"/>
  <c r="I10" i="2" l="1"/>
  <c r="M10" i="2"/>
  <c r="E10" i="2"/>
  <c r="N13" i="2"/>
  <c r="M9" i="2"/>
  <c r="I9" i="2"/>
  <c r="E9" i="2"/>
  <c r="G9" i="2"/>
  <c r="K10" i="2"/>
  <c r="I13" i="2" l="1"/>
  <c r="C13" i="2"/>
  <c r="E13" i="2"/>
  <c r="K13" i="2"/>
  <c r="M13" i="2"/>
  <c r="G13" i="2"/>
</calcChain>
</file>

<file path=xl/sharedStrings.xml><?xml version="1.0" encoding="utf-8"?>
<sst xmlns="http://schemas.openxmlformats.org/spreadsheetml/2006/main" count="50" uniqueCount="27">
  <si>
    <t>（５）　車両規模別事業者数</t>
    <rPh sb="4" eb="6">
      <t>シャリョウ</t>
    </rPh>
    <rPh sb="6" eb="9">
      <t>キボベツ</t>
    </rPh>
    <rPh sb="9" eb="12">
      <t>ジギョウシャ</t>
    </rPh>
    <rPh sb="12" eb="13">
      <t>スウ</t>
    </rPh>
    <phoneticPr fontId="4"/>
  </si>
  <si>
    <t>（平成31年3月末現在）</t>
    <rPh sb="1" eb="3">
      <t>ヘイセイ</t>
    </rPh>
    <rPh sb="5" eb="6">
      <t>ネン</t>
    </rPh>
    <rPh sb="7" eb="8">
      <t>ガツ</t>
    </rPh>
    <rPh sb="8" eb="9">
      <t>マツ</t>
    </rPh>
    <rPh sb="9" eb="11">
      <t>ゲンザイ</t>
    </rPh>
    <phoneticPr fontId="4"/>
  </si>
  <si>
    <t>車両数</t>
    <rPh sb="0" eb="3">
      <t>シャリョウスウ</t>
    </rPh>
    <phoneticPr fontId="4"/>
  </si>
  <si>
    <t>１～１０</t>
    <phoneticPr fontId="4"/>
  </si>
  <si>
    <t>11～２０</t>
    <phoneticPr fontId="4"/>
  </si>
  <si>
    <t>２１～３０</t>
    <phoneticPr fontId="4"/>
  </si>
  <si>
    <t>３１～５０</t>
    <phoneticPr fontId="4"/>
  </si>
  <si>
    <t>５１～１００</t>
    <phoneticPr fontId="4"/>
  </si>
  <si>
    <t>１０１～</t>
    <phoneticPr fontId="4"/>
  </si>
  <si>
    <t>合　計</t>
    <rPh sb="0" eb="3">
      <t>ゴウケイ</t>
    </rPh>
    <phoneticPr fontId="4"/>
  </si>
  <si>
    <t xml:space="preserve"> （両）</t>
    <rPh sb="2" eb="3">
      <t>リョウ</t>
    </rPh>
    <phoneticPr fontId="4"/>
  </si>
  <si>
    <t>事業者数</t>
    <rPh sb="0" eb="3">
      <t>ジギョウシャ</t>
    </rPh>
    <rPh sb="3" eb="4">
      <t>スウ</t>
    </rPh>
    <phoneticPr fontId="4"/>
  </si>
  <si>
    <t>事業</t>
    <rPh sb="0" eb="2">
      <t>ジギョウシャ</t>
    </rPh>
    <phoneticPr fontId="4"/>
  </si>
  <si>
    <t>比率</t>
    <rPh sb="0" eb="2">
      <t>ヒリツ</t>
    </rPh>
    <phoneticPr fontId="4"/>
  </si>
  <si>
    <t>者数</t>
    <rPh sb="0" eb="1">
      <t>シャ</t>
    </rPh>
    <rPh sb="1" eb="2">
      <t>スウ</t>
    </rPh>
    <phoneticPr fontId="4"/>
  </si>
  <si>
    <t>（％）</t>
    <phoneticPr fontId="4"/>
  </si>
  <si>
    <t>（％）</t>
    <phoneticPr fontId="4"/>
  </si>
  <si>
    <t>種別</t>
    <rPh sb="0" eb="2">
      <t>シュベツ</t>
    </rPh>
    <phoneticPr fontId="4"/>
  </si>
  <si>
    <t>一　般</t>
    <rPh sb="0" eb="3">
      <t>イッパン</t>
    </rPh>
    <phoneticPr fontId="4"/>
  </si>
  <si>
    <t>特別積合せ</t>
    <rPh sb="0" eb="2">
      <t>トクベツ</t>
    </rPh>
    <rPh sb="2" eb="3">
      <t>ツミ</t>
    </rPh>
    <rPh sb="3" eb="4">
      <t>アワ</t>
    </rPh>
    <phoneticPr fontId="4"/>
  </si>
  <si>
    <t>霊　柩</t>
    <rPh sb="0" eb="3">
      <t>レイキュウ</t>
    </rPh>
    <phoneticPr fontId="4"/>
  </si>
  <si>
    <t>特定</t>
    <rPh sb="0" eb="2">
      <t>トクテイ</t>
    </rPh>
    <phoneticPr fontId="4"/>
  </si>
  <si>
    <t>計</t>
    <rPh sb="0" eb="1">
      <t>ケイ</t>
    </rPh>
    <phoneticPr fontId="4"/>
  </si>
  <si>
    <t xml:space="preserve"> </t>
    <phoneticPr fontId="4"/>
  </si>
  <si>
    <t>資料：　九州運輸局自動車交通部貨物課</t>
    <rPh sb="0" eb="2">
      <t>シリョウ</t>
    </rPh>
    <rPh sb="4" eb="9">
      <t>キ</t>
    </rPh>
    <rPh sb="9" eb="12">
      <t>ジドウシャ</t>
    </rPh>
    <rPh sb="12" eb="14">
      <t>コウツウ</t>
    </rPh>
    <rPh sb="14" eb="15">
      <t>ブ</t>
    </rPh>
    <rPh sb="15" eb="17">
      <t>カモツ</t>
    </rPh>
    <rPh sb="17" eb="18">
      <t>カ</t>
    </rPh>
    <phoneticPr fontId="4"/>
  </si>
  <si>
    <t>　　　（注）１．九州運輸局管内に本社を有する事業者のみ計上している。</t>
    <rPh sb="4" eb="5">
      <t>チュウ</t>
    </rPh>
    <rPh sb="8" eb="13">
      <t>キ</t>
    </rPh>
    <rPh sb="13" eb="15">
      <t>カンナイ</t>
    </rPh>
    <rPh sb="16" eb="18">
      <t>ホンシャ</t>
    </rPh>
    <rPh sb="19" eb="20">
      <t>ユウ</t>
    </rPh>
    <rPh sb="22" eb="25">
      <t>ジギョウシャ</t>
    </rPh>
    <rPh sb="27" eb="29">
      <t>ケイジョウ</t>
    </rPh>
    <phoneticPr fontId="4"/>
  </si>
  <si>
    <t>　　　　　　２．特別積合せ欄の数字は、一般の内数である。</t>
    <rPh sb="8" eb="10">
      <t>トクベツ</t>
    </rPh>
    <rPh sb="10" eb="11">
      <t>セキ</t>
    </rPh>
    <rPh sb="11" eb="12">
      <t>アワ</t>
    </rPh>
    <rPh sb="13" eb="14">
      <t>ラン</t>
    </rPh>
    <rPh sb="15" eb="17">
      <t>スウジ</t>
    </rPh>
    <rPh sb="19" eb="21">
      <t>イッパン</t>
    </rPh>
    <rPh sb="22" eb="23">
      <t>ウチ</t>
    </rPh>
    <rPh sb="23" eb="24">
      <t>カズ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</si>
</sst>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1" applyFill="1"/>
    <xf numFmtId="0" fontId="3" fillId="0" borderId="0" xfId="1" applyFont="1" applyFill="1"/>
    <xf numFmtId="0" fontId="1" fillId="0" borderId="0" xfId="1" applyFont="1"/>
    <xf numFmtId="0" fontId="5" fillId="0" borderId="1" xfId="1" applyFont="1" applyFill="1" applyBorder="1"/>
    <xf numFmtId="0" fontId="5" fillId="0" borderId="0" xfId="1" applyFont="1" applyFill="1"/>
    <xf numFmtId="0" fontId="6" fillId="0" borderId="0" xfId="1" applyFont="1" applyFill="1"/>
    <xf numFmtId="0" fontId="5" fillId="0" borderId="2" xfId="1" applyFont="1" applyFill="1" applyBorder="1" applyAlignment="1">
      <alignment horizontal="right"/>
    </xf>
    <xf numFmtId="0" fontId="5" fillId="0" borderId="4" xfId="1" applyFont="1" applyFill="1" applyBorder="1" applyAlignment="1">
      <alignment horizontal="right"/>
    </xf>
    <xf numFmtId="0" fontId="5" fillId="0" borderId="2" xfId="1" applyFont="1" applyFill="1" applyBorder="1" applyAlignment="1">
      <alignment horizontal="right" vertical="center"/>
    </xf>
    <xf numFmtId="0" fontId="5" fillId="0" borderId="5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6" xfId="1" applyFont="1" applyFill="1" applyBorder="1" applyAlignment="1">
      <alignment vertical="center"/>
    </xf>
    <xf numFmtId="0" fontId="5" fillId="0" borderId="4" xfId="1" applyFont="1" applyFill="1" applyBorder="1" applyAlignment="1">
      <alignment horizontal="left"/>
    </xf>
    <xf numFmtId="0" fontId="5" fillId="0" borderId="4" xfId="1" applyFont="1" applyFill="1" applyBorder="1"/>
    <xf numFmtId="0" fontId="5" fillId="0" borderId="2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vertical="center"/>
    </xf>
    <xf numFmtId="176" fontId="5" fillId="0" borderId="2" xfId="1" applyNumberFormat="1" applyFont="1" applyFill="1" applyBorder="1" applyAlignment="1">
      <alignment vertical="center"/>
    </xf>
    <xf numFmtId="38" fontId="7" fillId="0" borderId="3" xfId="2" applyFont="1" applyFill="1" applyBorder="1" applyAlignment="1">
      <alignment vertical="center"/>
    </xf>
    <xf numFmtId="38" fontId="5" fillId="0" borderId="2" xfId="1" applyNumberFormat="1" applyFont="1" applyFill="1" applyBorder="1" applyAlignment="1">
      <alignment vertical="center"/>
    </xf>
    <xf numFmtId="0" fontId="5" fillId="0" borderId="3" xfId="1" applyFont="1" applyFill="1" applyBorder="1" applyAlignment="1">
      <alignment horizontal="center" vertical="center" shrinkToFit="1"/>
    </xf>
    <xf numFmtId="38" fontId="5" fillId="0" borderId="3" xfId="2" applyFont="1" applyFill="1" applyBorder="1" applyAlignment="1">
      <alignment vertical="center"/>
    </xf>
    <xf numFmtId="176" fontId="5" fillId="0" borderId="3" xfId="1" applyNumberFormat="1" applyFont="1" applyFill="1" applyBorder="1" applyAlignment="1">
      <alignment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/>
    </xf>
    <xf numFmtId="0" fontId="7" fillId="0" borderId="0" xfId="1" applyFont="1" applyFill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7"/>
  <sheetViews>
    <sheetView tabSelected="1" zoomScale="90" zoomScaleNormal="90" workbookViewId="0">
      <selection activeCell="B14" sqref="B14:C16"/>
    </sheetView>
  </sheetViews>
  <sheetFormatPr defaultRowHeight="13.5" x14ac:dyDescent="0.15"/>
  <cols>
    <col min="1" max="2" width="9.625" style="1" customWidth="1"/>
    <col min="3" max="19" width="7.625" style="1" customWidth="1"/>
    <col min="20" max="20" width="3.25" style="1" customWidth="1"/>
    <col min="21" max="22" width="6.125" style="1" customWidth="1"/>
    <col min="23" max="23" width="6" style="1" customWidth="1"/>
    <col min="24" max="256" width="9" style="1"/>
    <col min="257" max="258" width="9.625" style="1" customWidth="1"/>
    <col min="259" max="275" width="7.625" style="1" customWidth="1"/>
    <col min="276" max="276" width="3.25" style="1" customWidth="1"/>
    <col min="277" max="278" width="6.125" style="1" customWidth="1"/>
    <col min="279" max="279" width="6" style="1" customWidth="1"/>
    <col min="280" max="512" width="9" style="1"/>
    <col min="513" max="514" width="9.625" style="1" customWidth="1"/>
    <col min="515" max="531" width="7.625" style="1" customWidth="1"/>
    <col min="532" max="532" width="3.25" style="1" customWidth="1"/>
    <col min="533" max="534" width="6.125" style="1" customWidth="1"/>
    <col min="535" max="535" width="6" style="1" customWidth="1"/>
    <col min="536" max="768" width="9" style="1"/>
    <col min="769" max="770" width="9.625" style="1" customWidth="1"/>
    <col min="771" max="787" width="7.625" style="1" customWidth="1"/>
    <col min="788" max="788" width="3.25" style="1" customWidth="1"/>
    <col min="789" max="790" width="6.125" style="1" customWidth="1"/>
    <col min="791" max="791" width="6" style="1" customWidth="1"/>
    <col min="792" max="1024" width="9" style="1"/>
    <col min="1025" max="1026" width="9.625" style="1" customWidth="1"/>
    <col min="1027" max="1043" width="7.625" style="1" customWidth="1"/>
    <col min="1044" max="1044" width="3.25" style="1" customWidth="1"/>
    <col min="1045" max="1046" width="6.125" style="1" customWidth="1"/>
    <col min="1047" max="1047" width="6" style="1" customWidth="1"/>
    <col min="1048" max="1280" width="9" style="1"/>
    <col min="1281" max="1282" width="9.625" style="1" customWidth="1"/>
    <col min="1283" max="1299" width="7.625" style="1" customWidth="1"/>
    <col min="1300" max="1300" width="3.25" style="1" customWidth="1"/>
    <col min="1301" max="1302" width="6.125" style="1" customWidth="1"/>
    <col min="1303" max="1303" width="6" style="1" customWidth="1"/>
    <col min="1304" max="1536" width="9" style="1"/>
    <col min="1537" max="1538" width="9.625" style="1" customWidth="1"/>
    <col min="1539" max="1555" width="7.625" style="1" customWidth="1"/>
    <col min="1556" max="1556" width="3.25" style="1" customWidth="1"/>
    <col min="1557" max="1558" width="6.125" style="1" customWidth="1"/>
    <col min="1559" max="1559" width="6" style="1" customWidth="1"/>
    <col min="1560" max="1792" width="9" style="1"/>
    <col min="1793" max="1794" width="9.625" style="1" customWidth="1"/>
    <col min="1795" max="1811" width="7.625" style="1" customWidth="1"/>
    <col min="1812" max="1812" width="3.25" style="1" customWidth="1"/>
    <col min="1813" max="1814" width="6.125" style="1" customWidth="1"/>
    <col min="1815" max="1815" width="6" style="1" customWidth="1"/>
    <col min="1816" max="2048" width="9" style="1"/>
    <col min="2049" max="2050" width="9.625" style="1" customWidth="1"/>
    <col min="2051" max="2067" width="7.625" style="1" customWidth="1"/>
    <col min="2068" max="2068" width="3.25" style="1" customWidth="1"/>
    <col min="2069" max="2070" width="6.125" style="1" customWidth="1"/>
    <col min="2071" max="2071" width="6" style="1" customWidth="1"/>
    <col min="2072" max="2304" width="9" style="1"/>
    <col min="2305" max="2306" width="9.625" style="1" customWidth="1"/>
    <col min="2307" max="2323" width="7.625" style="1" customWidth="1"/>
    <col min="2324" max="2324" width="3.25" style="1" customWidth="1"/>
    <col min="2325" max="2326" width="6.125" style="1" customWidth="1"/>
    <col min="2327" max="2327" width="6" style="1" customWidth="1"/>
    <col min="2328" max="2560" width="9" style="1"/>
    <col min="2561" max="2562" width="9.625" style="1" customWidth="1"/>
    <col min="2563" max="2579" width="7.625" style="1" customWidth="1"/>
    <col min="2580" max="2580" width="3.25" style="1" customWidth="1"/>
    <col min="2581" max="2582" width="6.125" style="1" customWidth="1"/>
    <col min="2583" max="2583" width="6" style="1" customWidth="1"/>
    <col min="2584" max="2816" width="9" style="1"/>
    <col min="2817" max="2818" width="9.625" style="1" customWidth="1"/>
    <col min="2819" max="2835" width="7.625" style="1" customWidth="1"/>
    <col min="2836" max="2836" width="3.25" style="1" customWidth="1"/>
    <col min="2837" max="2838" width="6.125" style="1" customWidth="1"/>
    <col min="2839" max="2839" width="6" style="1" customWidth="1"/>
    <col min="2840" max="3072" width="9" style="1"/>
    <col min="3073" max="3074" width="9.625" style="1" customWidth="1"/>
    <col min="3075" max="3091" width="7.625" style="1" customWidth="1"/>
    <col min="3092" max="3092" width="3.25" style="1" customWidth="1"/>
    <col min="3093" max="3094" width="6.125" style="1" customWidth="1"/>
    <col min="3095" max="3095" width="6" style="1" customWidth="1"/>
    <col min="3096" max="3328" width="9" style="1"/>
    <col min="3329" max="3330" width="9.625" style="1" customWidth="1"/>
    <col min="3331" max="3347" width="7.625" style="1" customWidth="1"/>
    <col min="3348" max="3348" width="3.25" style="1" customWidth="1"/>
    <col min="3349" max="3350" width="6.125" style="1" customWidth="1"/>
    <col min="3351" max="3351" width="6" style="1" customWidth="1"/>
    <col min="3352" max="3584" width="9" style="1"/>
    <col min="3585" max="3586" width="9.625" style="1" customWidth="1"/>
    <col min="3587" max="3603" width="7.625" style="1" customWidth="1"/>
    <col min="3604" max="3604" width="3.25" style="1" customWidth="1"/>
    <col min="3605" max="3606" width="6.125" style="1" customWidth="1"/>
    <col min="3607" max="3607" width="6" style="1" customWidth="1"/>
    <col min="3608" max="3840" width="9" style="1"/>
    <col min="3841" max="3842" width="9.625" style="1" customWidth="1"/>
    <col min="3843" max="3859" width="7.625" style="1" customWidth="1"/>
    <col min="3860" max="3860" width="3.25" style="1" customWidth="1"/>
    <col min="3861" max="3862" width="6.125" style="1" customWidth="1"/>
    <col min="3863" max="3863" width="6" style="1" customWidth="1"/>
    <col min="3864" max="4096" width="9" style="1"/>
    <col min="4097" max="4098" width="9.625" style="1" customWidth="1"/>
    <col min="4099" max="4115" width="7.625" style="1" customWidth="1"/>
    <col min="4116" max="4116" width="3.25" style="1" customWidth="1"/>
    <col min="4117" max="4118" width="6.125" style="1" customWidth="1"/>
    <col min="4119" max="4119" width="6" style="1" customWidth="1"/>
    <col min="4120" max="4352" width="9" style="1"/>
    <col min="4353" max="4354" width="9.625" style="1" customWidth="1"/>
    <col min="4355" max="4371" width="7.625" style="1" customWidth="1"/>
    <col min="4372" max="4372" width="3.25" style="1" customWidth="1"/>
    <col min="4373" max="4374" width="6.125" style="1" customWidth="1"/>
    <col min="4375" max="4375" width="6" style="1" customWidth="1"/>
    <col min="4376" max="4608" width="9" style="1"/>
    <col min="4609" max="4610" width="9.625" style="1" customWidth="1"/>
    <col min="4611" max="4627" width="7.625" style="1" customWidth="1"/>
    <col min="4628" max="4628" width="3.25" style="1" customWidth="1"/>
    <col min="4629" max="4630" width="6.125" style="1" customWidth="1"/>
    <col min="4631" max="4631" width="6" style="1" customWidth="1"/>
    <col min="4632" max="4864" width="9" style="1"/>
    <col min="4865" max="4866" width="9.625" style="1" customWidth="1"/>
    <col min="4867" max="4883" width="7.625" style="1" customWidth="1"/>
    <col min="4884" max="4884" width="3.25" style="1" customWidth="1"/>
    <col min="4885" max="4886" width="6.125" style="1" customWidth="1"/>
    <col min="4887" max="4887" width="6" style="1" customWidth="1"/>
    <col min="4888" max="5120" width="9" style="1"/>
    <col min="5121" max="5122" width="9.625" style="1" customWidth="1"/>
    <col min="5123" max="5139" width="7.625" style="1" customWidth="1"/>
    <col min="5140" max="5140" width="3.25" style="1" customWidth="1"/>
    <col min="5141" max="5142" width="6.125" style="1" customWidth="1"/>
    <col min="5143" max="5143" width="6" style="1" customWidth="1"/>
    <col min="5144" max="5376" width="9" style="1"/>
    <col min="5377" max="5378" width="9.625" style="1" customWidth="1"/>
    <col min="5379" max="5395" width="7.625" style="1" customWidth="1"/>
    <col min="5396" max="5396" width="3.25" style="1" customWidth="1"/>
    <col min="5397" max="5398" width="6.125" style="1" customWidth="1"/>
    <col min="5399" max="5399" width="6" style="1" customWidth="1"/>
    <col min="5400" max="5632" width="9" style="1"/>
    <col min="5633" max="5634" width="9.625" style="1" customWidth="1"/>
    <col min="5635" max="5651" width="7.625" style="1" customWidth="1"/>
    <col min="5652" max="5652" width="3.25" style="1" customWidth="1"/>
    <col min="5653" max="5654" width="6.125" style="1" customWidth="1"/>
    <col min="5655" max="5655" width="6" style="1" customWidth="1"/>
    <col min="5656" max="5888" width="9" style="1"/>
    <col min="5889" max="5890" width="9.625" style="1" customWidth="1"/>
    <col min="5891" max="5907" width="7.625" style="1" customWidth="1"/>
    <col min="5908" max="5908" width="3.25" style="1" customWidth="1"/>
    <col min="5909" max="5910" width="6.125" style="1" customWidth="1"/>
    <col min="5911" max="5911" width="6" style="1" customWidth="1"/>
    <col min="5912" max="6144" width="9" style="1"/>
    <col min="6145" max="6146" width="9.625" style="1" customWidth="1"/>
    <col min="6147" max="6163" width="7.625" style="1" customWidth="1"/>
    <col min="6164" max="6164" width="3.25" style="1" customWidth="1"/>
    <col min="6165" max="6166" width="6.125" style="1" customWidth="1"/>
    <col min="6167" max="6167" width="6" style="1" customWidth="1"/>
    <col min="6168" max="6400" width="9" style="1"/>
    <col min="6401" max="6402" width="9.625" style="1" customWidth="1"/>
    <col min="6403" max="6419" width="7.625" style="1" customWidth="1"/>
    <col min="6420" max="6420" width="3.25" style="1" customWidth="1"/>
    <col min="6421" max="6422" width="6.125" style="1" customWidth="1"/>
    <col min="6423" max="6423" width="6" style="1" customWidth="1"/>
    <col min="6424" max="6656" width="9" style="1"/>
    <col min="6657" max="6658" width="9.625" style="1" customWidth="1"/>
    <col min="6659" max="6675" width="7.625" style="1" customWidth="1"/>
    <col min="6676" max="6676" width="3.25" style="1" customWidth="1"/>
    <col min="6677" max="6678" width="6.125" style="1" customWidth="1"/>
    <col min="6679" max="6679" width="6" style="1" customWidth="1"/>
    <col min="6680" max="6912" width="9" style="1"/>
    <col min="6913" max="6914" width="9.625" style="1" customWidth="1"/>
    <col min="6915" max="6931" width="7.625" style="1" customWidth="1"/>
    <col min="6932" max="6932" width="3.25" style="1" customWidth="1"/>
    <col min="6933" max="6934" width="6.125" style="1" customWidth="1"/>
    <col min="6935" max="6935" width="6" style="1" customWidth="1"/>
    <col min="6936" max="7168" width="9" style="1"/>
    <col min="7169" max="7170" width="9.625" style="1" customWidth="1"/>
    <col min="7171" max="7187" width="7.625" style="1" customWidth="1"/>
    <col min="7188" max="7188" width="3.25" style="1" customWidth="1"/>
    <col min="7189" max="7190" width="6.125" style="1" customWidth="1"/>
    <col min="7191" max="7191" width="6" style="1" customWidth="1"/>
    <col min="7192" max="7424" width="9" style="1"/>
    <col min="7425" max="7426" width="9.625" style="1" customWidth="1"/>
    <col min="7427" max="7443" width="7.625" style="1" customWidth="1"/>
    <col min="7444" max="7444" width="3.25" style="1" customWidth="1"/>
    <col min="7445" max="7446" width="6.125" style="1" customWidth="1"/>
    <col min="7447" max="7447" width="6" style="1" customWidth="1"/>
    <col min="7448" max="7680" width="9" style="1"/>
    <col min="7681" max="7682" width="9.625" style="1" customWidth="1"/>
    <col min="7683" max="7699" width="7.625" style="1" customWidth="1"/>
    <col min="7700" max="7700" width="3.25" style="1" customWidth="1"/>
    <col min="7701" max="7702" width="6.125" style="1" customWidth="1"/>
    <col min="7703" max="7703" width="6" style="1" customWidth="1"/>
    <col min="7704" max="7936" width="9" style="1"/>
    <col min="7937" max="7938" width="9.625" style="1" customWidth="1"/>
    <col min="7939" max="7955" width="7.625" style="1" customWidth="1"/>
    <col min="7956" max="7956" width="3.25" style="1" customWidth="1"/>
    <col min="7957" max="7958" width="6.125" style="1" customWidth="1"/>
    <col min="7959" max="7959" width="6" style="1" customWidth="1"/>
    <col min="7960" max="8192" width="9" style="1"/>
    <col min="8193" max="8194" width="9.625" style="1" customWidth="1"/>
    <col min="8195" max="8211" width="7.625" style="1" customWidth="1"/>
    <col min="8212" max="8212" width="3.25" style="1" customWidth="1"/>
    <col min="8213" max="8214" width="6.125" style="1" customWidth="1"/>
    <col min="8215" max="8215" width="6" style="1" customWidth="1"/>
    <col min="8216" max="8448" width="9" style="1"/>
    <col min="8449" max="8450" width="9.625" style="1" customWidth="1"/>
    <col min="8451" max="8467" width="7.625" style="1" customWidth="1"/>
    <col min="8468" max="8468" width="3.25" style="1" customWidth="1"/>
    <col min="8469" max="8470" width="6.125" style="1" customWidth="1"/>
    <col min="8471" max="8471" width="6" style="1" customWidth="1"/>
    <col min="8472" max="8704" width="9" style="1"/>
    <col min="8705" max="8706" width="9.625" style="1" customWidth="1"/>
    <col min="8707" max="8723" width="7.625" style="1" customWidth="1"/>
    <col min="8724" max="8724" width="3.25" style="1" customWidth="1"/>
    <col min="8725" max="8726" width="6.125" style="1" customWidth="1"/>
    <col min="8727" max="8727" width="6" style="1" customWidth="1"/>
    <col min="8728" max="8960" width="9" style="1"/>
    <col min="8961" max="8962" width="9.625" style="1" customWidth="1"/>
    <col min="8963" max="8979" width="7.625" style="1" customWidth="1"/>
    <col min="8980" max="8980" width="3.25" style="1" customWidth="1"/>
    <col min="8981" max="8982" width="6.125" style="1" customWidth="1"/>
    <col min="8983" max="8983" width="6" style="1" customWidth="1"/>
    <col min="8984" max="9216" width="9" style="1"/>
    <col min="9217" max="9218" width="9.625" style="1" customWidth="1"/>
    <col min="9219" max="9235" width="7.625" style="1" customWidth="1"/>
    <col min="9236" max="9236" width="3.25" style="1" customWidth="1"/>
    <col min="9237" max="9238" width="6.125" style="1" customWidth="1"/>
    <col min="9239" max="9239" width="6" style="1" customWidth="1"/>
    <col min="9240" max="9472" width="9" style="1"/>
    <col min="9473" max="9474" width="9.625" style="1" customWidth="1"/>
    <col min="9475" max="9491" width="7.625" style="1" customWidth="1"/>
    <col min="9492" max="9492" width="3.25" style="1" customWidth="1"/>
    <col min="9493" max="9494" width="6.125" style="1" customWidth="1"/>
    <col min="9495" max="9495" width="6" style="1" customWidth="1"/>
    <col min="9496" max="9728" width="9" style="1"/>
    <col min="9729" max="9730" width="9.625" style="1" customWidth="1"/>
    <col min="9731" max="9747" width="7.625" style="1" customWidth="1"/>
    <col min="9748" max="9748" width="3.25" style="1" customWidth="1"/>
    <col min="9749" max="9750" width="6.125" style="1" customWidth="1"/>
    <col min="9751" max="9751" width="6" style="1" customWidth="1"/>
    <col min="9752" max="9984" width="9" style="1"/>
    <col min="9985" max="9986" width="9.625" style="1" customWidth="1"/>
    <col min="9987" max="10003" width="7.625" style="1" customWidth="1"/>
    <col min="10004" max="10004" width="3.25" style="1" customWidth="1"/>
    <col min="10005" max="10006" width="6.125" style="1" customWidth="1"/>
    <col min="10007" max="10007" width="6" style="1" customWidth="1"/>
    <col min="10008" max="10240" width="9" style="1"/>
    <col min="10241" max="10242" width="9.625" style="1" customWidth="1"/>
    <col min="10243" max="10259" width="7.625" style="1" customWidth="1"/>
    <col min="10260" max="10260" width="3.25" style="1" customWidth="1"/>
    <col min="10261" max="10262" width="6.125" style="1" customWidth="1"/>
    <col min="10263" max="10263" width="6" style="1" customWidth="1"/>
    <col min="10264" max="10496" width="9" style="1"/>
    <col min="10497" max="10498" width="9.625" style="1" customWidth="1"/>
    <col min="10499" max="10515" width="7.625" style="1" customWidth="1"/>
    <col min="10516" max="10516" width="3.25" style="1" customWidth="1"/>
    <col min="10517" max="10518" width="6.125" style="1" customWidth="1"/>
    <col min="10519" max="10519" width="6" style="1" customWidth="1"/>
    <col min="10520" max="10752" width="9" style="1"/>
    <col min="10753" max="10754" width="9.625" style="1" customWidth="1"/>
    <col min="10755" max="10771" width="7.625" style="1" customWidth="1"/>
    <col min="10772" max="10772" width="3.25" style="1" customWidth="1"/>
    <col min="10773" max="10774" width="6.125" style="1" customWidth="1"/>
    <col min="10775" max="10775" width="6" style="1" customWidth="1"/>
    <col min="10776" max="11008" width="9" style="1"/>
    <col min="11009" max="11010" width="9.625" style="1" customWidth="1"/>
    <col min="11011" max="11027" width="7.625" style="1" customWidth="1"/>
    <col min="11028" max="11028" width="3.25" style="1" customWidth="1"/>
    <col min="11029" max="11030" width="6.125" style="1" customWidth="1"/>
    <col min="11031" max="11031" width="6" style="1" customWidth="1"/>
    <col min="11032" max="11264" width="9" style="1"/>
    <col min="11265" max="11266" width="9.625" style="1" customWidth="1"/>
    <col min="11267" max="11283" width="7.625" style="1" customWidth="1"/>
    <col min="11284" max="11284" width="3.25" style="1" customWidth="1"/>
    <col min="11285" max="11286" width="6.125" style="1" customWidth="1"/>
    <col min="11287" max="11287" width="6" style="1" customWidth="1"/>
    <col min="11288" max="11520" width="9" style="1"/>
    <col min="11521" max="11522" width="9.625" style="1" customWidth="1"/>
    <col min="11523" max="11539" width="7.625" style="1" customWidth="1"/>
    <col min="11540" max="11540" width="3.25" style="1" customWidth="1"/>
    <col min="11541" max="11542" width="6.125" style="1" customWidth="1"/>
    <col min="11543" max="11543" width="6" style="1" customWidth="1"/>
    <col min="11544" max="11776" width="9" style="1"/>
    <col min="11777" max="11778" width="9.625" style="1" customWidth="1"/>
    <col min="11779" max="11795" width="7.625" style="1" customWidth="1"/>
    <col min="11796" max="11796" width="3.25" style="1" customWidth="1"/>
    <col min="11797" max="11798" width="6.125" style="1" customWidth="1"/>
    <col min="11799" max="11799" width="6" style="1" customWidth="1"/>
    <col min="11800" max="12032" width="9" style="1"/>
    <col min="12033" max="12034" width="9.625" style="1" customWidth="1"/>
    <col min="12035" max="12051" width="7.625" style="1" customWidth="1"/>
    <col min="12052" max="12052" width="3.25" style="1" customWidth="1"/>
    <col min="12053" max="12054" width="6.125" style="1" customWidth="1"/>
    <col min="12055" max="12055" width="6" style="1" customWidth="1"/>
    <col min="12056" max="12288" width="9" style="1"/>
    <col min="12289" max="12290" width="9.625" style="1" customWidth="1"/>
    <col min="12291" max="12307" width="7.625" style="1" customWidth="1"/>
    <col min="12308" max="12308" width="3.25" style="1" customWidth="1"/>
    <col min="12309" max="12310" width="6.125" style="1" customWidth="1"/>
    <col min="12311" max="12311" width="6" style="1" customWidth="1"/>
    <col min="12312" max="12544" width="9" style="1"/>
    <col min="12545" max="12546" width="9.625" style="1" customWidth="1"/>
    <col min="12547" max="12563" width="7.625" style="1" customWidth="1"/>
    <col min="12564" max="12564" width="3.25" style="1" customWidth="1"/>
    <col min="12565" max="12566" width="6.125" style="1" customWidth="1"/>
    <col min="12567" max="12567" width="6" style="1" customWidth="1"/>
    <col min="12568" max="12800" width="9" style="1"/>
    <col min="12801" max="12802" width="9.625" style="1" customWidth="1"/>
    <col min="12803" max="12819" width="7.625" style="1" customWidth="1"/>
    <col min="12820" max="12820" width="3.25" style="1" customWidth="1"/>
    <col min="12821" max="12822" width="6.125" style="1" customWidth="1"/>
    <col min="12823" max="12823" width="6" style="1" customWidth="1"/>
    <col min="12824" max="13056" width="9" style="1"/>
    <col min="13057" max="13058" width="9.625" style="1" customWidth="1"/>
    <col min="13059" max="13075" width="7.625" style="1" customWidth="1"/>
    <col min="13076" max="13076" width="3.25" style="1" customWidth="1"/>
    <col min="13077" max="13078" width="6.125" style="1" customWidth="1"/>
    <col min="13079" max="13079" width="6" style="1" customWidth="1"/>
    <col min="13080" max="13312" width="9" style="1"/>
    <col min="13313" max="13314" width="9.625" style="1" customWidth="1"/>
    <col min="13315" max="13331" width="7.625" style="1" customWidth="1"/>
    <col min="13332" max="13332" width="3.25" style="1" customWidth="1"/>
    <col min="13333" max="13334" width="6.125" style="1" customWidth="1"/>
    <col min="13335" max="13335" width="6" style="1" customWidth="1"/>
    <col min="13336" max="13568" width="9" style="1"/>
    <col min="13569" max="13570" width="9.625" style="1" customWidth="1"/>
    <col min="13571" max="13587" width="7.625" style="1" customWidth="1"/>
    <col min="13588" max="13588" width="3.25" style="1" customWidth="1"/>
    <col min="13589" max="13590" width="6.125" style="1" customWidth="1"/>
    <col min="13591" max="13591" width="6" style="1" customWidth="1"/>
    <col min="13592" max="13824" width="9" style="1"/>
    <col min="13825" max="13826" width="9.625" style="1" customWidth="1"/>
    <col min="13827" max="13843" width="7.625" style="1" customWidth="1"/>
    <col min="13844" max="13844" width="3.25" style="1" customWidth="1"/>
    <col min="13845" max="13846" width="6.125" style="1" customWidth="1"/>
    <col min="13847" max="13847" width="6" style="1" customWidth="1"/>
    <col min="13848" max="14080" width="9" style="1"/>
    <col min="14081" max="14082" width="9.625" style="1" customWidth="1"/>
    <col min="14083" max="14099" width="7.625" style="1" customWidth="1"/>
    <col min="14100" max="14100" width="3.25" style="1" customWidth="1"/>
    <col min="14101" max="14102" width="6.125" style="1" customWidth="1"/>
    <col min="14103" max="14103" width="6" style="1" customWidth="1"/>
    <col min="14104" max="14336" width="9" style="1"/>
    <col min="14337" max="14338" width="9.625" style="1" customWidth="1"/>
    <col min="14339" max="14355" width="7.625" style="1" customWidth="1"/>
    <col min="14356" max="14356" width="3.25" style="1" customWidth="1"/>
    <col min="14357" max="14358" width="6.125" style="1" customWidth="1"/>
    <col min="14359" max="14359" width="6" style="1" customWidth="1"/>
    <col min="14360" max="14592" width="9" style="1"/>
    <col min="14593" max="14594" width="9.625" style="1" customWidth="1"/>
    <col min="14595" max="14611" width="7.625" style="1" customWidth="1"/>
    <col min="14612" max="14612" width="3.25" style="1" customWidth="1"/>
    <col min="14613" max="14614" width="6.125" style="1" customWidth="1"/>
    <col min="14615" max="14615" width="6" style="1" customWidth="1"/>
    <col min="14616" max="14848" width="9" style="1"/>
    <col min="14849" max="14850" width="9.625" style="1" customWidth="1"/>
    <col min="14851" max="14867" width="7.625" style="1" customWidth="1"/>
    <col min="14868" max="14868" width="3.25" style="1" customWidth="1"/>
    <col min="14869" max="14870" width="6.125" style="1" customWidth="1"/>
    <col min="14871" max="14871" width="6" style="1" customWidth="1"/>
    <col min="14872" max="15104" width="9" style="1"/>
    <col min="15105" max="15106" width="9.625" style="1" customWidth="1"/>
    <col min="15107" max="15123" width="7.625" style="1" customWidth="1"/>
    <col min="15124" max="15124" width="3.25" style="1" customWidth="1"/>
    <col min="15125" max="15126" width="6.125" style="1" customWidth="1"/>
    <col min="15127" max="15127" width="6" style="1" customWidth="1"/>
    <col min="15128" max="15360" width="9" style="1"/>
    <col min="15361" max="15362" width="9.625" style="1" customWidth="1"/>
    <col min="15363" max="15379" width="7.625" style="1" customWidth="1"/>
    <col min="15380" max="15380" width="3.25" style="1" customWidth="1"/>
    <col min="15381" max="15382" width="6.125" style="1" customWidth="1"/>
    <col min="15383" max="15383" width="6" style="1" customWidth="1"/>
    <col min="15384" max="15616" width="9" style="1"/>
    <col min="15617" max="15618" width="9.625" style="1" customWidth="1"/>
    <col min="15619" max="15635" width="7.625" style="1" customWidth="1"/>
    <col min="15636" max="15636" width="3.25" style="1" customWidth="1"/>
    <col min="15637" max="15638" width="6.125" style="1" customWidth="1"/>
    <col min="15639" max="15639" width="6" style="1" customWidth="1"/>
    <col min="15640" max="15872" width="9" style="1"/>
    <col min="15873" max="15874" width="9.625" style="1" customWidth="1"/>
    <col min="15875" max="15891" width="7.625" style="1" customWidth="1"/>
    <col min="15892" max="15892" width="3.25" style="1" customWidth="1"/>
    <col min="15893" max="15894" width="6.125" style="1" customWidth="1"/>
    <col min="15895" max="15895" width="6" style="1" customWidth="1"/>
    <col min="15896" max="16128" width="9" style="1"/>
    <col min="16129" max="16130" width="9.625" style="1" customWidth="1"/>
    <col min="16131" max="16147" width="7.625" style="1" customWidth="1"/>
    <col min="16148" max="16148" width="3.25" style="1" customWidth="1"/>
    <col min="16149" max="16150" width="6.125" style="1" customWidth="1"/>
    <col min="16151" max="16151" width="6" style="1" customWidth="1"/>
    <col min="16152" max="16384" width="9" style="1"/>
  </cols>
  <sheetData>
    <row r="2" spans="1:19" s="3" customFormat="1" ht="19.5" customHeight="1" x14ac:dyDescent="0.1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3" customForma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 t="s">
        <v>1</v>
      </c>
      <c r="N3" s="5"/>
      <c r="O3" s="5"/>
      <c r="P3" s="1"/>
      <c r="Q3" s="1"/>
      <c r="R3" s="1"/>
      <c r="S3" s="1"/>
    </row>
    <row r="4" spans="1:19" s="3" customFormat="1" x14ac:dyDescent="0.15">
      <c r="A4" s="7" t="s">
        <v>2</v>
      </c>
      <c r="B4" s="23" t="s">
        <v>3</v>
      </c>
      <c r="C4" s="23"/>
      <c r="D4" s="23" t="s">
        <v>4</v>
      </c>
      <c r="E4" s="23"/>
      <c r="F4" s="23" t="s">
        <v>5</v>
      </c>
      <c r="G4" s="23"/>
      <c r="H4" s="23" t="s">
        <v>6</v>
      </c>
      <c r="I4" s="23"/>
      <c r="J4" s="23" t="s">
        <v>7</v>
      </c>
      <c r="K4" s="23"/>
      <c r="L4" s="24" t="s">
        <v>8</v>
      </c>
      <c r="M4" s="24"/>
      <c r="N4" s="23" t="s">
        <v>9</v>
      </c>
      <c r="O4" s="23"/>
      <c r="P4" s="1"/>
      <c r="Q4" s="1"/>
      <c r="R4" s="1"/>
      <c r="S4" s="1"/>
    </row>
    <row r="5" spans="1:19" s="3" customFormat="1" x14ac:dyDescent="0.15">
      <c r="A5" s="8" t="s">
        <v>10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24"/>
      <c r="N5" s="23"/>
      <c r="O5" s="23"/>
      <c r="P5" s="1"/>
      <c r="Q5" s="1"/>
      <c r="R5" s="1"/>
      <c r="S5" s="1"/>
    </row>
    <row r="6" spans="1:19" s="3" customFormat="1" x14ac:dyDescent="0.15">
      <c r="A6" s="9" t="s">
        <v>11</v>
      </c>
      <c r="B6" s="10" t="s">
        <v>12</v>
      </c>
      <c r="C6" s="10" t="s">
        <v>13</v>
      </c>
      <c r="D6" s="11" t="s">
        <v>12</v>
      </c>
      <c r="E6" s="11" t="s">
        <v>13</v>
      </c>
      <c r="F6" s="11" t="s">
        <v>12</v>
      </c>
      <c r="G6" s="11" t="s">
        <v>13</v>
      </c>
      <c r="H6" s="11" t="s">
        <v>12</v>
      </c>
      <c r="I6" s="11" t="s">
        <v>13</v>
      </c>
      <c r="J6" s="11" t="s">
        <v>12</v>
      </c>
      <c r="K6" s="11" t="s">
        <v>13</v>
      </c>
      <c r="L6" s="11" t="s">
        <v>12</v>
      </c>
      <c r="M6" s="11" t="s">
        <v>13</v>
      </c>
      <c r="N6" s="11" t="s">
        <v>12</v>
      </c>
      <c r="O6" s="11" t="s">
        <v>13</v>
      </c>
      <c r="P6" s="1"/>
      <c r="Q6" s="1"/>
      <c r="R6" s="1"/>
      <c r="S6" s="1"/>
    </row>
    <row r="7" spans="1:19" s="3" customFormat="1" x14ac:dyDescent="0.15">
      <c r="A7" s="12"/>
      <c r="B7" s="10" t="s">
        <v>14</v>
      </c>
      <c r="C7" s="10" t="s">
        <v>15</v>
      </c>
      <c r="D7" s="10" t="s">
        <v>14</v>
      </c>
      <c r="E7" s="10" t="s">
        <v>15</v>
      </c>
      <c r="F7" s="10" t="s">
        <v>14</v>
      </c>
      <c r="G7" s="10" t="s">
        <v>15</v>
      </c>
      <c r="H7" s="10" t="s">
        <v>14</v>
      </c>
      <c r="I7" s="10" t="s">
        <v>15</v>
      </c>
      <c r="J7" s="10" t="s">
        <v>14</v>
      </c>
      <c r="K7" s="10" t="s">
        <v>15</v>
      </c>
      <c r="L7" s="10" t="s">
        <v>14</v>
      </c>
      <c r="M7" s="10" t="s">
        <v>15</v>
      </c>
      <c r="N7" s="10" t="s">
        <v>14</v>
      </c>
      <c r="O7" s="10" t="s">
        <v>16</v>
      </c>
      <c r="P7" s="1"/>
      <c r="Q7" s="1"/>
      <c r="R7" s="1"/>
      <c r="S7" s="1"/>
    </row>
    <row r="8" spans="1:19" s="3" customFormat="1" x14ac:dyDescent="0.15">
      <c r="A8" s="13" t="s">
        <v>17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"/>
      <c r="Q8" s="1"/>
      <c r="R8" s="1"/>
      <c r="S8" s="1"/>
    </row>
    <row r="9" spans="1:19" s="3" customFormat="1" ht="27" customHeight="1" x14ac:dyDescent="0.15">
      <c r="A9" s="15" t="s">
        <v>18</v>
      </c>
      <c r="B9" s="16">
        <f>1851+1350</f>
        <v>3201</v>
      </c>
      <c r="C9" s="17">
        <f>B9/N9</f>
        <v>0.56425171866737178</v>
      </c>
      <c r="D9" s="16">
        <f>719+447</f>
        <v>1166</v>
      </c>
      <c r="E9" s="17">
        <f>D9/N9</f>
        <v>0.20553499030495329</v>
      </c>
      <c r="F9" s="18">
        <f>509</f>
        <v>509</v>
      </c>
      <c r="G9" s="17">
        <f>F9/N9</f>
        <v>8.972325048475234E-2</v>
      </c>
      <c r="H9" s="16">
        <f>413</f>
        <v>413</v>
      </c>
      <c r="I9" s="17">
        <f>H9/N9</f>
        <v>7.2800987132028913E-2</v>
      </c>
      <c r="J9" s="16">
        <f>286</f>
        <v>286</v>
      </c>
      <c r="K9" s="17">
        <f>J9/N9</f>
        <v>5.041424290498854E-2</v>
      </c>
      <c r="L9" s="16">
        <f>71+24+3</f>
        <v>98</v>
      </c>
      <c r="M9" s="17">
        <f>L9/N9</f>
        <v>1.7274810505905167E-2</v>
      </c>
      <c r="N9" s="19">
        <f>B9+D9+F9+H9+J9+L9</f>
        <v>5673</v>
      </c>
      <c r="O9" s="17">
        <v>1</v>
      </c>
      <c r="P9" s="1"/>
      <c r="Q9" s="1"/>
      <c r="R9" s="1"/>
      <c r="S9" s="1"/>
    </row>
    <row r="10" spans="1:19" s="3" customFormat="1" ht="27" customHeight="1" x14ac:dyDescent="0.15">
      <c r="A10" s="15" t="s">
        <v>19</v>
      </c>
      <c r="B10" s="16">
        <f>0+0</f>
        <v>0</v>
      </c>
      <c r="C10" s="17">
        <f>B10/N10</f>
        <v>0</v>
      </c>
      <c r="D10" s="16">
        <f>0+5</f>
        <v>5</v>
      </c>
      <c r="E10" s="17">
        <f>D10/N10</f>
        <v>0.12820512820512819</v>
      </c>
      <c r="F10" s="18">
        <f>2</f>
        <v>2</v>
      </c>
      <c r="G10" s="17">
        <f>F10/N10</f>
        <v>5.128205128205128E-2</v>
      </c>
      <c r="H10" s="16">
        <f>4</f>
        <v>4</v>
      </c>
      <c r="I10" s="17">
        <f>H10/N10</f>
        <v>0.10256410256410256</v>
      </c>
      <c r="J10" s="16">
        <f>7</f>
        <v>7</v>
      </c>
      <c r="K10" s="17">
        <f>J10/N10</f>
        <v>0.17948717948717949</v>
      </c>
      <c r="L10" s="16">
        <f>14+4+3</f>
        <v>21</v>
      </c>
      <c r="M10" s="17">
        <f>L10/N10</f>
        <v>0.53846153846153844</v>
      </c>
      <c r="N10" s="19">
        <f>B10+D10+F10+H10+J10+L10</f>
        <v>39</v>
      </c>
      <c r="O10" s="17">
        <v>1</v>
      </c>
      <c r="P10" s="1"/>
      <c r="Q10" s="1"/>
      <c r="R10" s="1"/>
      <c r="S10" s="1"/>
    </row>
    <row r="11" spans="1:19" s="3" customFormat="1" ht="27" customHeight="1" x14ac:dyDescent="0.15">
      <c r="A11" s="15" t="s">
        <v>20</v>
      </c>
      <c r="B11" s="16">
        <f>586+31</f>
        <v>617</v>
      </c>
      <c r="C11" s="17">
        <f>B11/N11</f>
        <v>0.9670846394984326</v>
      </c>
      <c r="D11" s="16">
        <f>11+2</f>
        <v>13</v>
      </c>
      <c r="E11" s="17">
        <f>D11/N11</f>
        <v>2.037617554858934E-2</v>
      </c>
      <c r="F11" s="18">
        <f>3</f>
        <v>3</v>
      </c>
      <c r="G11" s="17">
        <f>F11/N11</f>
        <v>4.7021943573667714E-3</v>
      </c>
      <c r="H11" s="16">
        <f>3</f>
        <v>3</v>
      </c>
      <c r="I11" s="17">
        <f>H11/N11</f>
        <v>4.7021943573667714E-3</v>
      </c>
      <c r="J11" s="16">
        <f>2</f>
        <v>2</v>
      </c>
      <c r="K11" s="17">
        <f>J11/N11</f>
        <v>3.134796238244514E-3</v>
      </c>
      <c r="L11" s="16">
        <v>0</v>
      </c>
      <c r="M11" s="17">
        <f>L11/N11</f>
        <v>0</v>
      </c>
      <c r="N11" s="19">
        <f>B11+D11+F11+H11+J11+L11</f>
        <v>638</v>
      </c>
      <c r="O11" s="17">
        <v>1</v>
      </c>
      <c r="P11" s="1"/>
      <c r="Q11" s="1"/>
      <c r="R11" s="1"/>
      <c r="S11" s="1"/>
    </row>
    <row r="12" spans="1:19" s="3" customFormat="1" ht="27" customHeight="1" x14ac:dyDescent="0.15">
      <c r="A12" s="15" t="s">
        <v>21</v>
      </c>
      <c r="B12" s="16">
        <f>17+8</f>
        <v>25</v>
      </c>
      <c r="C12" s="17">
        <f>B12/N12</f>
        <v>0.92592592592592593</v>
      </c>
      <c r="D12" s="16">
        <f>0+1</f>
        <v>1</v>
      </c>
      <c r="E12" s="17">
        <f>D12/N12</f>
        <v>3.7037037037037035E-2</v>
      </c>
      <c r="F12" s="18">
        <f>0</f>
        <v>0</v>
      </c>
      <c r="G12" s="17">
        <f>F12/N12</f>
        <v>0</v>
      </c>
      <c r="H12" s="16">
        <f>0</f>
        <v>0</v>
      </c>
      <c r="I12" s="17">
        <f>H12/N12</f>
        <v>0</v>
      </c>
      <c r="J12" s="16">
        <f>1</f>
        <v>1</v>
      </c>
      <c r="K12" s="17">
        <f>J12/N12</f>
        <v>3.7037037037037035E-2</v>
      </c>
      <c r="L12" s="16">
        <f>0</f>
        <v>0</v>
      </c>
      <c r="M12" s="17">
        <f>L12/N12</f>
        <v>0</v>
      </c>
      <c r="N12" s="19">
        <f>B12+D12+F12+H12+J12+L12</f>
        <v>27</v>
      </c>
      <c r="O12" s="17">
        <v>1</v>
      </c>
      <c r="P12" s="1"/>
      <c r="Q12" s="1"/>
      <c r="R12" s="1"/>
      <c r="S12" s="1"/>
    </row>
    <row r="13" spans="1:19" s="3" customFormat="1" ht="27" customHeight="1" x14ac:dyDescent="0.15">
      <c r="A13" s="20" t="s">
        <v>22</v>
      </c>
      <c r="B13" s="21">
        <f>SUM(B9,B11,B12)</f>
        <v>3843</v>
      </c>
      <c r="C13" s="22">
        <f>B13/N13</f>
        <v>0.60634269485642156</v>
      </c>
      <c r="D13" s="21">
        <f>SUM(D9,D11,D12)</f>
        <v>1180</v>
      </c>
      <c r="E13" s="22">
        <f>D13/N13</f>
        <v>0.1861786052382455</v>
      </c>
      <c r="F13" s="21">
        <f>SUM(F9,F11,F12)</f>
        <v>512</v>
      </c>
      <c r="G13" s="22">
        <f>F13/N13</f>
        <v>8.0782581255916697E-2</v>
      </c>
      <c r="H13" s="21">
        <f>SUM(H9,H11,H12)</f>
        <v>416</v>
      </c>
      <c r="I13" s="22">
        <f>H13/N13</f>
        <v>6.5635847270432313E-2</v>
      </c>
      <c r="J13" s="21">
        <f>SUM(J9,J11,J12)</f>
        <v>289</v>
      </c>
      <c r="K13" s="22">
        <f>J13/N13</f>
        <v>4.5597980435468602E-2</v>
      </c>
      <c r="L13" s="21">
        <f>SUM(L9,L11,L12)</f>
        <v>98</v>
      </c>
      <c r="M13" s="22">
        <f>L13/N13</f>
        <v>1.5462290943515304E-2</v>
      </c>
      <c r="N13" s="21">
        <f>SUM(N9,N11,N12)</f>
        <v>6338</v>
      </c>
      <c r="O13" s="22">
        <v>1</v>
      </c>
      <c r="P13" s="1"/>
      <c r="Q13" s="1"/>
      <c r="R13" s="1"/>
      <c r="S13" s="1"/>
    </row>
    <row r="14" spans="1:19" s="3" customFormat="1" ht="23.25" customHeight="1" x14ac:dyDescent="0.15">
      <c r="A14" s="5" t="s">
        <v>23</v>
      </c>
      <c r="B14" s="25" t="s">
        <v>24</v>
      </c>
      <c r="C14" s="2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"/>
      <c r="Q14" s="1"/>
      <c r="R14" s="1"/>
      <c r="S14" s="1"/>
    </row>
    <row r="15" spans="1:19" s="3" customFormat="1" x14ac:dyDescent="0.15">
      <c r="A15" s="5"/>
      <c r="B15" s="25" t="s">
        <v>25</v>
      </c>
      <c r="C15" s="2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"/>
      <c r="Q15" s="1"/>
      <c r="R15" s="1"/>
      <c r="S15" s="1"/>
    </row>
    <row r="16" spans="1:19" s="3" customFormat="1" x14ac:dyDescent="0.15">
      <c r="A16" s="5"/>
      <c r="B16" s="25" t="s">
        <v>26</v>
      </c>
      <c r="C16" s="2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"/>
      <c r="Q16" s="1"/>
      <c r="R16" s="1"/>
      <c r="S16" s="1"/>
    </row>
    <row r="17" spans="1:19" s="3" customForma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</sheetData>
  <mergeCells count="7">
    <mergeCell ref="N4:O5"/>
    <mergeCell ref="B4:C5"/>
    <mergeCell ref="D4:E5"/>
    <mergeCell ref="F4:G5"/>
    <mergeCell ref="H4:I5"/>
    <mergeCell ref="J4:K5"/>
    <mergeCell ref="L4:M5"/>
  </mergeCells>
  <phoneticPr fontId="2"/>
  <pageMargins left="0.74803149606299213" right="0" top="0.39370078740157483" bottom="0.35433070866141736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１－５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2020-03-11T03:03:58Z</dcterms:modified>
</cp:coreProperties>
</file>