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1年.12月作成\20211210九州運輸要覧\★九州運輸要覧（令和3年度版） 格納フォルダ\14. 旅客航路事業の現況○\"/>
    </mc:Choice>
  </mc:AlternateContent>
  <bookViews>
    <workbookView xWindow="0" yWindow="0" windowWidth="20490" windowHeight="7770"/>
  </bookViews>
  <sheets>
    <sheet name="〔１２〕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" i="1" l="1"/>
  <c r="AH8" i="1"/>
  <c r="AH9" i="1"/>
  <c r="AH10" i="1"/>
  <c r="AH11" i="1"/>
  <c r="AH12" i="1"/>
  <c r="AH13" i="1"/>
  <c r="AH14" i="1"/>
  <c r="AH16" i="1"/>
  <c r="AH6" i="1"/>
  <c r="AM7" i="1" l="1"/>
  <c r="AM8" i="1"/>
  <c r="AM9" i="1"/>
  <c r="AM10" i="1"/>
  <c r="AM11" i="1"/>
  <c r="AM12" i="1"/>
  <c r="AM13" i="1"/>
  <c r="AM14" i="1"/>
  <c r="AM16" i="1"/>
  <c r="AM6" i="1"/>
  <c r="P16" i="1" l="1"/>
  <c r="O16" i="1"/>
  <c r="L16" i="1"/>
  <c r="K16" i="1"/>
  <c r="N16" i="1" s="1"/>
  <c r="G16" i="1"/>
  <c r="S15" i="1"/>
  <c r="R15" i="1"/>
  <c r="N15" i="1"/>
  <c r="I15" i="1"/>
  <c r="H15" i="1"/>
  <c r="S14" i="1"/>
  <c r="R14" i="1"/>
  <c r="N14" i="1"/>
  <c r="I14" i="1"/>
  <c r="H14" i="1"/>
  <c r="S13" i="1"/>
  <c r="R13" i="1"/>
  <c r="N13" i="1"/>
  <c r="I13" i="1"/>
  <c r="H13" i="1"/>
  <c r="S12" i="1"/>
  <c r="R12" i="1"/>
  <c r="N12" i="1"/>
  <c r="I12" i="1"/>
  <c r="H12" i="1"/>
  <c r="Q11" i="1"/>
  <c r="Q16" i="1" s="1"/>
  <c r="S16" i="1" s="1"/>
  <c r="P11" i="1"/>
  <c r="S11" i="1" s="1"/>
  <c r="O11" i="1"/>
  <c r="N11" i="1"/>
  <c r="M11" i="1"/>
  <c r="M16" i="1" s="1"/>
  <c r="L11" i="1"/>
  <c r="K11" i="1"/>
  <c r="J11" i="1"/>
  <c r="J16" i="1" s="1"/>
  <c r="I11" i="1"/>
  <c r="G11" i="1"/>
  <c r="F11" i="1"/>
  <c r="F16" i="1" s="1"/>
  <c r="I16" i="1" s="1"/>
  <c r="E11" i="1"/>
  <c r="E16" i="1" s="1"/>
  <c r="S10" i="1"/>
  <c r="R10" i="1"/>
  <c r="N10" i="1"/>
  <c r="I10" i="1"/>
  <c r="H10" i="1"/>
  <c r="S9" i="1"/>
  <c r="R9" i="1"/>
  <c r="N9" i="1"/>
  <c r="I9" i="1"/>
  <c r="H9" i="1"/>
  <c r="S8" i="1"/>
  <c r="R8" i="1"/>
  <c r="N8" i="1"/>
  <c r="I8" i="1"/>
  <c r="H8" i="1"/>
  <c r="S7" i="1"/>
  <c r="R7" i="1"/>
  <c r="N7" i="1"/>
  <c r="I7" i="1"/>
  <c r="H7" i="1"/>
  <c r="H11" i="1" s="1"/>
  <c r="H16" i="1" s="1"/>
  <c r="S6" i="1"/>
  <c r="R6" i="1"/>
  <c r="R11" i="1" s="1"/>
  <c r="R16" i="1" s="1"/>
</calcChain>
</file>

<file path=xl/sharedStrings.xml><?xml version="1.0" encoding="utf-8"?>
<sst xmlns="http://schemas.openxmlformats.org/spreadsheetml/2006/main" count="69" uniqueCount="31">
  <si>
    <t>（単位：百万円）</t>
    <rPh sb="1" eb="3">
      <t>タンイ</t>
    </rPh>
    <rPh sb="4" eb="7">
      <t>ヒャクマンエン</t>
    </rPh>
    <phoneticPr fontId="2"/>
  </si>
  <si>
    <t>年度</t>
    <rPh sb="0" eb="2">
      <t>ネンド</t>
    </rPh>
    <phoneticPr fontId="2"/>
  </si>
  <si>
    <t>経営形態</t>
    <rPh sb="0" eb="2">
      <t>ケイエイ</t>
    </rPh>
    <rPh sb="2" eb="4">
      <t>ケイタイ</t>
    </rPh>
    <phoneticPr fontId="2"/>
  </si>
  <si>
    <t>区分</t>
    <rPh sb="0" eb="2">
      <t>クブン</t>
    </rPh>
    <phoneticPr fontId="2"/>
  </si>
  <si>
    <t>事業者数</t>
    <rPh sb="0" eb="3">
      <t>ジギョウシャ</t>
    </rPh>
    <rPh sb="3" eb="4">
      <t>スウ</t>
    </rPh>
    <phoneticPr fontId="2"/>
  </si>
  <si>
    <t>収益</t>
    <rPh sb="0" eb="2">
      <t>シュウエキ</t>
    </rPh>
    <phoneticPr fontId="2"/>
  </si>
  <si>
    <t>費用</t>
    <rPh sb="0" eb="2">
      <t>ヒヨウ</t>
    </rPh>
    <phoneticPr fontId="2"/>
  </si>
  <si>
    <t>損益</t>
    <rPh sb="0" eb="2">
      <t>ソンエキ</t>
    </rPh>
    <phoneticPr fontId="2"/>
  </si>
  <si>
    <t>収支率(％)</t>
    <rPh sb="0" eb="2">
      <t>シュウシ</t>
    </rPh>
    <rPh sb="2" eb="3">
      <t>リツ</t>
    </rPh>
    <phoneticPr fontId="2"/>
  </si>
  <si>
    <t>株式会社</t>
    <rPh sb="0" eb="4">
      <t>カブシキガイシャ</t>
    </rPh>
    <phoneticPr fontId="2"/>
  </si>
  <si>
    <t>1千万円未満</t>
    <rPh sb="1" eb="4">
      <t>センマンエン</t>
    </rPh>
    <rPh sb="4" eb="6">
      <t>ミマン</t>
    </rPh>
    <phoneticPr fontId="2"/>
  </si>
  <si>
    <t>-</t>
    <phoneticPr fontId="2"/>
  </si>
  <si>
    <t>-</t>
    <phoneticPr fontId="2"/>
  </si>
  <si>
    <t>1千万円以上5千万円未満</t>
    <rPh sb="1" eb="4">
      <t>センマンエン</t>
    </rPh>
    <rPh sb="4" eb="6">
      <t>イジョウ</t>
    </rPh>
    <rPh sb="7" eb="10">
      <t>センマンエン</t>
    </rPh>
    <rPh sb="10" eb="12">
      <t>ミマン</t>
    </rPh>
    <phoneticPr fontId="2"/>
  </si>
  <si>
    <t>5千万円以上1億円未満</t>
    <rPh sb="1" eb="6">
      <t>センマンエンイジョウ</t>
    </rPh>
    <rPh sb="7" eb="9">
      <t>オクエン</t>
    </rPh>
    <rPh sb="9" eb="11">
      <t>ミマン</t>
    </rPh>
    <phoneticPr fontId="2"/>
  </si>
  <si>
    <t>1億円以上5億円未満</t>
    <rPh sb="1" eb="5">
      <t>オクエンイジョウ</t>
    </rPh>
    <rPh sb="6" eb="8">
      <t>オクエン</t>
    </rPh>
    <rPh sb="8" eb="10">
      <t>ミマン</t>
    </rPh>
    <phoneticPr fontId="2"/>
  </si>
  <si>
    <t>5億円以上</t>
    <rPh sb="1" eb="5">
      <t>オクエンイジョウ</t>
    </rPh>
    <phoneticPr fontId="2"/>
  </si>
  <si>
    <t>小　　　　　　　　　計</t>
    <rPh sb="0" eb="1">
      <t>ショウ</t>
    </rPh>
    <rPh sb="10" eb="11">
      <t>ケイ</t>
    </rPh>
    <phoneticPr fontId="2"/>
  </si>
  <si>
    <t>有限会社等</t>
    <rPh sb="0" eb="5">
      <t>ユウゲンガイシャトウ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</si>
  <si>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</si>
  <si>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協同組合</t>
    <rPh sb="0" eb="2">
      <t>キョウドウ</t>
    </rPh>
    <rPh sb="2" eb="4">
      <t>クミアイ</t>
    </rPh>
    <phoneticPr fontId="2"/>
  </si>
  <si>
    <t>個人</t>
    <rPh sb="0" eb="2">
      <t>コジン</t>
    </rPh>
    <phoneticPr fontId="2"/>
  </si>
  <si>
    <t>合計</t>
    <rPh sb="0" eb="2">
      <t>ゴウケイ</t>
    </rPh>
    <phoneticPr fontId="2"/>
  </si>
  <si>
    <t>(注）</t>
    <rPh sb="1" eb="2">
      <t>チュウ</t>
    </rPh>
    <phoneticPr fontId="2"/>
  </si>
  <si>
    <t>　１　旅客航路事業者のうち経営実態報告を提出したものを集計した。</t>
    <rPh sb="3" eb="5">
      <t>リョカク</t>
    </rPh>
    <rPh sb="5" eb="7">
      <t>コウロ</t>
    </rPh>
    <rPh sb="7" eb="10">
      <t>ジギョウシャ</t>
    </rPh>
    <rPh sb="13" eb="15">
      <t>ケイエイ</t>
    </rPh>
    <rPh sb="15" eb="17">
      <t>ジッタイ</t>
    </rPh>
    <rPh sb="17" eb="19">
      <t>ホウコク</t>
    </rPh>
    <rPh sb="20" eb="22">
      <t>テイシュツ</t>
    </rPh>
    <rPh sb="27" eb="29">
      <t>シュウケイ</t>
    </rPh>
    <phoneticPr fontId="2"/>
  </si>
  <si>
    <t>　２　各年度とも各事業者の会計年度による。</t>
    <rPh sb="3" eb="6">
      <t>カクネンド</t>
    </rPh>
    <rPh sb="8" eb="9">
      <t>カク</t>
    </rPh>
    <rPh sb="9" eb="12">
      <t>ジギョウシャ</t>
    </rPh>
    <rPh sb="13" eb="15">
      <t>カイケイ</t>
    </rPh>
    <rPh sb="15" eb="17">
      <t>ネンド</t>
    </rPh>
    <phoneticPr fontId="2"/>
  </si>
  <si>
    <t>（12）　管内一般旅客航路事業者の航路収支状況の推移（経営形態別・資本金階層別）</t>
    <rPh sb="5" eb="7">
      <t>カンナイ</t>
    </rPh>
    <rPh sb="7" eb="9">
      <t>イッパン</t>
    </rPh>
    <rPh sb="9" eb="11">
      <t>リョカク</t>
    </rPh>
    <rPh sb="11" eb="13">
      <t>コウロ</t>
    </rPh>
    <rPh sb="13" eb="16">
      <t>ジギョウシャ</t>
    </rPh>
    <rPh sb="17" eb="19">
      <t>コウロ</t>
    </rPh>
    <rPh sb="19" eb="21">
      <t>シュウシ</t>
    </rPh>
    <rPh sb="21" eb="23">
      <t>ジョウキョウ</t>
    </rPh>
    <rPh sb="24" eb="26">
      <t>スイイ</t>
    </rPh>
    <rPh sb="27" eb="29">
      <t>ケイエイ</t>
    </rPh>
    <rPh sb="29" eb="31">
      <t>ケイタイ</t>
    </rPh>
    <rPh sb="31" eb="32">
      <t>ベツ</t>
    </rPh>
    <rPh sb="33" eb="36">
      <t>シホンキン</t>
    </rPh>
    <rPh sb="36" eb="39">
      <t>カイソウベツ</t>
    </rPh>
    <phoneticPr fontId="2"/>
  </si>
  <si>
    <t>H29</t>
    <phoneticPr fontId="2"/>
  </si>
  <si>
    <t>H30</t>
    <phoneticPr fontId="2"/>
  </si>
  <si>
    <t>R1</t>
    <phoneticPr fontId="2"/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</si>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</sst>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0_ ;[Red]\-#,##0.00\ "/>
    <numFmt numFmtId="178" formatCode="0;&quot;△ &quot;0"/>
    <numFmt numFmtId="179" formatCode="#,##0.0;[Red]\-#,##0.0"/>
    <numFmt numFmtId="180" formatCode="#,##0.0_ ;[Red]\-#,##0.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top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right" vertical="top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176" fontId="3" fillId="0" borderId="7" xfId="1" applyNumberFormat="1" applyFont="1" applyBorder="1" applyAlignment="1">
      <alignment vertical="center"/>
    </xf>
    <xf numFmtId="177" fontId="3" fillId="0" borderId="7" xfId="1" applyNumberFormat="1" applyFont="1" applyBorder="1">
      <alignment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179" fontId="3" fillId="0" borderId="12" xfId="1" applyNumberFormat="1" applyFont="1" applyBorder="1">
      <alignment vertical="center"/>
    </xf>
    <xf numFmtId="180" fontId="3" fillId="0" borderId="13" xfId="1" applyNumberFormat="1" applyFont="1" applyBorder="1">
      <alignment vertical="center"/>
    </xf>
    <xf numFmtId="177" fontId="3" fillId="0" borderId="7" xfId="1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38" fontId="3" fillId="0" borderId="7" xfId="1" applyFont="1" applyFill="1" applyBorder="1" applyAlignment="1">
      <alignment horizontal="right" vertical="center" shrinkToFit="1"/>
    </xf>
    <xf numFmtId="178" fontId="3" fillId="0" borderId="7" xfId="1" applyNumberFormat="1" applyFont="1" applyFill="1" applyBorder="1" applyAlignment="1">
      <alignment vertical="center" shrinkToFit="1"/>
    </xf>
    <xf numFmtId="177" fontId="3" fillId="0" borderId="7" xfId="1" applyNumberFormat="1" applyFont="1" applyFill="1" applyBorder="1" applyAlignment="1">
      <alignment vertical="center" shrinkToFit="1"/>
    </xf>
    <xf numFmtId="178" fontId="0" fillId="0" borderId="0" xfId="1" applyNumberFormat="1" applyFont="1">
      <alignment vertical="center"/>
    </xf>
    <xf numFmtId="178" fontId="3" fillId="0" borderId="7" xfId="1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1" applyNumberFormat="1" applyFont="1" applyFill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179" fontId="4" fillId="0" borderId="12" xfId="1" applyNumberFormat="1" applyFont="1" applyBorder="1">
      <alignment vertical="center"/>
    </xf>
    <xf numFmtId="180" fontId="4" fillId="0" borderId="13" xfId="1" applyNumberFormat="1" applyFont="1" applyBorder="1">
      <alignment vertical="center"/>
    </xf>
    <xf numFmtId="38" fontId="4" fillId="0" borderId="7" xfId="1" applyFont="1" applyBorder="1" applyAlignment="1">
      <alignment horizontal="right" vertical="center"/>
    </xf>
    <xf numFmtId="178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Border="1">
      <alignment vertical="center"/>
    </xf>
    <xf numFmtId="38" fontId="4" fillId="0" borderId="7" xfId="1" applyFont="1" applyFill="1" applyBorder="1" applyAlignment="1">
      <alignment horizontal="right" vertical="center" shrinkToFit="1"/>
    </xf>
    <xf numFmtId="178" fontId="4" fillId="0" borderId="7" xfId="1" applyNumberFormat="1" applyFont="1" applyFill="1" applyBorder="1" applyAlignment="1">
      <alignment horizontal="right" vertical="center" shrinkToFit="1"/>
    </xf>
    <xf numFmtId="177" fontId="4" fillId="0" borderId="7" xfId="1" applyNumberFormat="1" applyFont="1" applyFill="1" applyBorder="1" applyAlignment="1">
      <alignment vertical="center" shrinkToFit="1"/>
    </xf>
    <xf numFmtId="176" fontId="4" fillId="0" borderId="7" xfId="1" applyNumberFormat="1" applyFont="1" applyFill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179" fontId="4" fillId="0" borderId="15" xfId="1" applyNumberFormat="1" applyFont="1" applyBorder="1">
      <alignment vertical="center"/>
    </xf>
    <xf numFmtId="180" fontId="4" fillId="0" borderId="16" xfId="1" applyNumberFormat="1" applyFont="1" applyBorder="1">
      <alignment vertical="center"/>
    </xf>
    <xf numFmtId="176" fontId="4" fillId="0" borderId="7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381000"/>
          <a:ext cx="2219325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9525" y="390525"/>
          <a:ext cx="221932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tabSelected="1" view="pageBreakPreview" zoomScale="110" zoomScaleNormal="100" zoomScaleSheetLayoutView="110" workbookViewId="0">
      <selection activeCell="W15" sqref="W15"/>
    </sheetView>
  </sheetViews>
  <sheetFormatPr defaultRowHeight="13.5" x14ac:dyDescent="0.15"/>
  <cols>
    <col min="1" max="1" width="2.875" style="27" customWidth="1"/>
    <col min="2" max="3" width="3.375" style="27" customWidth="1"/>
    <col min="4" max="4" width="15.125" style="27" customWidth="1"/>
    <col min="5" max="14" width="0" style="27" hidden="1" customWidth="1"/>
    <col min="15" max="19" width="6.125" style="27" hidden="1" customWidth="1"/>
    <col min="20" max="20" width="4.75" style="27" customWidth="1"/>
    <col min="21" max="22" width="6.125" style="27" customWidth="1"/>
    <col min="23" max="23" width="6.75" style="27" customWidth="1"/>
    <col min="24" max="24" width="6.125" style="27" customWidth="1"/>
    <col min="25" max="25" width="4.75" style="27" customWidth="1"/>
    <col min="26" max="29" width="6.125" style="27" customWidth="1"/>
    <col min="30" max="30" width="5.125" style="27" customWidth="1"/>
    <col min="31" max="34" width="6.125" style="27" customWidth="1"/>
    <col min="35" max="35" width="4.75" style="27" customWidth="1"/>
    <col min="36" max="36" width="6.5" style="27" customWidth="1"/>
    <col min="37" max="37" width="7.25" style="27" customWidth="1"/>
    <col min="38" max="38" width="7.25" style="32" customWidth="1"/>
    <col min="39" max="39" width="7" style="27" customWidth="1"/>
    <col min="40" max="16384" width="9" style="27"/>
  </cols>
  <sheetData>
    <row r="1" spans="1:39" ht="20.25" customHeight="1" x14ac:dyDescent="0.15">
      <c r="A1" s="28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1"/>
      <c r="Z1" s="1"/>
      <c r="AA1" s="1"/>
      <c r="AB1" s="1"/>
      <c r="AC1" s="1"/>
      <c r="AD1" s="1"/>
      <c r="AE1" s="1"/>
      <c r="AF1" s="1"/>
      <c r="AG1" s="1"/>
      <c r="AH1" s="1"/>
      <c r="AI1" s="3"/>
    </row>
    <row r="2" spans="1:39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7"/>
      <c r="N2" s="37"/>
      <c r="O2" s="1"/>
      <c r="P2" s="1"/>
      <c r="Q2" s="1"/>
      <c r="R2" s="1"/>
      <c r="S2" s="1"/>
      <c r="T2" s="2"/>
      <c r="U2" s="2"/>
      <c r="V2" s="2"/>
      <c r="W2" s="1"/>
      <c r="X2" s="1"/>
      <c r="Y2" s="1"/>
      <c r="Z2" s="1"/>
      <c r="AA2" s="1"/>
      <c r="AB2" s="38"/>
      <c r="AC2" s="38"/>
      <c r="AD2" s="1"/>
      <c r="AE2" s="1"/>
      <c r="AF2" s="1"/>
      <c r="AG2" s="38"/>
      <c r="AH2" s="38"/>
      <c r="AI2" s="3"/>
      <c r="AL2" s="38" t="s">
        <v>0</v>
      </c>
      <c r="AM2" s="38"/>
    </row>
    <row r="3" spans="1:39" ht="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1"/>
      <c r="Z3" s="1"/>
      <c r="AA3" s="1"/>
      <c r="AB3" s="1"/>
      <c r="AC3" s="1"/>
      <c r="AD3" s="1"/>
      <c r="AE3" s="1"/>
      <c r="AF3" s="1"/>
      <c r="AG3" s="1"/>
      <c r="AH3" s="1"/>
      <c r="AI3" s="3"/>
    </row>
    <row r="4" spans="1:39" ht="20.25" customHeight="1" x14ac:dyDescent="0.15">
      <c r="A4" s="4"/>
      <c r="B4" s="5"/>
      <c r="C4" s="5"/>
      <c r="D4" s="6" t="s">
        <v>1</v>
      </c>
      <c r="E4" s="39">
        <v>17</v>
      </c>
      <c r="F4" s="40"/>
      <c r="G4" s="40"/>
      <c r="H4" s="40"/>
      <c r="I4" s="40"/>
      <c r="J4" s="40">
        <v>20</v>
      </c>
      <c r="K4" s="40"/>
      <c r="L4" s="40"/>
      <c r="M4" s="40"/>
      <c r="N4" s="41"/>
      <c r="O4" s="36">
        <v>26</v>
      </c>
      <c r="P4" s="36"/>
      <c r="Q4" s="36"/>
      <c r="R4" s="36"/>
      <c r="S4" s="36"/>
      <c r="T4" s="36" t="s">
        <v>27</v>
      </c>
      <c r="U4" s="36"/>
      <c r="V4" s="36"/>
      <c r="W4" s="36"/>
      <c r="X4" s="36"/>
      <c r="Y4" s="36" t="s">
        <v>28</v>
      </c>
      <c r="Z4" s="36"/>
      <c r="AA4" s="36"/>
      <c r="AB4" s="36"/>
      <c r="AC4" s="36"/>
      <c r="AD4" s="36" t="s">
        <v>29</v>
      </c>
      <c r="AE4" s="36"/>
      <c r="AF4" s="36"/>
      <c r="AG4" s="36"/>
      <c r="AH4" s="36"/>
      <c r="AI4" s="36" t="s">
        <v>30</v>
      </c>
      <c r="AJ4" s="36"/>
      <c r="AK4" s="36"/>
      <c r="AL4" s="36"/>
      <c r="AM4" s="36"/>
    </row>
    <row r="5" spans="1:39" ht="20.25" customHeight="1" x14ac:dyDescent="0.15">
      <c r="A5" s="7" t="s">
        <v>2</v>
      </c>
      <c r="B5" s="8"/>
      <c r="C5" s="8"/>
      <c r="D5" s="9" t="s">
        <v>3</v>
      </c>
      <c r="E5" s="10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4</v>
      </c>
      <c r="K5" s="11" t="s">
        <v>5</v>
      </c>
      <c r="L5" s="11" t="s">
        <v>6</v>
      </c>
      <c r="M5" s="11" t="s">
        <v>7</v>
      </c>
      <c r="N5" s="12" t="s">
        <v>8</v>
      </c>
      <c r="O5" s="34" t="s">
        <v>4</v>
      </c>
      <c r="P5" s="34" t="s">
        <v>5</v>
      </c>
      <c r="Q5" s="34" t="s">
        <v>6</v>
      </c>
      <c r="R5" s="34" t="s">
        <v>7</v>
      </c>
      <c r="S5" s="13" t="s">
        <v>8</v>
      </c>
      <c r="T5" s="14" t="s">
        <v>4</v>
      </c>
      <c r="U5" s="14" t="s">
        <v>5</v>
      </c>
      <c r="V5" s="14" t="s">
        <v>6</v>
      </c>
      <c r="W5" s="14" t="s">
        <v>7</v>
      </c>
      <c r="X5" s="14" t="s">
        <v>8</v>
      </c>
      <c r="Y5" s="14" t="s">
        <v>4</v>
      </c>
      <c r="Z5" s="14" t="s">
        <v>5</v>
      </c>
      <c r="AA5" s="14" t="s">
        <v>6</v>
      </c>
      <c r="AB5" s="14" t="s">
        <v>7</v>
      </c>
      <c r="AC5" s="14" t="s">
        <v>8</v>
      </c>
      <c r="AD5" s="14" t="s">
        <v>4</v>
      </c>
      <c r="AE5" s="14" t="s">
        <v>5</v>
      </c>
      <c r="AF5" s="14" t="s">
        <v>6</v>
      </c>
      <c r="AG5" s="14" t="s">
        <v>7</v>
      </c>
      <c r="AH5" s="14" t="s">
        <v>8</v>
      </c>
      <c r="AI5" s="14" t="s">
        <v>4</v>
      </c>
      <c r="AJ5" s="14" t="s">
        <v>5</v>
      </c>
      <c r="AK5" s="14" t="s">
        <v>6</v>
      </c>
      <c r="AL5" s="33" t="s">
        <v>7</v>
      </c>
      <c r="AM5" s="14" t="s">
        <v>8</v>
      </c>
    </row>
    <row r="6" spans="1:39" ht="20.25" customHeight="1" x14ac:dyDescent="0.15">
      <c r="A6" s="42" t="s">
        <v>9</v>
      </c>
      <c r="B6" s="43" t="s">
        <v>10</v>
      </c>
      <c r="C6" s="43"/>
      <c r="D6" s="43"/>
      <c r="E6" s="15" t="s">
        <v>11</v>
      </c>
      <c r="F6" s="16" t="s">
        <v>11</v>
      </c>
      <c r="G6" s="16" t="s">
        <v>12</v>
      </c>
      <c r="H6" s="16" t="s">
        <v>12</v>
      </c>
      <c r="I6" s="16" t="s">
        <v>11</v>
      </c>
      <c r="J6" s="16" t="s">
        <v>11</v>
      </c>
      <c r="K6" s="16" t="s">
        <v>11</v>
      </c>
      <c r="L6" s="16" t="s">
        <v>12</v>
      </c>
      <c r="M6" s="16" t="s">
        <v>12</v>
      </c>
      <c r="N6" s="17" t="s">
        <v>11</v>
      </c>
      <c r="O6" s="18">
        <v>2</v>
      </c>
      <c r="P6" s="18">
        <v>74</v>
      </c>
      <c r="Q6" s="18">
        <v>101</v>
      </c>
      <c r="R6" s="19">
        <f>P6-Q6</f>
        <v>-27</v>
      </c>
      <c r="S6" s="20">
        <f>+P6/Q6*100</f>
        <v>73.267326732673268</v>
      </c>
      <c r="T6" s="29">
        <v>2</v>
      </c>
      <c r="U6" s="29">
        <v>36</v>
      </c>
      <c r="V6" s="29">
        <v>39</v>
      </c>
      <c r="W6" s="30">
        <v>-3</v>
      </c>
      <c r="X6" s="31">
        <v>92.307692307692307</v>
      </c>
      <c r="Y6" s="29">
        <v>1</v>
      </c>
      <c r="Z6" s="29">
        <v>29</v>
      </c>
      <c r="AA6" s="29">
        <v>60</v>
      </c>
      <c r="AB6" s="30">
        <v>-31</v>
      </c>
      <c r="AC6" s="31">
        <v>48.333333333333336</v>
      </c>
      <c r="AD6" s="29">
        <v>1</v>
      </c>
      <c r="AE6" s="29">
        <v>69</v>
      </c>
      <c r="AF6" s="29">
        <v>66</v>
      </c>
      <c r="AG6" s="30">
        <v>3</v>
      </c>
      <c r="AH6" s="31">
        <f>AE6/AF6*100</f>
        <v>104.54545454545455</v>
      </c>
      <c r="AI6" s="29">
        <v>1</v>
      </c>
      <c r="AJ6" s="29">
        <v>57</v>
      </c>
      <c r="AK6" s="29">
        <v>61</v>
      </c>
      <c r="AL6" s="35">
        <v>-4</v>
      </c>
      <c r="AM6" s="31">
        <f>AJ6/AK6*100</f>
        <v>93.442622950819683</v>
      </c>
    </row>
    <row r="7" spans="1:39" ht="20.25" customHeight="1" x14ac:dyDescent="0.15">
      <c r="A7" s="42"/>
      <c r="B7" s="44" t="s">
        <v>13</v>
      </c>
      <c r="C7" s="44"/>
      <c r="D7" s="44"/>
      <c r="E7" s="21">
        <v>24</v>
      </c>
      <c r="F7" s="22">
        <v>5984</v>
      </c>
      <c r="G7" s="22">
        <v>7333</v>
      </c>
      <c r="H7" s="22">
        <f>F7-G7</f>
        <v>-1349</v>
      </c>
      <c r="I7" s="23">
        <f t="shared" ref="I7:I16" si="0">F7/G7*100</f>
        <v>81.603709259511788</v>
      </c>
      <c r="J7" s="22">
        <v>29</v>
      </c>
      <c r="K7" s="22">
        <v>11059</v>
      </c>
      <c r="L7" s="22">
        <v>12831</v>
      </c>
      <c r="M7" s="22">
        <v>-1772</v>
      </c>
      <c r="N7" s="24">
        <f>+K7/L7*100</f>
        <v>86.189696827994695</v>
      </c>
      <c r="O7" s="18">
        <v>17</v>
      </c>
      <c r="P7" s="18">
        <v>12603</v>
      </c>
      <c r="Q7" s="18">
        <v>12860</v>
      </c>
      <c r="R7" s="19">
        <f>P7-Q7</f>
        <v>-257</v>
      </c>
      <c r="S7" s="20">
        <f>+P7/Q7*100</f>
        <v>98.001555209953338</v>
      </c>
      <c r="T7" s="29">
        <v>16</v>
      </c>
      <c r="U7" s="29">
        <v>13188</v>
      </c>
      <c r="V7" s="29">
        <v>12742</v>
      </c>
      <c r="W7" s="30">
        <v>446</v>
      </c>
      <c r="X7" s="31">
        <v>103.50023544184586</v>
      </c>
      <c r="Y7" s="29">
        <v>15</v>
      </c>
      <c r="Z7" s="29">
        <v>13127</v>
      </c>
      <c r="AA7" s="29">
        <v>13200</v>
      </c>
      <c r="AB7" s="30">
        <v>-73</v>
      </c>
      <c r="AC7" s="31">
        <v>99.446969696969703</v>
      </c>
      <c r="AD7" s="29">
        <v>15</v>
      </c>
      <c r="AE7" s="29">
        <v>8592</v>
      </c>
      <c r="AF7" s="29">
        <v>8520</v>
      </c>
      <c r="AG7" s="30">
        <v>72</v>
      </c>
      <c r="AH7" s="31">
        <f t="shared" ref="AH7:AH16" si="1">AE7/AF7*100</f>
        <v>100.84507042253522</v>
      </c>
      <c r="AI7" s="29">
        <v>17</v>
      </c>
      <c r="AJ7" s="29">
        <v>10355</v>
      </c>
      <c r="AK7" s="29">
        <v>11377</v>
      </c>
      <c r="AL7" s="35">
        <v>-1021</v>
      </c>
      <c r="AM7" s="31">
        <f t="shared" ref="AM7:AM16" si="2">AJ7/AK7*100</f>
        <v>91.016964050276869</v>
      </c>
    </row>
    <row r="8" spans="1:39" ht="20.25" customHeight="1" x14ac:dyDescent="0.15">
      <c r="A8" s="42"/>
      <c r="B8" s="44" t="s">
        <v>14</v>
      </c>
      <c r="C8" s="44"/>
      <c r="D8" s="44"/>
      <c r="E8" s="21">
        <v>4</v>
      </c>
      <c r="F8" s="22">
        <v>2458</v>
      </c>
      <c r="G8" s="22">
        <v>3025</v>
      </c>
      <c r="H8" s="22">
        <f>F8-G8</f>
        <v>-567</v>
      </c>
      <c r="I8" s="23">
        <f t="shared" si="0"/>
        <v>81.256198347107429</v>
      </c>
      <c r="J8" s="22">
        <v>6</v>
      </c>
      <c r="K8" s="22">
        <v>3869</v>
      </c>
      <c r="L8" s="22">
        <v>4891</v>
      </c>
      <c r="M8" s="22">
        <v>-1022</v>
      </c>
      <c r="N8" s="24">
        <f t="shared" ref="N8:N16" si="3">+K8/L8*100</f>
        <v>79.104477611940297</v>
      </c>
      <c r="O8" s="18">
        <v>5</v>
      </c>
      <c r="P8" s="18">
        <v>11071</v>
      </c>
      <c r="Q8" s="18">
        <v>11926</v>
      </c>
      <c r="R8" s="19">
        <f>P8-Q8</f>
        <v>-855</v>
      </c>
      <c r="S8" s="20">
        <f t="shared" ref="S8:S15" si="4">+P8/Q8*100</f>
        <v>92.830789870870362</v>
      </c>
      <c r="T8" s="29">
        <v>6</v>
      </c>
      <c r="U8" s="29">
        <v>24298</v>
      </c>
      <c r="V8" s="29">
        <v>24565</v>
      </c>
      <c r="W8" s="30">
        <v>-267</v>
      </c>
      <c r="X8" s="31">
        <v>98.913087726440054</v>
      </c>
      <c r="Y8" s="29">
        <v>6</v>
      </c>
      <c r="Z8" s="29">
        <v>11726</v>
      </c>
      <c r="AA8" s="29">
        <v>12647</v>
      </c>
      <c r="AB8" s="30">
        <v>-921</v>
      </c>
      <c r="AC8" s="31">
        <v>92.717640547165331</v>
      </c>
      <c r="AD8" s="29">
        <v>7</v>
      </c>
      <c r="AE8" s="29">
        <v>8778</v>
      </c>
      <c r="AF8" s="29">
        <v>10741</v>
      </c>
      <c r="AG8" s="30">
        <v>-1963</v>
      </c>
      <c r="AH8" s="31">
        <f t="shared" si="1"/>
        <v>81.724234242621733</v>
      </c>
      <c r="AI8" s="29">
        <v>4</v>
      </c>
      <c r="AJ8" s="29">
        <v>7102</v>
      </c>
      <c r="AK8" s="29">
        <v>8153</v>
      </c>
      <c r="AL8" s="35">
        <v>-1050</v>
      </c>
      <c r="AM8" s="31">
        <f t="shared" si="2"/>
        <v>87.109039617318771</v>
      </c>
    </row>
    <row r="9" spans="1:39" ht="20.25" customHeight="1" x14ac:dyDescent="0.15">
      <c r="A9" s="42"/>
      <c r="B9" s="44" t="s">
        <v>15</v>
      </c>
      <c r="C9" s="44"/>
      <c r="D9" s="44"/>
      <c r="E9" s="21">
        <v>10</v>
      </c>
      <c r="F9" s="22">
        <v>24227</v>
      </c>
      <c r="G9" s="22">
        <v>24565</v>
      </c>
      <c r="H9" s="22">
        <f>F9-G9</f>
        <v>-338</v>
      </c>
      <c r="I9" s="23">
        <f t="shared" si="0"/>
        <v>98.624058619987792</v>
      </c>
      <c r="J9" s="22">
        <v>8</v>
      </c>
      <c r="K9" s="22">
        <v>25414</v>
      </c>
      <c r="L9" s="22">
        <v>25708</v>
      </c>
      <c r="M9" s="22">
        <v>-295</v>
      </c>
      <c r="N9" s="24">
        <f t="shared" si="3"/>
        <v>98.856387116850783</v>
      </c>
      <c r="O9" s="18">
        <v>7</v>
      </c>
      <c r="P9" s="18">
        <v>28644</v>
      </c>
      <c r="Q9" s="18">
        <v>28492</v>
      </c>
      <c r="R9" s="19">
        <f>P9-Q9</f>
        <v>152</v>
      </c>
      <c r="S9" s="20">
        <f t="shared" si="4"/>
        <v>100.53348308297065</v>
      </c>
      <c r="T9" s="29">
        <v>6</v>
      </c>
      <c r="U9" s="29">
        <v>23030</v>
      </c>
      <c r="V9" s="29">
        <v>21919</v>
      </c>
      <c r="W9" s="30">
        <v>1111</v>
      </c>
      <c r="X9" s="31">
        <v>105.06866189150965</v>
      </c>
      <c r="Y9" s="29">
        <v>7</v>
      </c>
      <c r="Z9" s="29">
        <v>21628</v>
      </c>
      <c r="AA9" s="29">
        <v>20395</v>
      </c>
      <c r="AB9" s="30">
        <v>1233</v>
      </c>
      <c r="AC9" s="31">
        <v>106.0455994116205</v>
      </c>
      <c r="AD9" s="29">
        <v>6</v>
      </c>
      <c r="AE9" s="29">
        <v>21587</v>
      </c>
      <c r="AF9" s="29">
        <v>20570</v>
      </c>
      <c r="AG9" s="30">
        <v>1017</v>
      </c>
      <c r="AH9" s="31">
        <f t="shared" si="1"/>
        <v>104.94409333981527</v>
      </c>
      <c r="AI9" s="29">
        <v>7</v>
      </c>
      <c r="AJ9" s="29">
        <v>20803</v>
      </c>
      <c r="AK9" s="29">
        <v>22616</v>
      </c>
      <c r="AL9" s="35">
        <v>-1813</v>
      </c>
      <c r="AM9" s="31">
        <f t="shared" si="2"/>
        <v>91.983551467987269</v>
      </c>
    </row>
    <row r="10" spans="1:39" ht="20.25" customHeight="1" x14ac:dyDescent="0.15">
      <c r="A10" s="42"/>
      <c r="B10" s="44" t="s">
        <v>16</v>
      </c>
      <c r="C10" s="44"/>
      <c r="D10" s="44"/>
      <c r="E10" s="21">
        <v>5</v>
      </c>
      <c r="F10" s="22">
        <v>35892</v>
      </c>
      <c r="G10" s="22">
        <v>34803</v>
      </c>
      <c r="H10" s="22">
        <f>F10-G10</f>
        <v>1089</v>
      </c>
      <c r="I10" s="23">
        <f t="shared" si="0"/>
        <v>103.12904059994827</v>
      </c>
      <c r="J10" s="22">
        <v>6</v>
      </c>
      <c r="K10" s="22">
        <v>37644</v>
      </c>
      <c r="L10" s="22">
        <v>38730</v>
      </c>
      <c r="M10" s="22">
        <v>-1086</v>
      </c>
      <c r="N10" s="24">
        <f t="shared" si="3"/>
        <v>97.195972114639815</v>
      </c>
      <c r="O10" s="18">
        <v>4</v>
      </c>
      <c r="P10" s="18">
        <v>18891</v>
      </c>
      <c r="Q10" s="18">
        <v>17395</v>
      </c>
      <c r="R10" s="19">
        <f>P10-Q10</f>
        <v>1496</v>
      </c>
      <c r="S10" s="20">
        <f t="shared" si="4"/>
        <v>108.60017246335154</v>
      </c>
      <c r="T10" s="29">
        <v>5</v>
      </c>
      <c r="U10" s="29">
        <v>25819</v>
      </c>
      <c r="V10" s="29">
        <v>23705</v>
      </c>
      <c r="W10" s="30">
        <v>2114</v>
      </c>
      <c r="X10" s="31">
        <v>108.91794979962033</v>
      </c>
      <c r="Y10" s="29">
        <v>5</v>
      </c>
      <c r="Z10" s="29">
        <v>27964</v>
      </c>
      <c r="AA10" s="29">
        <v>25430</v>
      </c>
      <c r="AB10" s="30">
        <v>2534</v>
      </c>
      <c r="AC10" s="31">
        <v>109.96460872984663</v>
      </c>
      <c r="AD10" s="29">
        <v>5</v>
      </c>
      <c r="AE10" s="29">
        <v>28227</v>
      </c>
      <c r="AF10" s="29">
        <v>24990</v>
      </c>
      <c r="AG10" s="30">
        <v>3237</v>
      </c>
      <c r="AH10" s="31">
        <f t="shared" si="1"/>
        <v>112.953181272509</v>
      </c>
      <c r="AI10" s="29">
        <v>3</v>
      </c>
      <c r="AJ10" s="29">
        <v>18580</v>
      </c>
      <c r="AK10" s="29">
        <v>18914</v>
      </c>
      <c r="AL10" s="35">
        <v>-334</v>
      </c>
      <c r="AM10" s="31">
        <f t="shared" si="2"/>
        <v>98.234112297768846</v>
      </c>
    </row>
    <row r="11" spans="1:39" ht="20.25" customHeight="1" x14ac:dyDescent="0.15">
      <c r="A11" s="42"/>
      <c r="B11" s="45" t="s">
        <v>17</v>
      </c>
      <c r="C11" s="45"/>
      <c r="D11" s="45"/>
      <c r="E11" s="46">
        <f>SUM(E6:E10)</f>
        <v>43</v>
      </c>
      <c r="F11" s="47">
        <f>SUM(F6:F10)</f>
        <v>68561</v>
      </c>
      <c r="G11" s="47">
        <f>SUM(G6:G10)</f>
        <v>69726</v>
      </c>
      <c r="H11" s="47">
        <f>SUM(H6:H10)</f>
        <v>-1165</v>
      </c>
      <c r="I11" s="48">
        <f t="shared" si="0"/>
        <v>98.329174196139164</v>
      </c>
      <c r="J11" s="47">
        <f>SUM(J7:J10)</f>
        <v>49</v>
      </c>
      <c r="K11" s="47">
        <f>SUM(K7:K10)</f>
        <v>77986</v>
      </c>
      <c r="L11" s="47">
        <f>SUM(L7:L10)</f>
        <v>82160</v>
      </c>
      <c r="M11" s="47">
        <f>SUM(M7:M10)</f>
        <v>-4175</v>
      </c>
      <c r="N11" s="49">
        <f t="shared" si="3"/>
        <v>94.919668938656272</v>
      </c>
      <c r="O11" s="50">
        <f>SUM(O6:O10)</f>
        <v>35</v>
      </c>
      <c r="P11" s="50">
        <f>SUM(P6:P10)</f>
        <v>71283</v>
      </c>
      <c r="Q11" s="50">
        <f>SUM(Q6:Q10)</f>
        <v>70774</v>
      </c>
      <c r="R11" s="51">
        <f>SUM(R6:R10)</f>
        <v>509</v>
      </c>
      <c r="S11" s="52">
        <f t="shared" si="4"/>
        <v>100.71919066323791</v>
      </c>
      <c r="T11" s="53">
        <v>35</v>
      </c>
      <c r="U11" s="53">
        <v>86371</v>
      </c>
      <c r="V11" s="53">
        <v>82970</v>
      </c>
      <c r="W11" s="54">
        <v>3401</v>
      </c>
      <c r="X11" s="55">
        <v>104.09907195371821</v>
      </c>
      <c r="Y11" s="53">
        <v>34</v>
      </c>
      <c r="Z11" s="53">
        <v>74474</v>
      </c>
      <c r="AA11" s="53">
        <v>71732</v>
      </c>
      <c r="AB11" s="54">
        <v>2742</v>
      </c>
      <c r="AC11" s="55">
        <v>103.8225617576535</v>
      </c>
      <c r="AD11" s="53">
        <v>34</v>
      </c>
      <c r="AE11" s="53">
        <v>67253</v>
      </c>
      <c r="AF11" s="53">
        <v>64886</v>
      </c>
      <c r="AG11" s="54">
        <v>2367</v>
      </c>
      <c r="AH11" s="55">
        <f t="shared" si="1"/>
        <v>103.64793638072929</v>
      </c>
      <c r="AI11" s="53">
        <v>32</v>
      </c>
      <c r="AJ11" s="53">
        <v>56898</v>
      </c>
      <c r="AK11" s="53">
        <v>61120</v>
      </c>
      <c r="AL11" s="56">
        <v>-4222</v>
      </c>
      <c r="AM11" s="55">
        <f t="shared" si="2"/>
        <v>93.092277486910987</v>
      </c>
    </row>
    <row r="12" spans="1:39" ht="20.25" customHeight="1" x14ac:dyDescent="0.15">
      <c r="A12" s="43" t="s">
        <v>18</v>
      </c>
      <c r="B12" s="43"/>
      <c r="C12" s="43"/>
      <c r="D12" s="43"/>
      <c r="E12" s="21">
        <v>23</v>
      </c>
      <c r="F12" s="22">
        <v>1246</v>
      </c>
      <c r="G12" s="22">
        <v>1781</v>
      </c>
      <c r="H12" s="22">
        <f>F12-G12</f>
        <v>-535</v>
      </c>
      <c r="I12" s="23">
        <f t="shared" si="0"/>
        <v>69.960696238068493</v>
      </c>
      <c r="J12" s="22">
        <v>26</v>
      </c>
      <c r="K12" s="22">
        <v>1016</v>
      </c>
      <c r="L12" s="22">
        <v>1723</v>
      </c>
      <c r="M12" s="22">
        <v>-707</v>
      </c>
      <c r="N12" s="24">
        <f t="shared" si="3"/>
        <v>58.966918165989554</v>
      </c>
      <c r="O12" s="18">
        <v>8</v>
      </c>
      <c r="P12" s="18">
        <v>358</v>
      </c>
      <c r="Q12" s="18">
        <v>600</v>
      </c>
      <c r="R12" s="19">
        <f>P12-Q12</f>
        <v>-242</v>
      </c>
      <c r="S12" s="20">
        <f t="shared" si="4"/>
        <v>59.666666666666671</v>
      </c>
      <c r="T12" s="29">
        <v>7</v>
      </c>
      <c r="U12" s="29">
        <v>71</v>
      </c>
      <c r="V12" s="29">
        <v>185</v>
      </c>
      <c r="W12" s="30">
        <v>-114</v>
      </c>
      <c r="X12" s="31">
        <v>38.378378378378379</v>
      </c>
      <c r="Y12" s="29">
        <v>6</v>
      </c>
      <c r="Z12" s="29">
        <v>262</v>
      </c>
      <c r="AA12" s="29">
        <v>424</v>
      </c>
      <c r="AB12" s="30">
        <v>-162</v>
      </c>
      <c r="AC12" s="31">
        <v>61.79245283018868</v>
      </c>
      <c r="AD12" s="29">
        <v>7</v>
      </c>
      <c r="AE12" s="29">
        <v>266</v>
      </c>
      <c r="AF12" s="29">
        <v>462</v>
      </c>
      <c r="AG12" s="30">
        <v>-196</v>
      </c>
      <c r="AH12" s="31">
        <f t="shared" si="1"/>
        <v>57.575757575757578</v>
      </c>
      <c r="AI12" s="29">
        <v>10</v>
      </c>
      <c r="AJ12" s="29">
        <v>306</v>
      </c>
      <c r="AK12" s="29">
        <v>727</v>
      </c>
      <c r="AL12" s="35">
        <v>-421</v>
      </c>
      <c r="AM12" s="31">
        <f t="shared" si="2"/>
        <v>42.090784044016502</v>
      </c>
    </row>
    <row r="13" spans="1:39" ht="20.25" customHeight="1" x14ac:dyDescent="0.15">
      <c r="A13" s="43" t="s">
        <v>19</v>
      </c>
      <c r="B13" s="43"/>
      <c r="C13" s="43"/>
      <c r="D13" s="43"/>
      <c r="E13" s="21">
        <v>23</v>
      </c>
      <c r="F13" s="22">
        <v>5675</v>
      </c>
      <c r="G13" s="22">
        <v>8953</v>
      </c>
      <c r="H13" s="22">
        <f>F13-G13</f>
        <v>-3278</v>
      </c>
      <c r="I13" s="23">
        <f t="shared" si="0"/>
        <v>63.386574332625933</v>
      </c>
      <c r="J13" s="22">
        <v>24</v>
      </c>
      <c r="K13" s="22">
        <v>5537</v>
      </c>
      <c r="L13" s="22">
        <v>8822</v>
      </c>
      <c r="M13" s="22">
        <v>-3285</v>
      </c>
      <c r="N13" s="24">
        <f t="shared" si="3"/>
        <v>62.763545681251422</v>
      </c>
      <c r="O13" s="18">
        <v>6</v>
      </c>
      <c r="P13" s="18">
        <v>2984</v>
      </c>
      <c r="Q13" s="18">
        <v>4104</v>
      </c>
      <c r="R13" s="19">
        <f>P13-Q13</f>
        <v>-1120</v>
      </c>
      <c r="S13" s="20">
        <f t="shared" si="4"/>
        <v>72.709551656920084</v>
      </c>
      <c r="T13" s="29">
        <v>6</v>
      </c>
      <c r="U13" s="29">
        <v>3959</v>
      </c>
      <c r="V13" s="29">
        <v>5126</v>
      </c>
      <c r="W13" s="30">
        <v>-1167</v>
      </c>
      <c r="X13" s="31">
        <v>77.23371049551308</v>
      </c>
      <c r="Y13" s="29">
        <v>6</v>
      </c>
      <c r="Z13" s="29">
        <v>4025</v>
      </c>
      <c r="AA13" s="29">
        <v>5074</v>
      </c>
      <c r="AB13" s="30">
        <v>-1049</v>
      </c>
      <c r="AC13" s="31">
        <v>79.325975561687031</v>
      </c>
      <c r="AD13" s="29">
        <v>8</v>
      </c>
      <c r="AE13" s="29">
        <v>3846</v>
      </c>
      <c r="AF13" s="29">
        <v>5343</v>
      </c>
      <c r="AG13" s="30">
        <v>-1497</v>
      </c>
      <c r="AH13" s="31">
        <f t="shared" si="1"/>
        <v>71.98203256597418</v>
      </c>
      <c r="AI13" s="29">
        <v>6</v>
      </c>
      <c r="AJ13" s="29">
        <v>3146</v>
      </c>
      <c r="AK13" s="29">
        <v>4893</v>
      </c>
      <c r="AL13" s="35">
        <v>-1747</v>
      </c>
      <c r="AM13" s="31">
        <f t="shared" si="2"/>
        <v>64.295932965460864</v>
      </c>
    </row>
    <row r="14" spans="1:39" ht="20.25" customHeight="1" x14ac:dyDescent="0.15">
      <c r="A14" s="43" t="s">
        <v>20</v>
      </c>
      <c r="B14" s="43"/>
      <c r="C14" s="43"/>
      <c r="D14" s="43"/>
      <c r="E14" s="21">
        <v>2</v>
      </c>
      <c r="F14" s="22">
        <v>47</v>
      </c>
      <c r="G14" s="22">
        <v>81</v>
      </c>
      <c r="H14" s="22">
        <f>F14-G14</f>
        <v>-34</v>
      </c>
      <c r="I14" s="23">
        <f t="shared" si="0"/>
        <v>58.024691358024697</v>
      </c>
      <c r="J14" s="22">
        <v>2</v>
      </c>
      <c r="K14" s="22">
        <v>67</v>
      </c>
      <c r="L14" s="22">
        <v>111</v>
      </c>
      <c r="M14" s="22">
        <v>-44</v>
      </c>
      <c r="N14" s="24">
        <f t="shared" si="3"/>
        <v>60.360360360360367</v>
      </c>
      <c r="O14" s="18">
        <v>2</v>
      </c>
      <c r="P14" s="18">
        <v>962</v>
      </c>
      <c r="Q14" s="18">
        <v>1068</v>
      </c>
      <c r="R14" s="19">
        <f>P14-Q14</f>
        <v>-106</v>
      </c>
      <c r="S14" s="25">
        <f t="shared" si="4"/>
        <v>90.074906367041194</v>
      </c>
      <c r="T14" s="29">
        <v>1</v>
      </c>
      <c r="U14" s="29">
        <v>30</v>
      </c>
      <c r="V14" s="29">
        <v>31</v>
      </c>
      <c r="W14" s="30">
        <v>-1</v>
      </c>
      <c r="X14" s="31">
        <v>96.774193548387103</v>
      </c>
      <c r="Y14" s="29">
        <v>1</v>
      </c>
      <c r="Z14" s="29">
        <v>32</v>
      </c>
      <c r="AA14" s="29">
        <v>32</v>
      </c>
      <c r="AB14" s="30">
        <v>0</v>
      </c>
      <c r="AC14" s="31">
        <v>100</v>
      </c>
      <c r="AD14" s="29">
        <v>1</v>
      </c>
      <c r="AE14" s="29">
        <v>30</v>
      </c>
      <c r="AF14" s="29">
        <v>29</v>
      </c>
      <c r="AG14" s="30">
        <v>1</v>
      </c>
      <c r="AH14" s="31">
        <f t="shared" si="1"/>
        <v>103.44827586206897</v>
      </c>
      <c r="AI14" s="29">
        <v>1</v>
      </c>
      <c r="AJ14" s="29">
        <v>25</v>
      </c>
      <c r="AK14" s="29">
        <v>29</v>
      </c>
      <c r="AL14" s="35">
        <v>-4</v>
      </c>
      <c r="AM14" s="31">
        <f t="shared" si="2"/>
        <v>86.206896551724128</v>
      </c>
    </row>
    <row r="15" spans="1:39" ht="20.25" customHeight="1" x14ac:dyDescent="0.15">
      <c r="A15" s="43" t="s">
        <v>21</v>
      </c>
      <c r="B15" s="43"/>
      <c r="C15" s="43"/>
      <c r="D15" s="43"/>
      <c r="E15" s="21">
        <v>10</v>
      </c>
      <c r="F15" s="22">
        <v>72</v>
      </c>
      <c r="G15" s="22">
        <v>88</v>
      </c>
      <c r="H15" s="22">
        <f>F15-G15</f>
        <v>-16</v>
      </c>
      <c r="I15" s="23">
        <f t="shared" si="0"/>
        <v>81.818181818181827</v>
      </c>
      <c r="J15" s="22">
        <v>9</v>
      </c>
      <c r="K15" s="22">
        <v>58</v>
      </c>
      <c r="L15" s="22">
        <v>63</v>
      </c>
      <c r="M15" s="22">
        <v>-5</v>
      </c>
      <c r="N15" s="24">
        <f t="shared" si="3"/>
        <v>92.063492063492063</v>
      </c>
      <c r="O15" s="18">
        <v>1</v>
      </c>
      <c r="P15" s="18">
        <v>1</v>
      </c>
      <c r="Q15" s="18">
        <v>4</v>
      </c>
      <c r="R15" s="19">
        <f>P15-Q15</f>
        <v>-3</v>
      </c>
      <c r="S15" s="20">
        <f t="shared" si="4"/>
        <v>25</v>
      </c>
      <c r="T15" s="29">
        <v>1</v>
      </c>
      <c r="U15" s="29">
        <v>0.42399999999999999</v>
      </c>
      <c r="V15" s="29">
        <v>2</v>
      </c>
      <c r="W15" s="30">
        <v>-1.5760000000000001</v>
      </c>
      <c r="X15" s="31">
        <v>21.2</v>
      </c>
      <c r="Y15" s="29">
        <v>1</v>
      </c>
      <c r="Z15" s="29">
        <v>0</v>
      </c>
      <c r="AA15" s="29">
        <v>2</v>
      </c>
      <c r="AB15" s="30">
        <v>-2</v>
      </c>
      <c r="AC15" s="31">
        <v>0</v>
      </c>
      <c r="AD15" s="29">
        <v>1</v>
      </c>
      <c r="AE15" s="29">
        <v>0</v>
      </c>
      <c r="AF15" s="29">
        <v>0</v>
      </c>
      <c r="AG15" s="30">
        <v>0</v>
      </c>
      <c r="AH15" s="31">
        <v>0</v>
      </c>
      <c r="AI15" s="29">
        <v>0</v>
      </c>
      <c r="AJ15" s="29">
        <v>0</v>
      </c>
      <c r="AK15" s="29">
        <v>0</v>
      </c>
      <c r="AL15" s="35">
        <v>0</v>
      </c>
      <c r="AM15" s="31">
        <v>0</v>
      </c>
    </row>
    <row r="16" spans="1:39" ht="20.25" customHeight="1" x14ac:dyDescent="0.15">
      <c r="A16" s="57" t="s">
        <v>22</v>
      </c>
      <c r="B16" s="57"/>
      <c r="C16" s="57"/>
      <c r="D16" s="57"/>
      <c r="E16" s="58">
        <f>SUM(E11:E15)</f>
        <v>101</v>
      </c>
      <c r="F16" s="59">
        <f>SUM(F11:F15)</f>
        <v>75601</v>
      </c>
      <c r="G16" s="59">
        <f>SUM(G11:G15)</f>
        <v>80629</v>
      </c>
      <c r="H16" s="59">
        <f>SUM(H11:H15)</f>
        <v>-5028</v>
      </c>
      <c r="I16" s="60">
        <f t="shared" si="0"/>
        <v>93.76403031167446</v>
      </c>
      <c r="J16" s="59">
        <f>SUM(J11:J15)</f>
        <v>110</v>
      </c>
      <c r="K16" s="59">
        <f>SUM(K11:K15)</f>
        <v>84664</v>
      </c>
      <c r="L16" s="59">
        <f>SUM(L11:L15)</f>
        <v>92879</v>
      </c>
      <c r="M16" s="59">
        <f>SUM(M11:M15)</f>
        <v>-8216</v>
      </c>
      <c r="N16" s="61">
        <f t="shared" si="3"/>
        <v>91.155158862606186</v>
      </c>
      <c r="O16" s="50">
        <f>SUM(O11:O15)</f>
        <v>52</v>
      </c>
      <c r="P16" s="50">
        <f>SUM(P11:P15)</f>
        <v>75588</v>
      </c>
      <c r="Q16" s="50">
        <f>SUM(Q11:Q15)</f>
        <v>76550</v>
      </c>
      <c r="R16" s="62">
        <f>SUM(R11:R15)</f>
        <v>-962</v>
      </c>
      <c r="S16" s="52">
        <f>+P16/Q16*100</f>
        <v>98.743305029392559</v>
      </c>
      <c r="T16" s="53">
        <v>50</v>
      </c>
      <c r="U16" s="53">
        <v>90431.423999999999</v>
      </c>
      <c r="V16" s="53">
        <v>88314</v>
      </c>
      <c r="W16" s="54">
        <v>2117.424</v>
      </c>
      <c r="X16" s="55">
        <v>102.3976085331884</v>
      </c>
      <c r="Y16" s="53">
        <v>48</v>
      </c>
      <c r="Z16" s="53">
        <v>78793</v>
      </c>
      <c r="AA16" s="53">
        <v>77264</v>
      </c>
      <c r="AB16" s="54">
        <v>1529</v>
      </c>
      <c r="AC16" s="55">
        <v>101.97892938496582</v>
      </c>
      <c r="AD16" s="53">
        <v>51</v>
      </c>
      <c r="AE16" s="53">
        <v>71395</v>
      </c>
      <c r="AF16" s="53">
        <v>70721</v>
      </c>
      <c r="AG16" s="54">
        <v>674</v>
      </c>
      <c r="AH16" s="55">
        <f t="shared" si="1"/>
        <v>100.95304082238657</v>
      </c>
      <c r="AI16" s="53">
        <v>49</v>
      </c>
      <c r="AJ16" s="53">
        <v>60375</v>
      </c>
      <c r="AK16" s="53">
        <v>66769</v>
      </c>
      <c r="AL16" s="56">
        <v>-6394</v>
      </c>
      <c r="AM16" s="55">
        <f t="shared" si="2"/>
        <v>90.423699621081639</v>
      </c>
    </row>
    <row r="17" spans="1:35" ht="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3"/>
    </row>
    <row r="18" spans="1:35" x14ac:dyDescent="0.15">
      <c r="A18" s="1" t="s">
        <v>23</v>
      </c>
      <c r="B18" s="1" t="s">
        <v>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3"/>
    </row>
    <row r="19" spans="1:35" x14ac:dyDescent="0.15">
      <c r="A19" s="1"/>
      <c r="B19" s="1" t="s">
        <v>25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3"/>
    </row>
    <row r="20" spans="1:3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3"/>
    </row>
  </sheetData>
  <mergeCells count="23">
    <mergeCell ref="A12:D12"/>
    <mergeCell ref="A13:D13"/>
    <mergeCell ref="A14:D14"/>
    <mergeCell ref="A15:D15"/>
    <mergeCell ref="A16:D16"/>
    <mergeCell ref="A6:A11"/>
    <mergeCell ref="B6:D6"/>
    <mergeCell ref="B7:D7"/>
    <mergeCell ref="B8:D8"/>
    <mergeCell ref="B9:D9"/>
    <mergeCell ref="B10:D10"/>
    <mergeCell ref="B11:D11"/>
    <mergeCell ref="AI4:AM4"/>
    <mergeCell ref="M2:N2"/>
    <mergeCell ref="AB2:AC2"/>
    <mergeCell ref="AG2:AH2"/>
    <mergeCell ref="E4:I4"/>
    <mergeCell ref="J4:N4"/>
    <mergeCell ref="O4:S4"/>
    <mergeCell ref="T4:X4"/>
    <mergeCell ref="Y4:AC4"/>
    <mergeCell ref="AD4:AH4"/>
    <mergeCell ref="AL2:AM2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〔１２〕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2022-02-18T11:39:23Z</cp:lastPrinted>
  <dcterms:created xsi:type="dcterms:W3CDTF">2019-02-18T02:22:11Z</dcterms:created>
  <dcterms:modified xsi:type="dcterms:W3CDTF">2022-03-14T07:27:44Z</dcterms:modified>
</cp:coreProperties>
</file>