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175" activeTab="1"/>
  </bookViews>
  <sheets>
    <sheet name="(2) 旅客航路事業者数及び航路数の推移(県別・業種別) " sheetId="1" r:id="rId1"/>
    <sheet name="(3)旅客航路事業者数の推移" sheetId="2" r:id="rId2"/>
  </sheets>
  <definedNames/>
  <calcPr fullCalcOnLoad="1"/>
</workbook>
</file>

<file path=xl/sharedStrings.xml><?xml version="1.0" encoding="utf-8"?>
<sst xmlns="http://schemas.openxmlformats.org/spreadsheetml/2006/main" count="315" uniqueCount="91">
  <si>
    <t xml:space="preserve">業種 </t>
  </si>
  <si>
    <t xml:space="preserve">特定旅客定期 </t>
  </si>
  <si>
    <t xml:space="preserve">計 </t>
  </si>
  <si>
    <t xml:space="preserve">区分 </t>
  </si>
  <si>
    <t xml:space="preserve">事  業  所 </t>
  </si>
  <si>
    <t xml:space="preserve">航          路 </t>
  </si>
  <si>
    <t xml:space="preserve">事   業.  所 </t>
  </si>
  <si>
    <t xml:space="preserve">航           路 </t>
  </si>
  <si>
    <t xml:space="preserve">事   業   所 </t>
  </si>
  <si>
    <t xml:space="preserve">航       路 </t>
  </si>
  <si>
    <t xml:space="preserve">年 </t>
  </si>
  <si>
    <t xml:space="preserve">県 </t>
  </si>
  <si>
    <t xml:space="preserve">福岡 </t>
  </si>
  <si>
    <t xml:space="preserve">佐賀 </t>
  </si>
  <si>
    <t xml:space="preserve">長崎 </t>
  </si>
  <si>
    <t xml:space="preserve">熊本 </t>
  </si>
  <si>
    <t xml:space="preserve">大分 </t>
  </si>
  <si>
    <t xml:space="preserve">宮崎 </t>
  </si>
  <si>
    <t xml:space="preserve">鹿児島 </t>
  </si>
  <si>
    <t xml:space="preserve">山 口 </t>
  </si>
  <si>
    <t xml:space="preserve">4 
(1) </t>
  </si>
  <si>
    <t xml:space="preserve">3 
(1) </t>
  </si>
  <si>
    <t xml:space="preserve">計 </t>
  </si>
  <si>
    <t xml:space="preserve">全国 </t>
  </si>
  <si>
    <t xml:space="preserve">対比 </t>
  </si>
  <si>
    <t xml:space="preserve">(%) </t>
  </si>
  <si>
    <t xml:space="preserve">旅  客 不  定 期 </t>
  </si>
  <si>
    <t>―</t>
  </si>
  <si>
    <t>―</t>
  </si>
  <si>
    <t>6
(1)</t>
  </si>
  <si>
    <t xml:space="preserve">10 
(5) </t>
  </si>
  <si>
    <t xml:space="preserve">12 
(1) </t>
  </si>
  <si>
    <t xml:space="preserve">17 
(2) </t>
  </si>
  <si>
    <t xml:space="preserve">20 
(1) </t>
  </si>
  <si>
    <t xml:space="preserve">7 
(1) </t>
  </si>
  <si>
    <t xml:space="preserve">(2) 旅客航路事業者数及び航路数の推移(県別・業種別) </t>
  </si>
  <si>
    <t xml:space="preserve">(各年4月 1日現在) </t>
  </si>
  <si>
    <t>H
15</t>
  </si>
  <si>
    <t>H
25</t>
  </si>
  <si>
    <t>H
30</t>
  </si>
  <si>
    <t>フェリー事業者のみ</t>
  </si>
  <si>
    <t>フェリー航路のみ</t>
  </si>
  <si>
    <t xml:space="preserve">全　事   業   所 </t>
  </si>
  <si>
    <t>全　航　路</t>
  </si>
  <si>
    <t xml:space="preserve">一般旅客定期 </t>
  </si>
  <si>
    <t>R
5</t>
  </si>
  <si>
    <t>R
5</t>
  </si>
  <si>
    <t xml:space="preserve">10 
(1) </t>
  </si>
  <si>
    <t>21
(1)</t>
  </si>
  <si>
    <t xml:space="preserve">43
(1) </t>
  </si>
  <si>
    <t>(注) 1  山口県には九州運輪局管内分のみを計上している。
　　　2　一般旅客定期の事業者は、主たる営業所等の所在する県に計上している。
　　　　　( )内は外数で他県に重複されている事業者数である。
　　　3　特定、不定期の事業者は専業者のみを計上している。</t>
  </si>
  <si>
    <t xml:space="preserve">
20 
</t>
  </si>
  <si>
    <t xml:space="preserve">
19 
</t>
  </si>
  <si>
    <t xml:space="preserve">
10 
</t>
  </si>
  <si>
    <t xml:space="preserve">
9 
</t>
  </si>
  <si>
    <t xml:space="preserve">19
(1) </t>
  </si>
  <si>
    <t>　（注） １．一般旅客定期航路事業及び旅客不定期航路事業を兼業している事業者が複数者あるが、当該事業者については一般旅客定期に計上している。</t>
  </si>
  <si>
    <t xml:space="preserve">全 国 </t>
  </si>
  <si>
    <t xml:space="preserve">管 内 </t>
  </si>
  <si>
    <t xml:space="preserve">計     </t>
  </si>
  <si>
    <t>―</t>
  </si>
  <si>
    <r>
      <t xml:space="preserve">そ        の        </t>
    </r>
    <r>
      <rPr>
        <sz val="8"/>
        <color indexed="34"/>
        <rFont val="ＭＳ Ｐ明朝"/>
        <family val="1"/>
      </rPr>
      <t xml:space="preserve">他 </t>
    </r>
  </si>
  <si>
    <t xml:space="preserve">個              人 </t>
  </si>
  <si>
    <t>協    同    組    合 　等</t>
  </si>
  <si>
    <t xml:space="preserve">地　方　公　共　団　体 </t>
  </si>
  <si>
    <t xml:space="preserve">有  限　会  社  等 </t>
  </si>
  <si>
    <t>計</t>
  </si>
  <si>
    <t>5億円以上</t>
  </si>
  <si>
    <t>社</t>
  </si>
  <si>
    <t xml:space="preserve">1億円～5億円 </t>
  </si>
  <si>
    <t xml:space="preserve">会 </t>
  </si>
  <si>
    <t xml:space="preserve">5,000万円～1億円 </t>
  </si>
  <si>
    <t xml:space="preserve">式 </t>
  </si>
  <si>
    <t>1,000万円～5000万円</t>
  </si>
  <si>
    <t xml:space="preserve">株 </t>
  </si>
  <si>
    <t xml:space="preserve">1,000万円未満 </t>
  </si>
  <si>
    <t/>
  </si>
  <si>
    <t xml:space="preserve">対比 
(%) </t>
  </si>
  <si>
    <t>R
5</t>
  </si>
  <si>
    <t>H
30</t>
  </si>
  <si>
    <t>H
25</t>
  </si>
  <si>
    <t>H
15</t>
  </si>
  <si>
    <t xml:space="preserve">対比 
(%) </t>
  </si>
  <si>
    <t>　　年</t>
  </si>
  <si>
    <t>　　　　　　　           管内・全国
経営形態</t>
  </si>
  <si>
    <t xml:space="preserve">計                   </t>
  </si>
  <si>
    <t xml:space="preserve">旅  客  不  定  期 </t>
  </si>
  <si>
    <t xml:space="preserve"> 特　定　旅　客　定　期      </t>
  </si>
  <si>
    <t xml:space="preserve">一　般　旅　客　定　期 </t>
  </si>
  <si>
    <t xml:space="preserve">　　業種
</t>
  </si>
  <si>
    <t xml:space="preserve">(3)  旅客航路事業者数の推移 (業種別・経営形態別・資本金階層別)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</si>
</sst>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ggge&quot;年&quot;m&quot;月&quot;d&quot;日&quot;;@"/>
    <numFmt numFmtId="180" formatCode="[$-411]gge&quot;年&quot;m&quot;月&quot;d&quot;日&quot;;@"/>
    <numFmt numFmtId="181" formatCode="[$]gge&quot;年&quot;m&quot;月&quot;d&quot;日&quot;;@"/>
    <numFmt numFmtId="182" formatCode="0.0_);[Red]\(0.0\)"/>
    <numFmt numFmtId="183" formatCode="0_);[Red]\(0\)"/>
    <numFmt numFmtId="184" formatCode="[$]ggge&quot;年&quot;m&quot;月&quot;d&quot;日&quot;;@"/>
    <numFmt numFmtId="185" formatCode="[$]gge&quot;年&quot;m&quot;月&quot;d&quot;日&quot;;@"/>
  </numFmts>
  <fonts count="71">
    <font>
      <sz val="11"/>
      <name val="ＭＳ Ｐゴシック"/>
      <family val="3"/>
    </font>
    <font>
      <b/>
      <sz val="11"/>
      <name val="ＭＳ Ｐゴシック"/>
      <family val="3"/>
    </font>
    <font>
      <i/>
      <sz val="11"/>
      <name val="ＭＳ Ｐゴシック"/>
      <family val="3"/>
    </font>
    <font>
      <u val="single"/>
      <sz val="11"/>
      <name val="ＭＳ Ｐゴシック"/>
      <family val="3"/>
    </font>
    <font>
      <sz val="11"/>
      <color indexed="63"/>
      <name val="ＭＳ Ｐ明朝"/>
      <family val="1"/>
    </font>
    <font>
      <sz val="8"/>
      <color indexed="20"/>
      <name val="ＭＳ Ｐ明朝"/>
      <family val="1"/>
    </font>
    <font>
      <sz val="6"/>
      <name val="ＭＳ Ｐゴシック"/>
      <family val="3"/>
    </font>
    <font>
      <sz val="11"/>
      <color indexed="15"/>
      <name val="ＭＳ Ｐゴシック"/>
      <family val="3"/>
    </font>
    <font>
      <sz val="11"/>
      <color indexed="55"/>
      <name val="ＭＳ Ｐゴシック"/>
      <family val="3"/>
    </font>
    <font>
      <sz val="18"/>
      <color indexed="36"/>
      <name val="ＭＳ Ｐゴシック"/>
      <family val="3"/>
    </font>
    <font>
      <b/>
      <sz val="11"/>
      <color indexed="55"/>
      <name val="ＭＳ Ｐゴシック"/>
      <family val="3"/>
    </font>
    <font>
      <sz val="11"/>
      <color indexed="60"/>
      <name val="ＭＳ Ｐゴシック"/>
      <family val="3"/>
    </font>
    <font>
      <sz val="11"/>
      <color indexed="52"/>
      <name val="ＭＳ Ｐゴシック"/>
      <family val="3"/>
    </font>
    <font>
      <sz val="11"/>
      <color indexed="61"/>
      <name val="ＭＳ Ｐゴシック"/>
      <family val="3"/>
    </font>
    <font>
      <b/>
      <sz val="11"/>
      <color indexed="52"/>
      <name val="ＭＳ Ｐゴシック"/>
      <family val="3"/>
    </font>
    <font>
      <sz val="11"/>
      <color indexed="53"/>
      <name val="ＭＳ Ｐゴシック"/>
      <family val="3"/>
    </font>
    <font>
      <b/>
      <sz val="15"/>
      <color indexed="36"/>
      <name val="ＭＳ Ｐゴシック"/>
      <family val="3"/>
    </font>
    <font>
      <b/>
      <sz val="13"/>
      <color indexed="36"/>
      <name val="ＭＳ Ｐゴシック"/>
      <family val="3"/>
    </font>
    <font>
      <b/>
      <sz val="11"/>
      <color indexed="36"/>
      <name val="ＭＳ Ｐゴシック"/>
      <family val="3"/>
    </font>
    <font>
      <b/>
      <sz val="11"/>
      <color indexed="15"/>
      <name val="ＭＳ Ｐゴシック"/>
      <family val="3"/>
    </font>
    <font>
      <i/>
      <sz val="11"/>
      <color indexed="37"/>
      <name val="ＭＳ Ｐゴシック"/>
      <family val="3"/>
    </font>
    <font>
      <sz val="11"/>
      <color indexed="62"/>
      <name val="ＭＳ Ｐゴシック"/>
      <family val="3"/>
    </font>
    <font>
      <sz val="11"/>
      <color indexed="58"/>
      <name val="ＭＳ Ｐゴシック"/>
      <family val="3"/>
    </font>
    <font>
      <sz val="11"/>
      <color indexed="15"/>
      <name val="ＭＳ Ｐ明朝"/>
      <family val="1"/>
    </font>
    <font>
      <sz val="8"/>
      <color indexed="15"/>
      <name val="ＭＳ Ｐ明朝"/>
      <family val="1"/>
    </font>
    <font>
      <sz val="10"/>
      <color indexed="15"/>
      <name val="ＭＳ Ｐ明朝"/>
      <family val="1"/>
    </font>
    <font>
      <sz val="7"/>
      <color indexed="15"/>
      <name val="ＭＳ Ｐ明朝"/>
      <family val="1"/>
    </font>
    <font>
      <sz val="12"/>
      <color indexed="15"/>
      <name val="ＭＳ Ｐ明朝"/>
      <family val="1"/>
    </font>
    <font>
      <sz val="7"/>
      <color indexed="15"/>
      <name val="ＭＳ Ｐゴシック"/>
      <family val="3"/>
    </font>
    <font>
      <sz val="8"/>
      <color indexed="15"/>
      <name val="ＭＳ Ｐゴシック"/>
      <family val="3"/>
    </font>
    <font>
      <sz val="6"/>
      <color indexed="15"/>
      <name val="ＭＳ Ｐゴシック"/>
      <family val="3"/>
    </font>
    <font>
      <sz val="6"/>
      <color indexed="15"/>
      <name val="ＭＳ Ｐ明朝"/>
      <family val="1"/>
    </font>
    <font>
      <sz val="9"/>
      <color indexed="15"/>
      <name val="ＭＳ Ｐ明朝"/>
      <family val="1"/>
    </font>
    <font>
      <sz val="9"/>
      <color indexed="15"/>
      <name val="ＭＳ Ｐゴシック"/>
      <family val="3"/>
    </font>
    <font>
      <sz val="8"/>
      <color indexed="34"/>
      <name val="ＭＳ Ｐ明朝"/>
      <family val="1"/>
    </font>
    <font>
      <sz val="5"/>
      <color indexed="15"/>
      <name val="ＭＳ Ｐ明朝"/>
      <family val="1"/>
    </font>
    <font>
      <i/>
      <sz val="6"/>
      <color indexed="15"/>
      <name val="ＭＳ Ｐ明朝"/>
      <family val="1"/>
    </font>
    <font>
      <sz val="9"/>
      <color indexed="8"/>
      <name val="ＭＳ Ｐ明朝"/>
      <family val="1"/>
    </font>
    <font>
      <sz val="12"/>
      <color indexed="1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sz val="10"/>
      <color theme="1"/>
      <name val="ＭＳ Ｐ明朝"/>
      <family val="1"/>
    </font>
    <font>
      <sz val="7"/>
      <color theme="1"/>
      <name val="ＭＳ Ｐ明朝"/>
      <family val="1"/>
    </font>
    <font>
      <sz val="12"/>
      <color theme="1"/>
      <name val="ＭＳ Ｐ明朝"/>
      <family val="1"/>
    </font>
    <font>
      <sz val="7"/>
      <color theme="1"/>
      <name val="ＭＳ Ｐゴシック"/>
      <family val="3"/>
    </font>
    <font>
      <sz val="8"/>
      <color theme="1"/>
      <name val="ＭＳ Ｐゴシック"/>
      <family val="3"/>
    </font>
    <font>
      <sz val="11"/>
      <color theme="1"/>
      <name val="ＭＳ Ｐゴシック"/>
      <family val="3"/>
    </font>
    <font>
      <sz val="6"/>
      <color theme="1"/>
      <name val="ＭＳ Ｐゴシック"/>
      <family val="3"/>
    </font>
    <font>
      <sz val="9"/>
      <color theme="1"/>
      <name val="ＭＳ Ｐ明朝"/>
      <family val="1"/>
    </font>
    <font>
      <sz val="6"/>
      <color theme="1"/>
      <name val="ＭＳ Ｐ明朝"/>
      <family val="1"/>
    </font>
    <font>
      <sz val="9"/>
      <color theme="1"/>
      <name val="ＭＳ Ｐゴシック"/>
      <family val="3"/>
    </font>
    <font>
      <sz val="5"/>
      <color theme="1"/>
      <name val="ＭＳ Ｐ明朝"/>
      <family val="1"/>
    </font>
    <font>
      <i/>
      <sz val="6"/>
      <color theme="1"/>
      <name val="ＭＳ Ｐ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bottom/>
    </border>
    <border diagonalDown="1">
      <left>
        <color indexed="63"/>
      </left>
      <right style="thin"/>
      <top>
        <color indexed="63"/>
      </top>
      <bottom style="thin"/>
      <diagonal style="thin"/>
    </border>
    <border diagonalDown="1">
      <left>
        <color indexed="63"/>
      </left>
      <right>
        <color indexed="63"/>
      </right>
      <top>
        <color indexed="63"/>
      </top>
      <bottom style="thin"/>
      <diagonal style="thin"/>
    </border>
    <border diagonalDown="1">
      <left>
        <color indexed="63"/>
      </left>
      <right style="thin"/>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style="thin"/>
      <bottom>
        <color indexed="63"/>
      </bottom>
      <diagonal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5" fillId="0" borderId="0" applyNumberFormat="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0" fontId="5" fillId="0" borderId="0" applyNumberFormat="0" applyBorder="0" applyAlignment="0" applyProtection="0"/>
    <xf numFmtId="0" fontId="5" fillId="0"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54" fillId="31" borderId="4" applyNumberFormat="0" applyAlignment="0" applyProtection="0"/>
    <xf numFmtId="0" fontId="55" fillId="32" borderId="0" applyNumberFormat="0" applyBorder="0" applyAlignment="0" applyProtection="0"/>
  </cellStyleXfs>
  <cellXfs count="96">
    <xf numFmtId="0" fontId="0" fillId="0" borderId="0" xfId="0" applyAlignment="1">
      <alignment vertical="center"/>
    </xf>
    <xf numFmtId="0" fontId="56" fillId="0" borderId="0" xfId="0" applyNumberFormat="1" applyFont="1" applyFill="1" applyBorder="1" applyAlignment="1" applyProtection="1">
      <alignment horizontal="justify" vertical="distributed" wrapText="1"/>
      <protection/>
    </xf>
    <xf numFmtId="0" fontId="57" fillId="0" borderId="10" xfId="0" applyNumberFormat="1" applyFont="1" applyFill="1" applyBorder="1" applyAlignment="1" applyProtection="1">
      <alignment horizontal="right" vertical="center" wrapText="1"/>
      <protection/>
    </xf>
    <xf numFmtId="0" fontId="57" fillId="0" borderId="11" xfId="0" applyNumberFormat="1" applyFont="1" applyFill="1" applyBorder="1" applyAlignment="1" applyProtection="1">
      <alignment horizontal="right" vertical="distributed" wrapText="1"/>
      <protection/>
    </xf>
    <xf numFmtId="0" fontId="58" fillId="0" borderId="12" xfId="0" applyNumberFormat="1" applyFont="1" applyFill="1" applyBorder="1" applyAlignment="1" applyProtection="1">
      <alignment horizontal="left" vertical="center" wrapText="1"/>
      <protection/>
    </xf>
    <xf numFmtId="0" fontId="59" fillId="0" borderId="10" xfId="0" applyNumberFormat="1" applyFont="1" applyFill="1" applyBorder="1" applyAlignment="1" applyProtection="1">
      <alignment horizontal="right" vertical="center" wrapText="1"/>
      <protection/>
    </xf>
    <xf numFmtId="176" fontId="59" fillId="0" borderId="10" xfId="0" applyNumberFormat="1" applyFont="1" applyFill="1" applyBorder="1" applyAlignment="1" applyProtection="1">
      <alignment horizontal="right" vertical="center" wrapText="1"/>
      <protection/>
    </xf>
    <xf numFmtId="0" fontId="57" fillId="0" borderId="11" xfId="0" applyNumberFormat="1" applyFont="1" applyFill="1" applyBorder="1" applyAlignment="1" applyProtection="1">
      <alignment horizontal="center" wrapText="1"/>
      <protection/>
    </xf>
    <xf numFmtId="0" fontId="60" fillId="0" borderId="12" xfId="0" applyNumberFormat="1" applyFont="1" applyFill="1" applyBorder="1" applyAlignment="1" applyProtection="1">
      <alignment horizontal="center" vertical="center" wrapText="1"/>
      <protection/>
    </xf>
    <xf numFmtId="176" fontId="61" fillId="0" borderId="10" xfId="0" applyNumberFormat="1" applyFont="1" applyFill="1" applyBorder="1" applyAlignment="1" applyProtection="1">
      <alignment horizontal="right" vertical="center" wrapText="1"/>
      <protection/>
    </xf>
    <xf numFmtId="0" fontId="61" fillId="0" borderId="10" xfId="0" applyNumberFormat="1" applyFont="1" applyFill="1" applyBorder="1" applyAlignment="1" applyProtection="1">
      <alignment horizontal="right" vertical="center" wrapText="1"/>
      <protection/>
    </xf>
    <xf numFmtId="0" fontId="57"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0" xfId="0" applyFont="1" applyFill="1" applyAlignment="1">
      <alignment vertical="center"/>
    </xf>
    <xf numFmtId="0" fontId="59" fillId="0" borderId="10" xfId="0" applyFont="1" applyFill="1" applyBorder="1" applyAlignment="1">
      <alignment horizontal="right" vertical="center" wrapText="1"/>
    </xf>
    <xf numFmtId="176" fontId="59" fillId="0" borderId="10" xfId="0" applyNumberFormat="1" applyFont="1" applyFill="1" applyBorder="1" applyAlignment="1">
      <alignment horizontal="right" vertical="center" wrapText="1"/>
    </xf>
    <xf numFmtId="0" fontId="61" fillId="0" borderId="10" xfId="0" applyFont="1" applyFill="1" applyBorder="1" applyAlignment="1">
      <alignment horizontal="center" vertical="center" wrapText="1"/>
    </xf>
    <xf numFmtId="176" fontId="61" fillId="0" borderId="10" xfId="0" applyNumberFormat="1" applyFont="1" applyFill="1" applyBorder="1" applyAlignment="1">
      <alignment horizontal="right" vertical="center" wrapText="1"/>
    </xf>
    <xf numFmtId="0" fontId="61" fillId="0" borderId="10" xfId="0" applyFont="1" applyFill="1" applyBorder="1" applyAlignment="1">
      <alignment horizontal="right" vertical="center" wrapText="1"/>
    </xf>
    <xf numFmtId="176" fontId="64" fillId="0" borderId="10" xfId="0" applyNumberFormat="1" applyFont="1" applyFill="1" applyBorder="1" applyAlignment="1" applyProtection="1">
      <alignment horizontal="right" vertical="center" wrapText="1"/>
      <protection/>
    </xf>
    <xf numFmtId="0" fontId="57"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0" xfId="0" applyNumberFormat="1" applyFont="1" applyFill="1" applyBorder="1" applyAlignment="1" applyProtection="1">
      <alignment horizontal="left" vertical="distributed" wrapText="1"/>
      <protection/>
    </xf>
    <xf numFmtId="0" fontId="65" fillId="0" borderId="0" xfId="0" applyNumberFormat="1" applyFont="1" applyFill="1" applyBorder="1" applyAlignment="1" applyProtection="1">
      <alignment horizontal="center" vertical="distributed" wrapText="1"/>
      <protection/>
    </xf>
    <xf numFmtId="0" fontId="57" fillId="0" borderId="13" xfId="0" applyNumberFormat="1" applyFont="1" applyFill="1" applyBorder="1" applyAlignment="1" applyProtection="1">
      <alignment horizontal="center" vertical="center" wrapText="1"/>
      <protection/>
    </xf>
    <xf numFmtId="0" fontId="57" fillId="0" borderId="14" xfId="0" applyNumberFormat="1" applyFont="1" applyFill="1" applyBorder="1" applyAlignment="1" applyProtection="1">
      <alignment horizontal="center" vertical="center" wrapText="1"/>
      <protection/>
    </xf>
    <xf numFmtId="0" fontId="57" fillId="0" borderId="15" xfId="0" applyNumberFormat="1" applyFont="1" applyFill="1" applyBorder="1" applyAlignment="1" applyProtection="1">
      <alignment horizontal="center" vertical="center" wrapText="1"/>
      <protection/>
    </xf>
    <xf numFmtId="176" fontId="59" fillId="0" borderId="10" xfId="0" applyNumberFormat="1" applyFont="1" applyFill="1" applyBorder="1" applyAlignment="1">
      <alignment horizontal="center" vertical="center" wrapText="1"/>
    </xf>
    <xf numFmtId="176" fontId="59" fillId="0" borderId="11" xfId="0" applyNumberFormat="1" applyFont="1" applyFill="1" applyBorder="1" applyAlignment="1">
      <alignment horizontal="center" vertical="center" wrapText="1"/>
    </xf>
    <xf numFmtId="176" fontId="59" fillId="0" borderId="12" xfId="0" applyNumberFormat="1" applyFont="1" applyFill="1" applyBorder="1" applyAlignment="1">
      <alignment horizontal="center" vertical="center" wrapText="1"/>
    </xf>
    <xf numFmtId="176" fontId="61" fillId="0" borderId="10" xfId="0" applyNumberFormat="1" applyFont="1" applyFill="1" applyBorder="1" applyAlignment="1">
      <alignment horizontal="center" vertical="center" wrapText="1"/>
    </xf>
    <xf numFmtId="177" fontId="66" fillId="0" borderId="10" xfId="0" applyNumberFormat="1" applyFont="1" applyFill="1" applyBorder="1" applyAlignment="1" applyProtection="1">
      <alignment horizontal="center" vertical="center" wrapText="1"/>
      <protection/>
    </xf>
    <xf numFmtId="177" fontId="66" fillId="0" borderId="11" xfId="0" applyNumberFormat="1" applyFont="1" applyFill="1" applyBorder="1" applyAlignment="1" applyProtection="1">
      <alignment horizontal="center" vertical="center" wrapText="1"/>
      <protection/>
    </xf>
    <xf numFmtId="177" fontId="66" fillId="0" borderId="12" xfId="0" applyNumberFormat="1" applyFont="1" applyFill="1" applyBorder="1" applyAlignment="1" applyProtection="1">
      <alignment horizontal="center" vertical="center" wrapText="1"/>
      <protection/>
    </xf>
    <xf numFmtId="177" fontId="64" fillId="0" borderId="10"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left" vertical="top" wrapText="1"/>
      <protection/>
    </xf>
    <xf numFmtId="0" fontId="56" fillId="0" borderId="0" xfId="0" applyFont="1" applyAlignment="1">
      <alignment vertical="center"/>
    </xf>
    <xf numFmtId="0" fontId="58" fillId="0" borderId="16" xfId="0" applyFont="1" applyBorder="1" applyAlignment="1">
      <alignment horizontal="left" vertical="center"/>
    </xf>
    <xf numFmtId="182" fontId="67" fillId="0" borderId="12" xfId="0" applyNumberFormat="1" applyFont="1" applyBorder="1" applyAlignment="1">
      <alignment horizontal="center" vertical="center" wrapText="1"/>
    </xf>
    <xf numFmtId="183" fontId="67" fillId="0" borderId="10" xfId="0" applyNumberFormat="1" applyFont="1" applyBorder="1" applyAlignment="1">
      <alignment vertical="center" wrapText="1"/>
    </xf>
    <xf numFmtId="0" fontId="62" fillId="0" borderId="10"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8" xfId="0" applyFont="1" applyBorder="1" applyAlignment="1">
      <alignment horizontal="center" vertical="center" wrapText="1"/>
    </xf>
    <xf numFmtId="182" fontId="67" fillId="0" borderId="11" xfId="0" applyNumberFormat="1"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182" fontId="65" fillId="0" borderId="12" xfId="0" applyNumberFormat="1" applyFont="1" applyBorder="1" applyAlignment="1">
      <alignment horizontal="center" vertical="center" wrapText="1"/>
    </xf>
    <xf numFmtId="183" fontId="65" fillId="0" borderId="10" xfId="0" applyNumberFormat="1" applyFont="1" applyBorder="1" applyAlignment="1">
      <alignment vertical="center" wrapText="1"/>
    </xf>
    <xf numFmtId="183" fontId="65" fillId="0" borderId="10" xfId="0" applyNumberFormat="1" applyFont="1" applyBorder="1" applyAlignment="1">
      <alignment horizontal="center" vertical="center" wrapText="1"/>
    </xf>
    <xf numFmtId="183" fontId="65" fillId="0" borderId="21"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182" fontId="65" fillId="0" borderId="11" xfId="0" applyNumberFormat="1" applyFont="1" applyBorder="1" applyAlignment="1">
      <alignment horizontal="center" vertical="center" wrapText="1"/>
    </xf>
    <xf numFmtId="183" fontId="65" fillId="0" borderId="11" xfId="0" applyNumberFormat="1"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183" fontId="65" fillId="0" borderId="10" xfId="0" applyNumberFormat="1" applyFont="1" applyBorder="1" applyAlignment="1">
      <alignment horizontal="right"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183" fontId="65" fillId="0" borderId="12" xfId="0" applyNumberFormat="1" applyFont="1" applyBorder="1" applyAlignment="1">
      <alignment horizontal="center" vertical="center" wrapText="1"/>
    </xf>
    <xf numFmtId="0" fontId="63" fillId="0" borderId="0" xfId="0" applyFont="1" applyAlignment="1">
      <alignment vertical="center"/>
    </xf>
    <xf numFmtId="183" fontId="67" fillId="0" borderId="11" xfId="0" applyNumberFormat="1" applyFont="1" applyBorder="1" applyAlignment="1">
      <alignment vertical="center" wrapText="1"/>
    </xf>
    <xf numFmtId="0" fontId="62" fillId="0" borderId="12" xfId="0" applyFont="1" applyBorder="1" applyAlignment="1">
      <alignment horizontal="center" vertical="center" wrapText="1"/>
    </xf>
    <xf numFmtId="0" fontId="57" fillId="0" borderId="12" xfId="0" applyFont="1" applyBorder="1" applyAlignment="1">
      <alignment vertical="top" wrapText="1"/>
    </xf>
    <xf numFmtId="0" fontId="68" fillId="0" borderId="0" xfId="0" applyFont="1" applyAlignment="1">
      <alignment horizontal="justify" vertical="distributed" textRotation="255" wrapText="1"/>
    </xf>
    <xf numFmtId="183" fontId="67" fillId="0" borderId="10" xfId="0" applyNumberFormat="1" applyFont="1" applyBorder="1" applyAlignment="1">
      <alignment horizontal="right" vertical="center" wrapText="1"/>
    </xf>
    <xf numFmtId="183" fontId="67" fillId="0" borderId="10"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57" fillId="0" borderId="21" xfId="0" applyFont="1" applyBorder="1" applyAlignment="1">
      <alignment vertical="top" wrapText="1"/>
    </xf>
    <xf numFmtId="0" fontId="57" fillId="0" borderId="12" xfId="0" applyFont="1" applyBorder="1" applyAlignment="1">
      <alignment horizontal="center" vertical="distributed" wrapText="1"/>
    </xf>
    <xf numFmtId="0" fontId="57" fillId="0" borderId="21" xfId="0" applyFont="1" applyBorder="1" applyAlignment="1">
      <alignment horizontal="center" vertical="center" wrapText="1"/>
    </xf>
    <xf numFmtId="0" fontId="57" fillId="0" borderId="11" xfId="0" applyFont="1" applyBorder="1" applyAlignment="1">
      <alignment horizontal="center" vertical="distributed" wrapText="1"/>
    </xf>
    <xf numFmtId="0" fontId="57" fillId="0" borderId="12" xfId="0" applyFont="1" applyBorder="1" applyAlignment="1">
      <alignment horizontal="center" vertical="center" wrapText="1"/>
    </xf>
    <xf numFmtId="0" fontId="69" fillId="0" borderId="21" xfId="0" applyFont="1" applyBorder="1" applyAlignment="1">
      <alignment horizontal="center" vertical="center" wrapText="1"/>
    </xf>
    <xf numFmtId="0" fontId="57" fillId="0" borderId="11" xfId="0" applyFont="1" applyBorder="1" applyAlignment="1">
      <alignment horizontal="center" vertical="center" wrapText="1"/>
    </xf>
    <xf numFmtId="183" fontId="65" fillId="0" borderId="10" xfId="0" applyNumberFormat="1" applyFont="1" applyBorder="1" applyAlignment="1">
      <alignment vertical="distributed" wrapText="1"/>
    </xf>
    <xf numFmtId="0" fontId="60" fillId="0" borderId="21" xfId="0" applyFont="1" applyBorder="1" applyAlignment="1">
      <alignment vertical="center" wrapText="1"/>
    </xf>
    <xf numFmtId="0" fontId="60" fillId="0" borderId="11" xfId="0" applyFont="1" applyBorder="1" applyAlignment="1">
      <alignment vertical="center" wrapText="1"/>
    </xf>
    <xf numFmtId="176" fontId="57" fillId="0" borderId="10" xfId="0" applyNumberFormat="1" applyFont="1" applyBorder="1" applyAlignment="1">
      <alignment horizontal="center" vertical="center" wrapText="1"/>
    </xf>
    <xf numFmtId="0" fontId="66" fillId="0" borderId="22" xfId="0" applyFont="1" applyBorder="1" applyAlignment="1">
      <alignment vertical="top" wrapText="1"/>
    </xf>
    <xf numFmtId="0" fontId="66" fillId="0" borderId="23" xfId="0" applyFont="1" applyBorder="1" applyAlignment="1">
      <alignment horizontal="left" vertical="center" wrapText="1"/>
    </xf>
    <xf numFmtId="0" fontId="66" fillId="0" borderId="18" xfId="0" applyFont="1" applyBorder="1" applyAlignment="1">
      <alignment vertical="top" wrapText="1"/>
    </xf>
    <xf numFmtId="0" fontId="70"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3" xfId="0" applyFont="1" applyBorder="1" applyAlignment="1">
      <alignment horizontal="center" vertical="center" wrapText="1"/>
    </xf>
    <xf numFmtId="0" fontId="66" fillId="0" borderId="24" xfId="0" applyFont="1" applyBorder="1" applyAlignment="1">
      <alignment horizontal="center" vertical="top" wrapText="1"/>
    </xf>
    <xf numFmtId="0" fontId="66" fillId="0" borderId="25" xfId="0" applyFont="1" applyBorder="1" applyAlignment="1">
      <alignment vertical="top" wrapText="1"/>
    </xf>
    <xf numFmtId="0" fontId="66" fillId="0" borderId="26" xfId="0" applyFont="1" applyBorder="1" applyAlignment="1">
      <alignment vertical="top" wrapText="1"/>
    </xf>
    <xf numFmtId="0" fontId="65" fillId="0" borderId="0" xfId="0" applyFont="1" applyAlignment="1">
      <alignment horizontal="justify" vertical="distributed" wrapText="1"/>
    </xf>
    <xf numFmtId="0" fontId="63" fillId="0" borderId="27" xfId="0" applyFont="1" applyBorder="1" applyAlignment="1">
      <alignment horizontal="left" vertical="center" wrapText="1"/>
    </xf>
    <xf numFmtId="0" fontId="63" fillId="0" borderId="2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A0A0A"/>
      <rgbColor rgb="00020202"/>
      <rgbColor rgb="000B0B0B"/>
      <rgbColor rgb="00030303"/>
      <rgbColor rgb="00141414"/>
      <rgbColor rgb="000F0F0F"/>
      <rgbColor rgb="00040404"/>
      <rgbColor rgb="00010101"/>
      <rgbColor rgb="00101010"/>
      <rgbColor rgb="00060606"/>
      <rgbColor rgb="00080808"/>
      <rgbColor rgb="002D2D2D"/>
      <rgbColor rgb="000C0C0C"/>
      <rgbColor rgb="000D0D0D"/>
      <rgbColor rgb="002A2A2A"/>
      <rgbColor rgb="00292929"/>
      <rgbColor rgb="00111111"/>
      <rgbColor rgb="00090909"/>
      <rgbColor rgb="000E0E0E"/>
      <rgbColor rgb="00131313"/>
      <rgbColor rgb="00070707"/>
      <rgbColor rgb="00050505"/>
      <rgbColor rgb="00272727"/>
      <rgbColor rgb="002C2C2C"/>
      <rgbColor rgb="00161616"/>
      <rgbColor rgb="00121212"/>
      <rgbColor rgb="00282828"/>
      <rgbColor rgb="00303030"/>
      <rgbColor rgb="003F3F3F"/>
      <rgbColor rgb="007F7F7F"/>
      <rgbColor rgb="00252525"/>
      <rgbColor rgb="0026262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9525</xdr:rowOff>
    </xdr:from>
    <xdr:to>
      <xdr:col>1</xdr:col>
      <xdr:colOff>381000</xdr:colOff>
      <xdr:row>6</xdr:row>
      <xdr:rowOff>9525</xdr:rowOff>
    </xdr:to>
    <xdr:sp>
      <xdr:nvSpPr>
        <xdr:cNvPr id="1" name="直線コネクタ 2"/>
        <xdr:cNvSpPr>
          <a:spLocks/>
        </xdr:cNvSpPr>
      </xdr:nvSpPr>
      <xdr:spPr>
        <a:xfrm>
          <a:off x="657225" y="781050"/>
          <a:ext cx="361950" cy="3714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P19"/>
  <sheetViews>
    <sheetView view="pageBreakPreview" zoomScale="130" zoomScaleNormal="120" zoomScaleSheetLayoutView="13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14" sqref="E14"/>
    </sheetView>
  </sheetViews>
  <sheetFormatPr defaultColWidth="9.00390625" defaultRowHeight="15" customHeight="1"/>
  <cols>
    <col min="1" max="1" width="8.375" style="13" customWidth="1"/>
    <col min="2" max="2" width="6.375" style="13" customWidth="1"/>
    <col min="3" max="37" width="3.25390625" style="13" customWidth="1"/>
    <col min="38" max="38" width="3.00390625" style="13" customWidth="1"/>
    <col min="39" max="42" width="3.25390625" style="13" customWidth="1"/>
    <col min="43" max="43" width="6.25390625" style="13" customWidth="1"/>
    <col min="44" max="16384" width="9.00390625" style="13" customWidth="1"/>
  </cols>
  <sheetData>
    <row r="1" spans="2:42" ht="22.5" customHeight="1">
      <c r="B1" s="22" t="s">
        <v>35</v>
      </c>
      <c r="C1" s="22"/>
      <c r="D1" s="22"/>
      <c r="E1" s="22"/>
      <c r="F1" s="22"/>
      <c r="G1" s="22"/>
      <c r="H1" s="22"/>
      <c r="I1" s="22"/>
      <c r="J1" s="22"/>
      <c r="K1" s="22"/>
      <c r="L1" s="22"/>
      <c r="M1" s="22"/>
      <c r="N1" s="22"/>
      <c r="O1" s="22"/>
      <c r="P1" s="22"/>
      <c r="Q1" s="22"/>
      <c r="R1" s="22"/>
      <c r="S1" s="22"/>
      <c r="T1" s="22"/>
      <c r="U1" s="22"/>
      <c r="V1" s="22"/>
      <c r="W1" s="22"/>
      <c r="X1" s="1"/>
      <c r="AL1" s="23" t="s">
        <v>36</v>
      </c>
      <c r="AM1" s="23"/>
      <c r="AN1" s="23"/>
      <c r="AO1" s="23"/>
      <c r="AP1" s="23"/>
    </row>
    <row r="2" ht="8.25" customHeight="1"/>
    <row r="3" spans="2:42" ht="14.25" customHeight="1">
      <c r="B3" s="2" t="s">
        <v>0</v>
      </c>
      <c r="C3" s="24" t="s">
        <v>44</v>
      </c>
      <c r="D3" s="25"/>
      <c r="E3" s="25"/>
      <c r="F3" s="25"/>
      <c r="G3" s="25"/>
      <c r="H3" s="25"/>
      <c r="I3" s="25"/>
      <c r="J3" s="25"/>
      <c r="K3" s="25"/>
      <c r="L3" s="25"/>
      <c r="M3" s="25"/>
      <c r="N3" s="25"/>
      <c r="O3" s="25"/>
      <c r="P3" s="25"/>
      <c r="Q3" s="25"/>
      <c r="R3" s="26"/>
      <c r="S3" s="20" t="s">
        <v>1</v>
      </c>
      <c r="T3" s="20"/>
      <c r="U3" s="20"/>
      <c r="V3" s="20"/>
      <c r="W3" s="20"/>
      <c r="X3" s="20"/>
      <c r="Y3" s="20"/>
      <c r="Z3" s="20"/>
      <c r="AA3" s="20" t="s">
        <v>26</v>
      </c>
      <c r="AB3" s="20"/>
      <c r="AC3" s="20"/>
      <c r="AD3" s="20"/>
      <c r="AE3" s="20"/>
      <c r="AF3" s="20"/>
      <c r="AG3" s="20"/>
      <c r="AH3" s="20"/>
      <c r="AI3" s="21" t="s">
        <v>2</v>
      </c>
      <c r="AJ3" s="21"/>
      <c r="AK3" s="21"/>
      <c r="AL3" s="21"/>
      <c r="AM3" s="21"/>
      <c r="AN3" s="21"/>
      <c r="AO3" s="21"/>
      <c r="AP3" s="21"/>
    </row>
    <row r="4" spans="2:42" ht="15.75" customHeight="1">
      <c r="B4" s="2" t="s">
        <v>3</v>
      </c>
      <c r="C4" s="20" t="s">
        <v>42</v>
      </c>
      <c r="D4" s="20"/>
      <c r="E4" s="20"/>
      <c r="F4" s="20"/>
      <c r="G4" s="20" t="s">
        <v>43</v>
      </c>
      <c r="H4" s="20"/>
      <c r="I4" s="20"/>
      <c r="J4" s="20"/>
      <c r="K4" s="24" t="s">
        <v>40</v>
      </c>
      <c r="L4" s="25"/>
      <c r="M4" s="25"/>
      <c r="N4" s="26"/>
      <c r="O4" s="24" t="s">
        <v>41</v>
      </c>
      <c r="P4" s="25"/>
      <c r="Q4" s="25"/>
      <c r="R4" s="26"/>
      <c r="S4" s="20" t="s">
        <v>4</v>
      </c>
      <c r="T4" s="20"/>
      <c r="U4" s="20"/>
      <c r="V4" s="20"/>
      <c r="W4" s="20" t="s">
        <v>5</v>
      </c>
      <c r="X4" s="20"/>
      <c r="Y4" s="20"/>
      <c r="Z4" s="20"/>
      <c r="AA4" s="20" t="s">
        <v>6</v>
      </c>
      <c r="AB4" s="20"/>
      <c r="AC4" s="20"/>
      <c r="AD4" s="20"/>
      <c r="AE4" s="20" t="s">
        <v>7</v>
      </c>
      <c r="AF4" s="20"/>
      <c r="AG4" s="20"/>
      <c r="AH4" s="20"/>
      <c r="AI4" s="21" t="s">
        <v>8</v>
      </c>
      <c r="AJ4" s="21"/>
      <c r="AK4" s="21"/>
      <c r="AL4" s="21"/>
      <c r="AM4" s="21" t="s">
        <v>9</v>
      </c>
      <c r="AN4" s="21"/>
      <c r="AO4" s="21"/>
      <c r="AP4" s="21"/>
    </row>
    <row r="5" spans="2:42" ht="12.75" customHeight="1">
      <c r="B5" s="3" t="s">
        <v>10</v>
      </c>
      <c r="C5" s="27" t="s">
        <v>37</v>
      </c>
      <c r="D5" s="27" t="s">
        <v>38</v>
      </c>
      <c r="E5" s="27" t="s">
        <v>39</v>
      </c>
      <c r="F5" s="27" t="s">
        <v>46</v>
      </c>
      <c r="G5" s="27" t="s">
        <v>37</v>
      </c>
      <c r="H5" s="27" t="s">
        <v>38</v>
      </c>
      <c r="I5" s="27" t="s">
        <v>39</v>
      </c>
      <c r="J5" s="28" t="s">
        <v>45</v>
      </c>
      <c r="K5" s="27" t="s">
        <v>37</v>
      </c>
      <c r="L5" s="27" t="s">
        <v>38</v>
      </c>
      <c r="M5" s="27" t="s">
        <v>39</v>
      </c>
      <c r="N5" s="27" t="s">
        <v>46</v>
      </c>
      <c r="O5" s="27" t="s">
        <v>37</v>
      </c>
      <c r="P5" s="27" t="s">
        <v>38</v>
      </c>
      <c r="Q5" s="27" t="s">
        <v>39</v>
      </c>
      <c r="R5" s="27" t="s">
        <v>46</v>
      </c>
      <c r="S5" s="27" t="s">
        <v>37</v>
      </c>
      <c r="T5" s="27" t="s">
        <v>38</v>
      </c>
      <c r="U5" s="27" t="s">
        <v>39</v>
      </c>
      <c r="V5" s="27" t="s">
        <v>46</v>
      </c>
      <c r="W5" s="27" t="s">
        <v>37</v>
      </c>
      <c r="X5" s="27" t="s">
        <v>38</v>
      </c>
      <c r="Y5" s="27" t="s">
        <v>39</v>
      </c>
      <c r="Z5" s="27" t="s">
        <v>46</v>
      </c>
      <c r="AA5" s="27" t="s">
        <v>37</v>
      </c>
      <c r="AB5" s="27" t="s">
        <v>38</v>
      </c>
      <c r="AC5" s="27" t="s">
        <v>39</v>
      </c>
      <c r="AD5" s="27" t="s">
        <v>46</v>
      </c>
      <c r="AE5" s="27" t="s">
        <v>37</v>
      </c>
      <c r="AF5" s="27" t="s">
        <v>38</v>
      </c>
      <c r="AG5" s="27" t="s">
        <v>39</v>
      </c>
      <c r="AH5" s="27" t="s">
        <v>46</v>
      </c>
      <c r="AI5" s="30" t="s">
        <v>37</v>
      </c>
      <c r="AJ5" s="30" t="s">
        <v>38</v>
      </c>
      <c r="AK5" s="30" t="s">
        <v>39</v>
      </c>
      <c r="AL5" s="27" t="s">
        <v>46</v>
      </c>
      <c r="AM5" s="30" t="s">
        <v>37</v>
      </c>
      <c r="AN5" s="30" t="s">
        <v>38</v>
      </c>
      <c r="AO5" s="30" t="s">
        <v>39</v>
      </c>
      <c r="AP5" s="27" t="s">
        <v>46</v>
      </c>
    </row>
    <row r="6" spans="2:42" ht="16.5" customHeight="1">
      <c r="B6" s="4" t="s">
        <v>11</v>
      </c>
      <c r="C6" s="27"/>
      <c r="D6" s="27"/>
      <c r="E6" s="27"/>
      <c r="F6" s="27"/>
      <c r="G6" s="27"/>
      <c r="H6" s="27"/>
      <c r="I6" s="27"/>
      <c r="J6" s="29"/>
      <c r="K6" s="27"/>
      <c r="L6" s="27"/>
      <c r="M6" s="27"/>
      <c r="N6" s="27"/>
      <c r="O6" s="27"/>
      <c r="P6" s="27"/>
      <c r="Q6" s="27"/>
      <c r="R6" s="27"/>
      <c r="S6" s="27"/>
      <c r="T6" s="27"/>
      <c r="U6" s="27"/>
      <c r="V6" s="27"/>
      <c r="W6" s="27"/>
      <c r="X6" s="27"/>
      <c r="Y6" s="27"/>
      <c r="Z6" s="27"/>
      <c r="AA6" s="27"/>
      <c r="AB6" s="27"/>
      <c r="AC6" s="27"/>
      <c r="AD6" s="27"/>
      <c r="AE6" s="27"/>
      <c r="AF6" s="27"/>
      <c r="AG6" s="27"/>
      <c r="AH6" s="27"/>
      <c r="AI6" s="30"/>
      <c r="AJ6" s="30"/>
      <c r="AK6" s="30"/>
      <c r="AL6" s="27"/>
      <c r="AM6" s="30"/>
      <c r="AN6" s="30"/>
      <c r="AO6" s="30"/>
      <c r="AP6" s="27"/>
    </row>
    <row r="7" spans="2:42" ht="36" customHeight="1">
      <c r="B7" s="11" t="s">
        <v>12</v>
      </c>
      <c r="C7" s="14" t="s">
        <v>31</v>
      </c>
      <c r="D7" s="14" t="s">
        <v>30</v>
      </c>
      <c r="E7" s="14" t="s">
        <v>30</v>
      </c>
      <c r="F7" s="14" t="s">
        <v>47</v>
      </c>
      <c r="G7" s="15">
        <v>20</v>
      </c>
      <c r="H7" s="15">
        <v>18</v>
      </c>
      <c r="I7" s="15">
        <v>18</v>
      </c>
      <c r="J7" s="15">
        <v>20</v>
      </c>
      <c r="K7" s="15">
        <v>10</v>
      </c>
      <c r="L7" s="15">
        <v>5</v>
      </c>
      <c r="M7" s="15">
        <v>5</v>
      </c>
      <c r="N7" s="15">
        <v>6</v>
      </c>
      <c r="O7" s="15">
        <v>11</v>
      </c>
      <c r="P7" s="15">
        <v>8</v>
      </c>
      <c r="Q7" s="15">
        <v>9</v>
      </c>
      <c r="R7" s="15">
        <v>9</v>
      </c>
      <c r="S7" s="16" t="s">
        <v>28</v>
      </c>
      <c r="T7" s="16" t="s">
        <v>28</v>
      </c>
      <c r="U7" s="16" t="s">
        <v>28</v>
      </c>
      <c r="V7" s="16" t="s">
        <v>28</v>
      </c>
      <c r="W7" s="16" t="s">
        <v>28</v>
      </c>
      <c r="X7" s="16" t="s">
        <v>28</v>
      </c>
      <c r="Y7" s="16" t="s">
        <v>28</v>
      </c>
      <c r="Z7" s="16" t="s">
        <v>28</v>
      </c>
      <c r="AA7" s="15">
        <v>9</v>
      </c>
      <c r="AB7" s="14" t="s">
        <v>53</v>
      </c>
      <c r="AC7" s="14" t="s">
        <v>54</v>
      </c>
      <c r="AD7" s="14">
        <v>9</v>
      </c>
      <c r="AE7" s="15">
        <v>17</v>
      </c>
      <c r="AF7" s="15">
        <v>17</v>
      </c>
      <c r="AG7" s="15">
        <v>17</v>
      </c>
      <c r="AH7" s="15">
        <v>13</v>
      </c>
      <c r="AI7" s="17">
        <v>21</v>
      </c>
      <c r="AJ7" s="18" t="s">
        <v>51</v>
      </c>
      <c r="AK7" s="18" t="s">
        <v>52</v>
      </c>
      <c r="AL7" s="14" t="s">
        <v>55</v>
      </c>
      <c r="AM7" s="17">
        <v>37</v>
      </c>
      <c r="AN7" s="17">
        <v>35</v>
      </c>
      <c r="AO7" s="17">
        <f>I7+AG7</f>
        <v>35</v>
      </c>
      <c r="AP7" s="17">
        <f>J7+AH7</f>
        <v>33</v>
      </c>
    </row>
    <row r="8" spans="2:42" ht="31.5" customHeight="1">
      <c r="B8" s="11" t="s">
        <v>13</v>
      </c>
      <c r="C8" s="15">
        <v>7</v>
      </c>
      <c r="D8" s="15">
        <v>6</v>
      </c>
      <c r="E8" s="15">
        <v>6</v>
      </c>
      <c r="F8" s="15">
        <v>6</v>
      </c>
      <c r="G8" s="15">
        <v>8</v>
      </c>
      <c r="H8" s="15">
        <v>6</v>
      </c>
      <c r="I8" s="15">
        <v>6</v>
      </c>
      <c r="J8" s="15">
        <v>6</v>
      </c>
      <c r="K8" s="15">
        <v>1</v>
      </c>
      <c r="L8" s="15">
        <v>0</v>
      </c>
      <c r="M8" s="15">
        <v>0</v>
      </c>
      <c r="N8" s="15">
        <v>0</v>
      </c>
      <c r="O8" s="15">
        <v>1</v>
      </c>
      <c r="P8" s="15">
        <v>0</v>
      </c>
      <c r="Q8" s="15">
        <v>0</v>
      </c>
      <c r="R8" s="15">
        <v>0</v>
      </c>
      <c r="S8" s="16" t="s">
        <v>28</v>
      </c>
      <c r="T8" s="16" t="s">
        <v>28</v>
      </c>
      <c r="U8" s="16" t="s">
        <v>28</v>
      </c>
      <c r="V8" s="16" t="s">
        <v>28</v>
      </c>
      <c r="W8" s="16" t="s">
        <v>28</v>
      </c>
      <c r="X8" s="16" t="s">
        <v>28</v>
      </c>
      <c r="Y8" s="16" t="s">
        <v>28</v>
      </c>
      <c r="Z8" s="16" t="s">
        <v>28</v>
      </c>
      <c r="AA8" s="15">
        <v>4</v>
      </c>
      <c r="AB8" s="15">
        <v>4</v>
      </c>
      <c r="AC8" s="15">
        <v>4</v>
      </c>
      <c r="AD8" s="15">
        <v>3</v>
      </c>
      <c r="AE8" s="15">
        <v>5</v>
      </c>
      <c r="AF8" s="15">
        <v>5</v>
      </c>
      <c r="AG8" s="15">
        <v>5</v>
      </c>
      <c r="AH8" s="15">
        <v>3</v>
      </c>
      <c r="AI8" s="17">
        <v>11</v>
      </c>
      <c r="AJ8" s="17">
        <v>10</v>
      </c>
      <c r="AK8" s="17">
        <v>10</v>
      </c>
      <c r="AL8" s="17">
        <f aca="true" t="shared" si="0" ref="AL8:AL14">F8+AD8</f>
        <v>9</v>
      </c>
      <c r="AM8" s="17">
        <v>13</v>
      </c>
      <c r="AN8" s="17">
        <v>11</v>
      </c>
      <c r="AO8" s="17">
        <f>I8+AG8</f>
        <v>11</v>
      </c>
      <c r="AP8" s="17">
        <f>J8+AH8</f>
        <v>9</v>
      </c>
    </row>
    <row r="9" spans="2:42" ht="33" customHeight="1">
      <c r="B9" s="11" t="s">
        <v>14</v>
      </c>
      <c r="C9" s="15">
        <v>38</v>
      </c>
      <c r="D9" s="15">
        <v>34</v>
      </c>
      <c r="E9" s="15">
        <v>33</v>
      </c>
      <c r="F9" s="15">
        <v>30</v>
      </c>
      <c r="G9" s="15">
        <v>52</v>
      </c>
      <c r="H9" s="15">
        <v>51</v>
      </c>
      <c r="I9" s="15">
        <v>53</v>
      </c>
      <c r="J9" s="15">
        <v>44</v>
      </c>
      <c r="K9" s="15">
        <v>19</v>
      </c>
      <c r="L9" s="15">
        <v>16</v>
      </c>
      <c r="M9" s="15">
        <v>16</v>
      </c>
      <c r="N9" s="15">
        <v>15</v>
      </c>
      <c r="O9" s="15">
        <v>19</v>
      </c>
      <c r="P9" s="15">
        <v>19</v>
      </c>
      <c r="Q9" s="15">
        <v>17</v>
      </c>
      <c r="R9" s="15">
        <v>16</v>
      </c>
      <c r="S9" s="15">
        <v>1</v>
      </c>
      <c r="T9" s="15">
        <v>1</v>
      </c>
      <c r="U9" s="15">
        <v>1</v>
      </c>
      <c r="V9" s="15">
        <v>1</v>
      </c>
      <c r="W9" s="15">
        <v>1</v>
      </c>
      <c r="X9" s="15">
        <v>1</v>
      </c>
      <c r="Y9" s="15">
        <v>1</v>
      </c>
      <c r="Z9" s="15">
        <v>1</v>
      </c>
      <c r="AA9" s="15">
        <v>22</v>
      </c>
      <c r="AB9" s="15">
        <v>21</v>
      </c>
      <c r="AC9" s="15">
        <v>22</v>
      </c>
      <c r="AD9" s="15">
        <v>24</v>
      </c>
      <c r="AE9" s="15">
        <v>41</v>
      </c>
      <c r="AF9" s="15">
        <v>56</v>
      </c>
      <c r="AG9" s="15">
        <v>58</v>
      </c>
      <c r="AH9" s="15">
        <v>62</v>
      </c>
      <c r="AI9" s="17">
        <v>61</v>
      </c>
      <c r="AJ9" s="17">
        <v>56</v>
      </c>
      <c r="AK9" s="17">
        <v>55</v>
      </c>
      <c r="AL9" s="17">
        <f t="shared" si="0"/>
        <v>54</v>
      </c>
      <c r="AM9" s="17">
        <v>94</v>
      </c>
      <c r="AN9" s="17">
        <v>108</v>
      </c>
      <c r="AO9" s="17">
        <f>I9+AG9+Y9</f>
        <v>112</v>
      </c>
      <c r="AP9" s="17">
        <f>J9+AH9+Z9</f>
        <v>107</v>
      </c>
    </row>
    <row r="10" spans="2:42" ht="36.75" customHeight="1">
      <c r="B10" s="11" t="s">
        <v>15</v>
      </c>
      <c r="C10" s="14" t="s">
        <v>32</v>
      </c>
      <c r="D10" s="15">
        <v>11</v>
      </c>
      <c r="E10" s="15">
        <v>6</v>
      </c>
      <c r="F10" s="15">
        <v>6</v>
      </c>
      <c r="G10" s="15">
        <v>20</v>
      </c>
      <c r="H10" s="15">
        <v>11</v>
      </c>
      <c r="I10" s="15">
        <v>11</v>
      </c>
      <c r="J10" s="15">
        <v>10</v>
      </c>
      <c r="K10" s="15">
        <v>9</v>
      </c>
      <c r="L10" s="15">
        <v>4</v>
      </c>
      <c r="M10" s="15">
        <v>3</v>
      </c>
      <c r="N10" s="15">
        <v>3</v>
      </c>
      <c r="O10" s="15">
        <v>9</v>
      </c>
      <c r="P10" s="15">
        <v>4</v>
      </c>
      <c r="Q10" s="15">
        <v>3</v>
      </c>
      <c r="R10" s="15">
        <v>3</v>
      </c>
      <c r="S10" s="16" t="s">
        <v>28</v>
      </c>
      <c r="T10" s="16" t="s">
        <v>28</v>
      </c>
      <c r="U10" s="16" t="s">
        <v>28</v>
      </c>
      <c r="V10" s="16" t="s">
        <v>28</v>
      </c>
      <c r="W10" s="16" t="s">
        <v>28</v>
      </c>
      <c r="X10" s="16" t="s">
        <v>28</v>
      </c>
      <c r="Y10" s="16" t="s">
        <v>28</v>
      </c>
      <c r="Z10" s="16" t="s">
        <v>28</v>
      </c>
      <c r="AA10" s="15">
        <v>9</v>
      </c>
      <c r="AB10" s="15">
        <v>12</v>
      </c>
      <c r="AC10" s="15">
        <v>14</v>
      </c>
      <c r="AD10" s="15">
        <v>12</v>
      </c>
      <c r="AE10" s="15">
        <v>17</v>
      </c>
      <c r="AF10" s="15">
        <v>23</v>
      </c>
      <c r="AG10" s="15">
        <v>22</v>
      </c>
      <c r="AH10" s="15">
        <v>19</v>
      </c>
      <c r="AI10" s="17">
        <v>26</v>
      </c>
      <c r="AJ10" s="17">
        <v>23</v>
      </c>
      <c r="AK10" s="17">
        <v>20</v>
      </c>
      <c r="AL10" s="17">
        <f t="shared" si="0"/>
        <v>18</v>
      </c>
      <c r="AM10" s="17">
        <v>37</v>
      </c>
      <c r="AN10" s="17">
        <v>34</v>
      </c>
      <c r="AO10" s="17">
        <f aca="true" t="shared" si="1" ref="AO10:AP14">I10+AG10</f>
        <v>33</v>
      </c>
      <c r="AP10" s="17">
        <f t="shared" si="1"/>
        <v>29</v>
      </c>
    </row>
    <row r="11" spans="2:42" ht="41.25" customHeight="1">
      <c r="B11" s="11" t="s">
        <v>16</v>
      </c>
      <c r="C11" s="15">
        <v>11</v>
      </c>
      <c r="D11" s="15">
        <v>8</v>
      </c>
      <c r="E11" s="15">
        <v>8</v>
      </c>
      <c r="F11" s="15">
        <v>7</v>
      </c>
      <c r="G11" s="15">
        <v>12</v>
      </c>
      <c r="H11" s="15">
        <v>9</v>
      </c>
      <c r="I11" s="15">
        <v>9</v>
      </c>
      <c r="J11" s="15">
        <v>9</v>
      </c>
      <c r="K11" s="15">
        <v>4</v>
      </c>
      <c r="L11" s="15">
        <v>4</v>
      </c>
      <c r="M11" s="15">
        <v>4</v>
      </c>
      <c r="N11" s="15">
        <v>4</v>
      </c>
      <c r="O11" s="15">
        <v>4</v>
      </c>
      <c r="P11" s="15">
        <v>4</v>
      </c>
      <c r="Q11" s="15">
        <v>4</v>
      </c>
      <c r="R11" s="15">
        <v>4</v>
      </c>
      <c r="S11" s="16" t="s">
        <v>28</v>
      </c>
      <c r="T11" s="16" t="s">
        <v>28</v>
      </c>
      <c r="U11" s="16" t="s">
        <v>28</v>
      </c>
      <c r="V11" s="16" t="s">
        <v>28</v>
      </c>
      <c r="W11" s="16" t="s">
        <v>28</v>
      </c>
      <c r="X11" s="16" t="s">
        <v>28</v>
      </c>
      <c r="Y11" s="16" t="s">
        <v>28</v>
      </c>
      <c r="Z11" s="16" t="s">
        <v>28</v>
      </c>
      <c r="AA11" s="15">
        <v>4</v>
      </c>
      <c r="AB11" s="15">
        <v>6</v>
      </c>
      <c r="AC11" s="15">
        <v>4</v>
      </c>
      <c r="AD11" s="15">
        <v>5</v>
      </c>
      <c r="AE11" s="15">
        <v>7</v>
      </c>
      <c r="AF11" s="15">
        <v>8</v>
      </c>
      <c r="AG11" s="15">
        <v>7</v>
      </c>
      <c r="AH11" s="15">
        <v>7</v>
      </c>
      <c r="AI11" s="17">
        <v>15</v>
      </c>
      <c r="AJ11" s="17">
        <v>14</v>
      </c>
      <c r="AK11" s="17">
        <v>12</v>
      </c>
      <c r="AL11" s="17">
        <f t="shared" si="0"/>
        <v>12</v>
      </c>
      <c r="AM11" s="17">
        <v>19</v>
      </c>
      <c r="AN11" s="17">
        <v>17</v>
      </c>
      <c r="AO11" s="17">
        <f t="shared" si="1"/>
        <v>16</v>
      </c>
      <c r="AP11" s="17">
        <f t="shared" si="1"/>
        <v>16</v>
      </c>
    </row>
    <row r="12" spans="2:42" ht="41.25" customHeight="1">
      <c r="B12" s="11" t="s">
        <v>17</v>
      </c>
      <c r="C12" s="15">
        <v>3</v>
      </c>
      <c r="D12" s="15">
        <v>3</v>
      </c>
      <c r="E12" s="15">
        <v>3</v>
      </c>
      <c r="F12" s="15">
        <v>3</v>
      </c>
      <c r="G12" s="15">
        <v>3</v>
      </c>
      <c r="H12" s="15">
        <v>3</v>
      </c>
      <c r="I12" s="15">
        <v>3</v>
      </c>
      <c r="J12" s="15">
        <v>3</v>
      </c>
      <c r="K12" s="15">
        <v>2</v>
      </c>
      <c r="L12" s="15">
        <v>2</v>
      </c>
      <c r="M12" s="15">
        <v>2</v>
      </c>
      <c r="N12" s="15">
        <v>2</v>
      </c>
      <c r="O12" s="15">
        <v>2</v>
      </c>
      <c r="P12" s="15">
        <v>2</v>
      </c>
      <c r="Q12" s="15">
        <v>2</v>
      </c>
      <c r="R12" s="15">
        <v>2</v>
      </c>
      <c r="S12" s="16" t="s">
        <v>28</v>
      </c>
      <c r="T12" s="16" t="s">
        <v>28</v>
      </c>
      <c r="U12" s="16" t="s">
        <v>28</v>
      </c>
      <c r="V12" s="16" t="s">
        <v>28</v>
      </c>
      <c r="W12" s="16" t="s">
        <v>28</v>
      </c>
      <c r="X12" s="16" t="s">
        <v>28</v>
      </c>
      <c r="Y12" s="16" t="s">
        <v>28</v>
      </c>
      <c r="Z12" s="16" t="s">
        <v>28</v>
      </c>
      <c r="AA12" s="15">
        <v>5</v>
      </c>
      <c r="AB12" s="15">
        <v>4</v>
      </c>
      <c r="AC12" s="15">
        <v>5</v>
      </c>
      <c r="AD12" s="15">
        <v>2</v>
      </c>
      <c r="AE12" s="15">
        <v>5</v>
      </c>
      <c r="AF12" s="15">
        <v>5</v>
      </c>
      <c r="AG12" s="15">
        <v>6</v>
      </c>
      <c r="AH12" s="15">
        <v>3</v>
      </c>
      <c r="AI12" s="17">
        <v>8</v>
      </c>
      <c r="AJ12" s="17">
        <v>7</v>
      </c>
      <c r="AK12" s="17">
        <v>8</v>
      </c>
      <c r="AL12" s="17">
        <f t="shared" si="0"/>
        <v>5</v>
      </c>
      <c r="AM12" s="18">
        <v>8</v>
      </c>
      <c r="AN12" s="17">
        <v>8</v>
      </c>
      <c r="AO12" s="17">
        <f t="shared" si="1"/>
        <v>9</v>
      </c>
      <c r="AP12" s="17">
        <f t="shared" si="1"/>
        <v>6</v>
      </c>
    </row>
    <row r="13" spans="2:42" ht="38.25" customHeight="1">
      <c r="B13" s="11" t="s">
        <v>18</v>
      </c>
      <c r="C13" s="14" t="s">
        <v>33</v>
      </c>
      <c r="D13" s="15">
        <v>23</v>
      </c>
      <c r="E13" s="15">
        <v>21</v>
      </c>
      <c r="F13" s="15" t="s">
        <v>48</v>
      </c>
      <c r="G13" s="15">
        <v>26</v>
      </c>
      <c r="H13" s="15">
        <v>29</v>
      </c>
      <c r="I13" s="15">
        <v>28</v>
      </c>
      <c r="J13" s="15">
        <v>26</v>
      </c>
      <c r="K13" s="15">
        <v>16</v>
      </c>
      <c r="L13" s="15">
        <v>16</v>
      </c>
      <c r="M13" s="15">
        <v>14</v>
      </c>
      <c r="N13" s="15">
        <v>15</v>
      </c>
      <c r="O13" s="15">
        <v>16</v>
      </c>
      <c r="P13" s="15">
        <v>20</v>
      </c>
      <c r="Q13" s="15">
        <v>18</v>
      </c>
      <c r="R13" s="15">
        <v>16</v>
      </c>
      <c r="S13" s="16" t="s">
        <v>28</v>
      </c>
      <c r="T13" s="16" t="s">
        <v>28</v>
      </c>
      <c r="U13" s="16" t="s">
        <v>28</v>
      </c>
      <c r="V13" s="16" t="s">
        <v>28</v>
      </c>
      <c r="W13" s="16" t="s">
        <v>28</v>
      </c>
      <c r="X13" s="16" t="s">
        <v>28</v>
      </c>
      <c r="Y13" s="16" t="s">
        <v>28</v>
      </c>
      <c r="Z13" s="16" t="s">
        <v>28</v>
      </c>
      <c r="AA13" s="15">
        <v>43</v>
      </c>
      <c r="AB13" s="15">
        <v>30</v>
      </c>
      <c r="AC13" s="15">
        <v>28</v>
      </c>
      <c r="AD13" s="15">
        <v>22</v>
      </c>
      <c r="AE13" s="15">
        <v>53</v>
      </c>
      <c r="AF13" s="15">
        <v>43</v>
      </c>
      <c r="AG13" s="15">
        <v>40</v>
      </c>
      <c r="AH13" s="15">
        <v>37</v>
      </c>
      <c r="AI13" s="17">
        <v>63</v>
      </c>
      <c r="AJ13" s="17">
        <v>52</v>
      </c>
      <c r="AK13" s="17">
        <v>49</v>
      </c>
      <c r="AL13" s="17" t="s">
        <v>49</v>
      </c>
      <c r="AM13" s="17">
        <v>79</v>
      </c>
      <c r="AN13" s="17">
        <v>72</v>
      </c>
      <c r="AO13" s="17">
        <f t="shared" si="1"/>
        <v>68</v>
      </c>
      <c r="AP13" s="17">
        <f t="shared" si="1"/>
        <v>63</v>
      </c>
    </row>
    <row r="14" spans="2:42" ht="38.25" customHeight="1">
      <c r="B14" s="11" t="s">
        <v>19</v>
      </c>
      <c r="C14" s="15">
        <v>4</v>
      </c>
      <c r="D14" s="14" t="s">
        <v>20</v>
      </c>
      <c r="E14" s="14" t="s">
        <v>21</v>
      </c>
      <c r="F14" s="14">
        <v>4</v>
      </c>
      <c r="G14" s="15">
        <v>5</v>
      </c>
      <c r="H14" s="15">
        <v>5</v>
      </c>
      <c r="I14" s="15">
        <v>4</v>
      </c>
      <c r="J14" s="15">
        <v>5</v>
      </c>
      <c r="K14" s="15">
        <v>1</v>
      </c>
      <c r="L14" s="15">
        <v>1</v>
      </c>
      <c r="M14" s="15">
        <v>0</v>
      </c>
      <c r="N14" s="15">
        <v>0</v>
      </c>
      <c r="O14" s="15">
        <v>1</v>
      </c>
      <c r="P14" s="15">
        <v>1</v>
      </c>
      <c r="Q14" s="15">
        <v>0</v>
      </c>
      <c r="R14" s="15">
        <v>0</v>
      </c>
      <c r="S14" s="16" t="s">
        <v>28</v>
      </c>
      <c r="T14" s="16" t="s">
        <v>28</v>
      </c>
      <c r="U14" s="16" t="s">
        <v>28</v>
      </c>
      <c r="V14" s="16" t="s">
        <v>28</v>
      </c>
      <c r="W14" s="16" t="s">
        <v>28</v>
      </c>
      <c r="X14" s="16" t="s">
        <v>28</v>
      </c>
      <c r="Y14" s="16" t="s">
        <v>28</v>
      </c>
      <c r="Z14" s="16" t="s">
        <v>28</v>
      </c>
      <c r="AA14" s="15">
        <v>2</v>
      </c>
      <c r="AB14" s="15">
        <v>3</v>
      </c>
      <c r="AC14" s="15">
        <v>3</v>
      </c>
      <c r="AD14" s="15">
        <v>3</v>
      </c>
      <c r="AE14" s="15">
        <v>5</v>
      </c>
      <c r="AF14" s="15">
        <v>5</v>
      </c>
      <c r="AG14" s="15">
        <v>5</v>
      </c>
      <c r="AH14" s="15">
        <v>7</v>
      </c>
      <c r="AI14" s="17">
        <v>6</v>
      </c>
      <c r="AJ14" s="18" t="s">
        <v>34</v>
      </c>
      <c r="AK14" s="18" t="s">
        <v>29</v>
      </c>
      <c r="AL14" s="17">
        <f t="shared" si="0"/>
        <v>7</v>
      </c>
      <c r="AM14" s="17">
        <v>10</v>
      </c>
      <c r="AN14" s="17">
        <v>10</v>
      </c>
      <c r="AO14" s="17">
        <f t="shared" si="1"/>
        <v>9</v>
      </c>
      <c r="AP14" s="17">
        <f t="shared" si="1"/>
        <v>12</v>
      </c>
    </row>
    <row r="15" spans="2:42" ht="34.5" customHeight="1">
      <c r="B15" s="12" t="s">
        <v>22</v>
      </c>
      <c r="C15" s="9">
        <v>112</v>
      </c>
      <c r="D15" s="9">
        <v>99</v>
      </c>
      <c r="E15" s="9">
        <v>90</v>
      </c>
      <c r="F15" s="9">
        <v>87</v>
      </c>
      <c r="G15" s="9">
        <v>146</v>
      </c>
      <c r="H15" s="9">
        <v>132</v>
      </c>
      <c r="I15" s="9">
        <f aca="true" t="shared" si="2" ref="I15:R15">SUM(I7:I14)</f>
        <v>132</v>
      </c>
      <c r="J15" s="9">
        <f t="shared" si="2"/>
        <v>123</v>
      </c>
      <c r="K15" s="9">
        <f t="shared" si="2"/>
        <v>62</v>
      </c>
      <c r="L15" s="9">
        <f t="shared" si="2"/>
        <v>48</v>
      </c>
      <c r="M15" s="9">
        <f t="shared" si="2"/>
        <v>44</v>
      </c>
      <c r="N15" s="9">
        <f t="shared" si="2"/>
        <v>45</v>
      </c>
      <c r="O15" s="9">
        <f t="shared" si="2"/>
        <v>63</v>
      </c>
      <c r="P15" s="9">
        <f t="shared" si="2"/>
        <v>58</v>
      </c>
      <c r="Q15" s="9">
        <f t="shared" si="2"/>
        <v>53</v>
      </c>
      <c r="R15" s="9">
        <f t="shared" si="2"/>
        <v>50</v>
      </c>
      <c r="S15" s="9">
        <v>1</v>
      </c>
      <c r="T15" s="9">
        <v>1</v>
      </c>
      <c r="U15" s="9">
        <v>1</v>
      </c>
      <c r="V15" s="9">
        <v>1</v>
      </c>
      <c r="W15" s="9">
        <v>1</v>
      </c>
      <c r="X15" s="9">
        <v>1</v>
      </c>
      <c r="Y15" s="9">
        <v>1</v>
      </c>
      <c r="Z15" s="9">
        <v>1</v>
      </c>
      <c r="AA15" s="9">
        <v>98</v>
      </c>
      <c r="AB15" s="9">
        <v>90</v>
      </c>
      <c r="AC15" s="9">
        <v>89</v>
      </c>
      <c r="AD15" s="9">
        <v>80</v>
      </c>
      <c r="AE15" s="9">
        <v>150</v>
      </c>
      <c r="AF15" s="10">
        <v>162</v>
      </c>
      <c r="AG15" s="9">
        <f>SUM(AG7:AG14)</f>
        <v>160</v>
      </c>
      <c r="AH15" s="9">
        <f>SUM(AH7:AH14)</f>
        <v>151</v>
      </c>
      <c r="AI15" s="9">
        <v>211</v>
      </c>
      <c r="AJ15" s="9">
        <v>189</v>
      </c>
      <c r="AK15" s="9">
        <v>180</v>
      </c>
      <c r="AL15" s="9">
        <v>168</v>
      </c>
      <c r="AM15" s="9">
        <f>SUM(AM7:AM14)</f>
        <v>297</v>
      </c>
      <c r="AN15" s="9">
        <f>SUM(AN7:AN14)</f>
        <v>295</v>
      </c>
      <c r="AO15" s="9">
        <f>SUM(AO7:AO14)</f>
        <v>293</v>
      </c>
      <c r="AP15" s="9">
        <f>SUM(AP7:AP14)</f>
        <v>275</v>
      </c>
    </row>
    <row r="16" spans="2:42" ht="29.25" customHeight="1">
      <c r="B16" s="11" t="s">
        <v>23</v>
      </c>
      <c r="C16" s="6">
        <v>459</v>
      </c>
      <c r="D16" s="6">
        <v>410</v>
      </c>
      <c r="E16" s="6">
        <v>396</v>
      </c>
      <c r="F16" s="6">
        <v>372</v>
      </c>
      <c r="G16" s="6">
        <v>617</v>
      </c>
      <c r="H16" s="6">
        <v>551</v>
      </c>
      <c r="I16" s="6">
        <v>548</v>
      </c>
      <c r="J16" s="6">
        <v>512</v>
      </c>
      <c r="K16" s="6" t="s">
        <v>27</v>
      </c>
      <c r="L16" s="6" t="s">
        <v>27</v>
      </c>
      <c r="M16" s="6" t="s">
        <v>27</v>
      </c>
      <c r="N16" s="6">
        <v>132</v>
      </c>
      <c r="O16" s="6">
        <v>228</v>
      </c>
      <c r="P16" s="6" t="s">
        <v>27</v>
      </c>
      <c r="Q16" s="6" t="s">
        <v>27</v>
      </c>
      <c r="R16" s="6">
        <v>152</v>
      </c>
      <c r="S16" s="6">
        <v>10</v>
      </c>
      <c r="T16" s="6">
        <v>6</v>
      </c>
      <c r="U16" s="6">
        <v>6</v>
      </c>
      <c r="V16" s="6">
        <v>6</v>
      </c>
      <c r="W16" s="6">
        <v>14</v>
      </c>
      <c r="X16" s="6">
        <v>7</v>
      </c>
      <c r="Y16" s="6">
        <v>8</v>
      </c>
      <c r="Z16" s="6">
        <v>11</v>
      </c>
      <c r="AA16" s="6">
        <v>493</v>
      </c>
      <c r="AB16" s="6">
        <v>534</v>
      </c>
      <c r="AC16" s="6">
        <v>569</v>
      </c>
      <c r="AD16" s="6">
        <v>539</v>
      </c>
      <c r="AE16" s="6">
        <v>967</v>
      </c>
      <c r="AF16" s="5">
        <v>1124</v>
      </c>
      <c r="AG16" s="5">
        <v>1242</v>
      </c>
      <c r="AH16" s="5">
        <v>1209</v>
      </c>
      <c r="AI16" s="9">
        <v>962</v>
      </c>
      <c r="AJ16" s="9">
        <v>950</v>
      </c>
      <c r="AK16" s="9">
        <v>965</v>
      </c>
      <c r="AL16" s="9">
        <f>F16+V16+AD16</f>
        <v>917</v>
      </c>
      <c r="AM16" s="10">
        <v>1598</v>
      </c>
      <c r="AN16" s="10">
        <v>1682</v>
      </c>
      <c r="AO16" s="10">
        <v>1798</v>
      </c>
      <c r="AP16" s="19">
        <f>J16+Z16+AH16</f>
        <v>1732</v>
      </c>
    </row>
    <row r="17" spans="2:42" ht="20.25" customHeight="1">
      <c r="B17" s="7" t="s">
        <v>24</v>
      </c>
      <c r="C17" s="31">
        <f>C15/C16*100</f>
        <v>24.40087145969499</v>
      </c>
      <c r="D17" s="31">
        <f aca="true" t="shared" si="3" ref="D17:AH17">D15/D16*100</f>
        <v>24.146341463414632</v>
      </c>
      <c r="E17" s="31">
        <f t="shared" si="3"/>
        <v>22.727272727272727</v>
      </c>
      <c r="F17" s="31">
        <f t="shared" si="3"/>
        <v>23.387096774193548</v>
      </c>
      <c r="G17" s="31">
        <f t="shared" si="3"/>
        <v>23.66288492706645</v>
      </c>
      <c r="H17" s="31">
        <f t="shared" si="3"/>
        <v>23.95644283121597</v>
      </c>
      <c r="I17" s="31">
        <f t="shared" si="3"/>
        <v>24.087591240875913</v>
      </c>
      <c r="J17" s="31">
        <f t="shared" si="3"/>
        <v>24.0234375</v>
      </c>
      <c r="K17" s="32" t="s">
        <v>27</v>
      </c>
      <c r="L17" s="32" t="s">
        <v>27</v>
      </c>
      <c r="M17" s="32" t="s">
        <v>27</v>
      </c>
      <c r="N17" s="32">
        <f>N15/N16*100</f>
        <v>34.090909090909086</v>
      </c>
      <c r="O17" s="32">
        <f>O15/O16*100</f>
        <v>27.631578947368425</v>
      </c>
      <c r="P17" s="32" t="s">
        <v>27</v>
      </c>
      <c r="Q17" s="32" t="s">
        <v>27</v>
      </c>
      <c r="R17" s="32">
        <f>R15/R16*100</f>
        <v>32.89473684210527</v>
      </c>
      <c r="S17" s="31">
        <f t="shared" si="3"/>
        <v>10</v>
      </c>
      <c r="T17" s="31">
        <f t="shared" si="3"/>
        <v>16.666666666666664</v>
      </c>
      <c r="U17" s="31">
        <f t="shared" si="3"/>
        <v>16.666666666666664</v>
      </c>
      <c r="V17" s="31">
        <f t="shared" si="3"/>
        <v>16.666666666666664</v>
      </c>
      <c r="W17" s="31">
        <f t="shared" si="3"/>
        <v>7.142857142857142</v>
      </c>
      <c r="X17" s="31">
        <f t="shared" si="3"/>
        <v>14.285714285714285</v>
      </c>
      <c r="Y17" s="31">
        <f t="shared" si="3"/>
        <v>12.5</v>
      </c>
      <c r="Z17" s="31">
        <f t="shared" si="3"/>
        <v>9.090909090909092</v>
      </c>
      <c r="AA17" s="31">
        <f t="shared" si="3"/>
        <v>19.878296146044626</v>
      </c>
      <c r="AB17" s="31">
        <f t="shared" si="3"/>
        <v>16.853932584269664</v>
      </c>
      <c r="AC17" s="31">
        <f t="shared" si="3"/>
        <v>15.641476274165203</v>
      </c>
      <c r="AD17" s="31">
        <f t="shared" si="3"/>
        <v>14.842300556586272</v>
      </c>
      <c r="AE17" s="31">
        <f t="shared" si="3"/>
        <v>15.511892450879008</v>
      </c>
      <c r="AF17" s="31">
        <f t="shared" si="3"/>
        <v>14.412811387900357</v>
      </c>
      <c r="AG17" s="31">
        <f t="shared" si="3"/>
        <v>12.88244766505636</v>
      </c>
      <c r="AH17" s="31">
        <f t="shared" si="3"/>
        <v>12.48966087675765</v>
      </c>
      <c r="AI17" s="34">
        <f aca="true" t="shared" si="4" ref="AI17:AP17">AI15/AI16*100</f>
        <v>21.933471933471935</v>
      </c>
      <c r="AJ17" s="34">
        <f t="shared" si="4"/>
        <v>19.894736842105264</v>
      </c>
      <c r="AK17" s="34">
        <f t="shared" si="4"/>
        <v>18.65284974093264</v>
      </c>
      <c r="AL17" s="34">
        <f t="shared" si="4"/>
        <v>18.3206106870229</v>
      </c>
      <c r="AM17" s="34">
        <f t="shared" si="4"/>
        <v>18.585732165206508</v>
      </c>
      <c r="AN17" s="34">
        <f t="shared" si="4"/>
        <v>17.538644470868014</v>
      </c>
      <c r="AO17" s="34">
        <f t="shared" si="4"/>
        <v>16.295884315906566</v>
      </c>
      <c r="AP17" s="34">
        <f t="shared" si="4"/>
        <v>15.877598152424943</v>
      </c>
    </row>
    <row r="18" spans="2:42" ht="20.25" customHeight="1">
      <c r="B18" s="8" t="s">
        <v>25</v>
      </c>
      <c r="C18" s="31"/>
      <c r="D18" s="31"/>
      <c r="E18" s="31"/>
      <c r="F18" s="31"/>
      <c r="G18" s="31"/>
      <c r="H18" s="31"/>
      <c r="I18" s="31"/>
      <c r="J18" s="31"/>
      <c r="K18" s="33"/>
      <c r="L18" s="33"/>
      <c r="M18" s="33"/>
      <c r="N18" s="33"/>
      <c r="O18" s="33"/>
      <c r="P18" s="33"/>
      <c r="Q18" s="33"/>
      <c r="R18" s="33"/>
      <c r="S18" s="31"/>
      <c r="T18" s="31"/>
      <c r="U18" s="31"/>
      <c r="V18" s="31"/>
      <c r="W18" s="31"/>
      <c r="X18" s="31"/>
      <c r="Y18" s="31"/>
      <c r="Z18" s="31"/>
      <c r="AA18" s="31"/>
      <c r="AB18" s="31"/>
      <c r="AC18" s="31"/>
      <c r="AD18" s="31"/>
      <c r="AE18" s="31"/>
      <c r="AF18" s="31"/>
      <c r="AG18" s="31"/>
      <c r="AH18" s="31"/>
      <c r="AI18" s="34"/>
      <c r="AJ18" s="34"/>
      <c r="AK18" s="34"/>
      <c r="AL18" s="34"/>
      <c r="AM18" s="34"/>
      <c r="AN18" s="34"/>
      <c r="AO18" s="34"/>
      <c r="AP18" s="34"/>
    </row>
    <row r="19" spans="2:26" ht="58.5" customHeight="1">
      <c r="B19" s="35" t="s">
        <v>50</v>
      </c>
      <c r="C19" s="35"/>
      <c r="D19" s="35"/>
      <c r="E19" s="35"/>
      <c r="F19" s="35"/>
      <c r="G19" s="35"/>
      <c r="H19" s="35"/>
      <c r="I19" s="35"/>
      <c r="J19" s="35"/>
      <c r="K19" s="35"/>
      <c r="L19" s="35"/>
      <c r="M19" s="35"/>
      <c r="N19" s="35"/>
      <c r="O19" s="35"/>
      <c r="P19" s="35"/>
      <c r="Q19" s="35"/>
      <c r="R19" s="35"/>
      <c r="S19" s="35"/>
      <c r="T19" s="35"/>
      <c r="U19" s="35"/>
      <c r="V19" s="35"/>
      <c r="W19" s="35"/>
      <c r="X19" s="35"/>
      <c r="Y19" s="35"/>
      <c r="Z19" s="35"/>
    </row>
    <row r="20" ht="32.25" customHeight="1"/>
  </sheetData>
  <sheetProtection/>
  <mergeCells count="97">
    <mergeCell ref="O5:O6"/>
    <mergeCell ref="P5:P6"/>
    <mergeCell ref="Q5:Q6"/>
    <mergeCell ref="R5:R6"/>
    <mergeCell ref="K17:K18"/>
    <mergeCell ref="L17:L18"/>
    <mergeCell ref="M17:M18"/>
    <mergeCell ref="N17:N18"/>
    <mergeCell ref="O17:O18"/>
    <mergeCell ref="P17:P18"/>
    <mergeCell ref="AM17:AM18"/>
    <mergeCell ref="AN17:AN18"/>
    <mergeCell ref="AO17:AO18"/>
    <mergeCell ref="AP17:AP18"/>
    <mergeCell ref="B19:Z19"/>
    <mergeCell ref="AI17:AI18"/>
    <mergeCell ref="AJ17:AJ18"/>
    <mergeCell ref="AK17:AK18"/>
    <mergeCell ref="AL17:AL18"/>
    <mergeCell ref="AC17:AC18"/>
    <mergeCell ref="AD17:AD18"/>
    <mergeCell ref="AE17:AE18"/>
    <mergeCell ref="AF17:AF18"/>
    <mergeCell ref="AG17:AG18"/>
    <mergeCell ref="AH17:AH18"/>
    <mergeCell ref="W17:W18"/>
    <mergeCell ref="X17:X18"/>
    <mergeCell ref="Y17:Y18"/>
    <mergeCell ref="Z17:Z18"/>
    <mergeCell ref="AA17:AA18"/>
    <mergeCell ref="AB17:AB18"/>
    <mergeCell ref="I17:I18"/>
    <mergeCell ref="J17:J18"/>
    <mergeCell ref="S17:S18"/>
    <mergeCell ref="T17:T18"/>
    <mergeCell ref="U17:U18"/>
    <mergeCell ref="V17:V18"/>
    <mergeCell ref="Q17:Q18"/>
    <mergeCell ref="R17:R18"/>
    <mergeCell ref="AM5:AM6"/>
    <mergeCell ref="AN5:AN6"/>
    <mergeCell ref="AO5:AO6"/>
    <mergeCell ref="AP5:AP6"/>
    <mergeCell ref="C17:C18"/>
    <mergeCell ref="D17:D18"/>
    <mergeCell ref="E17:E18"/>
    <mergeCell ref="F17:F18"/>
    <mergeCell ref="G17:G18"/>
    <mergeCell ref="H17:H18"/>
    <mergeCell ref="AI5:AI6"/>
    <mergeCell ref="AJ5:AJ6"/>
    <mergeCell ref="AK5:AK6"/>
    <mergeCell ref="AL5:AL6"/>
    <mergeCell ref="AC5:AC6"/>
    <mergeCell ref="AD5:AD6"/>
    <mergeCell ref="AE5:AE6"/>
    <mergeCell ref="AF5:AF6"/>
    <mergeCell ref="AG5:AG6"/>
    <mergeCell ref="AH5:AH6"/>
    <mergeCell ref="W5:W6"/>
    <mergeCell ref="X5:X6"/>
    <mergeCell ref="Y5:Y6"/>
    <mergeCell ref="Z5:Z6"/>
    <mergeCell ref="AA5:AA6"/>
    <mergeCell ref="AB5:AB6"/>
    <mergeCell ref="I5:I6"/>
    <mergeCell ref="J5:J6"/>
    <mergeCell ref="S5:S6"/>
    <mergeCell ref="T5:T6"/>
    <mergeCell ref="U5:U6"/>
    <mergeCell ref="V5:V6"/>
    <mergeCell ref="K5:K6"/>
    <mergeCell ref="L5:L6"/>
    <mergeCell ref="M5:M6"/>
    <mergeCell ref="N5:N6"/>
    <mergeCell ref="AI4:AL4"/>
    <mergeCell ref="AM4:AP4"/>
    <mergeCell ref="C5:C6"/>
    <mergeCell ref="D5:D6"/>
    <mergeCell ref="E5:E6"/>
    <mergeCell ref="F5:F6"/>
    <mergeCell ref="G5:G6"/>
    <mergeCell ref="H5:H6"/>
    <mergeCell ref="C4:F4"/>
    <mergeCell ref="G4:J4"/>
    <mergeCell ref="S4:V4"/>
    <mergeCell ref="W4:Z4"/>
    <mergeCell ref="AA4:AD4"/>
    <mergeCell ref="AE4:AH4"/>
    <mergeCell ref="K4:N4"/>
    <mergeCell ref="O4:R4"/>
    <mergeCell ref="S3:Z3"/>
    <mergeCell ref="AA3:AH3"/>
    <mergeCell ref="AI3:AP3"/>
    <mergeCell ref="B1:W1"/>
    <mergeCell ref="AL1:AP1"/>
    <mergeCell ref="C3:R3"/>
  </mergeCells>
  <printOptions/>
  <pageMargins left="0.0024999999441206455" right="0" top="0.6349999904632568" bottom="0" header="0" footer="0"/>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Z28"/>
  <sheetViews>
    <sheetView tabSelected="1" zoomScale="110" zoomScaleNormal="11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M13" sqref="M13"/>
    </sheetView>
  </sheetViews>
  <sheetFormatPr defaultColWidth="9.00390625" defaultRowHeight="15" customHeight="1"/>
  <cols>
    <col min="1" max="1" width="1.25" style="36" customWidth="1"/>
    <col min="2" max="2" width="4.25390625" style="36" customWidth="1"/>
    <col min="3" max="3" width="2.125" style="36" customWidth="1"/>
    <col min="4" max="4" width="14.50390625" style="36" customWidth="1"/>
    <col min="5" max="5" width="4.625" style="36" customWidth="1"/>
    <col min="6" max="23" width="5.375" style="36" customWidth="1"/>
    <col min="24" max="24" width="5.75390625" style="36" customWidth="1"/>
    <col min="25" max="25" width="5.375" style="36" customWidth="1"/>
    <col min="26" max="16384" width="9.00390625" style="36" customWidth="1"/>
  </cols>
  <sheetData>
    <row r="1" spans="4:25" ht="26.25" customHeight="1">
      <c r="D1" s="95" t="s">
        <v>90</v>
      </c>
      <c r="E1" s="94"/>
      <c r="F1" s="94"/>
      <c r="G1" s="94"/>
      <c r="H1" s="94"/>
      <c r="I1" s="94"/>
      <c r="J1" s="94"/>
      <c r="K1" s="94"/>
      <c r="L1" s="94"/>
      <c r="M1" s="94"/>
      <c r="N1" s="94"/>
      <c r="W1" s="93" t="s">
        <v>36</v>
      </c>
      <c r="X1" s="93"/>
      <c r="Y1" s="93"/>
    </row>
    <row r="2" spans="3:25" ht="19.5" customHeight="1">
      <c r="C2" s="92"/>
      <c r="D2" s="91"/>
      <c r="E2" s="90" t="s">
        <v>89</v>
      </c>
      <c r="F2" s="89" t="s">
        <v>88</v>
      </c>
      <c r="G2" s="88"/>
      <c r="H2" s="88"/>
      <c r="I2" s="88"/>
      <c r="J2" s="87"/>
      <c r="K2" s="89" t="s">
        <v>87</v>
      </c>
      <c r="L2" s="88"/>
      <c r="M2" s="88"/>
      <c r="N2" s="88"/>
      <c r="O2" s="87"/>
      <c r="P2" s="86" t="s">
        <v>86</v>
      </c>
      <c r="Q2" s="86"/>
      <c r="R2" s="86"/>
      <c r="S2" s="86"/>
      <c r="T2" s="86"/>
      <c r="U2" s="85" t="s">
        <v>85</v>
      </c>
      <c r="V2" s="85"/>
      <c r="W2" s="85"/>
      <c r="X2" s="85"/>
      <c r="Y2" s="85"/>
    </row>
    <row r="3" spans="3:25" ht="21">
      <c r="C3" s="84"/>
      <c r="D3" s="83" t="s">
        <v>84</v>
      </c>
      <c r="E3" s="82" t="s">
        <v>83</v>
      </c>
      <c r="F3" s="81" t="s">
        <v>81</v>
      </c>
      <c r="G3" s="81" t="s">
        <v>80</v>
      </c>
      <c r="H3" s="81" t="s">
        <v>79</v>
      </c>
      <c r="I3" s="81" t="s">
        <v>78</v>
      </c>
      <c r="J3" s="50" t="s">
        <v>82</v>
      </c>
      <c r="K3" s="81" t="s">
        <v>81</v>
      </c>
      <c r="L3" s="81" t="s">
        <v>80</v>
      </c>
      <c r="M3" s="81" t="s">
        <v>79</v>
      </c>
      <c r="N3" s="81" t="s">
        <v>78</v>
      </c>
      <c r="O3" s="50" t="s">
        <v>77</v>
      </c>
      <c r="P3" s="81" t="s">
        <v>81</v>
      </c>
      <c r="Q3" s="81" t="s">
        <v>80</v>
      </c>
      <c r="R3" s="81" t="s">
        <v>79</v>
      </c>
      <c r="S3" s="81" t="s">
        <v>78</v>
      </c>
      <c r="T3" s="50" t="s">
        <v>77</v>
      </c>
      <c r="U3" s="81" t="s">
        <v>81</v>
      </c>
      <c r="V3" s="81" t="s">
        <v>80</v>
      </c>
      <c r="W3" s="81" t="s">
        <v>79</v>
      </c>
      <c r="X3" s="81" t="s">
        <v>78</v>
      </c>
      <c r="Y3" s="40" t="s">
        <v>77</v>
      </c>
    </row>
    <row r="4" spans="3:25" ht="18.75" customHeight="1">
      <c r="C4" s="80" t="s">
        <v>76</v>
      </c>
      <c r="D4" s="77" t="s">
        <v>75</v>
      </c>
      <c r="E4" s="50" t="s">
        <v>58</v>
      </c>
      <c r="F4" s="48" t="s">
        <v>60</v>
      </c>
      <c r="G4" s="57">
        <v>1</v>
      </c>
      <c r="H4" s="47">
        <v>3</v>
      </c>
      <c r="I4" s="47">
        <v>2</v>
      </c>
      <c r="J4" s="53">
        <f>I4/I5*100</f>
        <v>10</v>
      </c>
      <c r="K4" s="48" t="s">
        <v>60</v>
      </c>
      <c r="L4" s="48" t="s">
        <v>60</v>
      </c>
      <c r="M4" s="47">
        <v>1</v>
      </c>
      <c r="N4" s="47">
        <v>1</v>
      </c>
      <c r="O4" s="53">
        <f>N4/N5*100</f>
        <v>50</v>
      </c>
      <c r="P4" s="48" t="s">
        <v>60</v>
      </c>
      <c r="Q4" s="47">
        <v>4</v>
      </c>
      <c r="R4" s="47">
        <v>6</v>
      </c>
      <c r="S4" s="47">
        <v>9</v>
      </c>
      <c r="T4" s="53">
        <f>S4/S5*100</f>
        <v>16.071428571428573</v>
      </c>
      <c r="U4" s="39">
        <v>0</v>
      </c>
      <c r="V4" s="39">
        <v>5</v>
      </c>
      <c r="W4" s="39">
        <f>H4+M4+R4</f>
        <v>10</v>
      </c>
      <c r="X4" s="39">
        <f>I4+N4+S4</f>
        <v>12</v>
      </c>
      <c r="Y4" s="43">
        <f>X4/X5*100</f>
        <v>15.384615384615385</v>
      </c>
    </row>
    <row r="5" spans="3:25" ht="18.75" customHeight="1">
      <c r="C5" s="79"/>
      <c r="D5" s="75"/>
      <c r="E5" s="50" t="s">
        <v>57</v>
      </c>
      <c r="F5" s="48" t="s">
        <v>60</v>
      </c>
      <c r="G5" s="47">
        <v>13</v>
      </c>
      <c r="H5" s="47">
        <v>18</v>
      </c>
      <c r="I5" s="47">
        <v>20</v>
      </c>
      <c r="J5" s="46"/>
      <c r="K5" s="47">
        <v>1</v>
      </c>
      <c r="L5" s="48" t="s">
        <v>60</v>
      </c>
      <c r="M5" s="47">
        <v>1</v>
      </c>
      <c r="N5" s="47">
        <v>2</v>
      </c>
      <c r="O5" s="46"/>
      <c r="P5" s="48" t="s">
        <v>60</v>
      </c>
      <c r="Q5" s="57">
        <v>20</v>
      </c>
      <c r="R5" s="47">
        <v>47</v>
      </c>
      <c r="S5" s="47">
        <v>56</v>
      </c>
      <c r="T5" s="46"/>
      <c r="U5" s="39">
        <v>1</v>
      </c>
      <c r="V5" s="39">
        <v>33</v>
      </c>
      <c r="W5" s="39">
        <f>H5+M5+R5</f>
        <v>66</v>
      </c>
      <c r="X5" s="39">
        <f>I5+N5+S5</f>
        <v>78</v>
      </c>
      <c r="Y5" s="38"/>
    </row>
    <row r="6" spans="3:25" ht="18.75" customHeight="1">
      <c r="C6" s="73" t="s">
        <v>74</v>
      </c>
      <c r="D6" s="77" t="s">
        <v>73</v>
      </c>
      <c r="E6" s="50" t="s">
        <v>58</v>
      </c>
      <c r="F6" s="47">
        <v>27</v>
      </c>
      <c r="G6" s="47">
        <v>29</v>
      </c>
      <c r="H6" s="47">
        <v>22</v>
      </c>
      <c r="I6" s="47">
        <v>28</v>
      </c>
      <c r="J6" s="53">
        <f>I6/I7*100</f>
        <v>23.333333333333332</v>
      </c>
      <c r="K6" s="48" t="s">
        <v>60</v>
      </c>
      <c r="L6" s="48" t="s">
        <v>60</v>
      </c>
      <c r="M6" s="48" t="s">
        <v>60</v>
      </c>
      <c r="N6" s="48" t="s">
        <v>60</v>
      </c>
      <c r="O6" s="54" t="s">
        <v>27</v>
      </c>
      <c r="P6" s="47">
        <v>14</v>
      </c>
      <c r="Q6" s="47">
        <v>18</v>
      </c>
      <c r="R6" s="78">
        <v>17</v>
      </c>
      <c r="S6" s="78">
        <v>16</v>
      </c>
      <c r="T6" s="53">
        <f>S6/S7*100</f>
        <v>11.11111111111111</v>
      </c>
      <c r="U6" s="39">
        <v>41</v>
      </c>
      <c r="V6" s="39">
        <v>47</v>
      </c>
      <c r="W6" s="39">
        <f>H6+R6</f>
        <v>39</v>
      </c>
      <c r="X6" s="39">
        <f>I6+S6</f>
        <v>44</v>
      </c>
      <c r="Y6" s="43">
        <f>X6/X7*100</f>
        <v>16.666666666666664</v>
      </c>
    </row>
    <row r="7" spans="3:25" ht="18.75" customHeight="1">
      <c r="C7" s="73"/>
      <c r="D7" s="75"/>
      <c r="E7" s="50" t="s">
        <v>57</v>
      </c>
      <c r="F7" s="47">
        <v>140</v>
      </c>
      <c r="G7" s="47">
        <v>138</v>
      </c>
      <c r="H7" s="57">
        <v>129</v>
      </c>
      <c r="I7" s="57">
        <v>120</v>
      </c>
      <c r="J7" s="46"/>
      <c r="K7" s="47">
        <v>1</v>
      </c>
      <c r="L7" s="48" t="s">
        <v>60</v>
      </c>
      <c r="M7" s="48" t="s">
        <v>60</v>
      </c>
      <c r="N7" s="48" t="s">
        <v>27</v>
      </c>
      <c r="O7" s="62"/>
      <c r="P7" s="47">
        <v>130</v>
      </c>
      <c r="Q7" s="47">
        <v>145</v>
      </c>
      <c r="R7" s="47">
        <v>147</v>
      </c>
      <c r="S7" s="47">
        <v>144</v>
      </c>
      <c r="T7" s="46"/>
      <c r="U7" s="39">
        <v>271</v>
      </c>
      <c r="V7" s="39">
        <v>283</v>
      </c>
      <c r="W7" s="39">
        <f>H7+R7</f>
        <v>276</v>
      </c>
      <c r="X7" s="39">
        <f>I7+S7</f>
        <v>264</v>
      </c>
      <c r="Y7" s="38"/>
    </row>
    <row r="8" spans="3:25" ht="18.75" customHeight="1">
      <c r="C8" s="73" t="s">
        <v>72</v>
      </c>
      <c r="D8" s="77" t="s">
        <v>71</v>
      </c>
      <c r="E8" s="50" t="s">
        <v>58</v>
      </c>
      <c r="F8" s="47">
        <v>5</v>
      </c>
      <c r="G8" s="47">
        <v>7</v>
      </c>
      <c r="H8" s="47">
        <v>8</v>
      </c>
      <c r="I8" s="47">
        <v>6</v>
      </c>
      <c r="J8" s="53">
        <f>I8/I9*100</f>
        <v>17.142857142857142</v>
      </c>
      <c r="K8" s="48" t="s">
        <v>60</v>
      </c>
      <c r="L8" s="48" t="s">
        <v>60</v>
      </c>
      <c r="M8" s="48" t="s">
        <v>60</v>
      </c>
      <c r="N8" s="48" t="s">
        <v>60</v>
      </c>
      <c r="O8" s="54" t="s">
        <v>27</v>
      </c>
      <c r="P8" s="47">
        <v>3</v>
      </c>
      <c r="Q8" s="47">
        <v>3</v>
      </c>
      <c r="R8" s="47">
        <v>3</v>
      </c>
      <c r="S8" s="47">
        <v>4</v>
      </c>
      <c r="T8" s="53">
        <f>S8/S9*100</f>
        <v>15.384615384615385</v>
      </c>
      <c r="U8" s="39">
        <v>8</v>
      </c>
      <c r="V8" s="39">
        <v>10</v>
      </c>
      <c r="W8" s="39">
        <f>H8+R8</f>
        <v>11</v>
      </c>
      <c r="X8" s="39">
        <f>I8+S8</f>
        <v>10</v>
      </c>
      <c r="Y8" s="43">
        <f>X8/X9*100</f>
        <v>16.39344262295082</v>
      </c>
    </row>
    <row r="9" spans="3:25" ht="18.75" customHeight="1">
      <c r="C9" s="73"/>
      <c r="D9" s="75"/>
      <c r="E9" s="50" t="s">
        <v>57</v>
      </c>
      <c r="F9" s="47">
        <v>26</v>
      </c>
      <c r="G9" s="47">
        <v>34</v>
      </c>
      <c r="H9" s="47">
        <v>35</v>
      </c>
      <c r="I9" s="47">
        <v>35</v>
      </c>
      <c r="J9" s="46"/>
      <c r="K9" s="48" t="s">
        <v>60</v>
      </c>
      <c r="L9" s="47">
        <v>1</v>
      </c>
      <c r="M9" s="47">
        <v>1</v>
      </c>
      <c r="N9" s="48" t="s">
        <v>60</v>
      </c>
      <c r="O9" s="62"/>
      <c r="P9" s="47">
        <v>18</v>
      </c>
      <c r="Q9" s="47">
        <v>22</v>
      </c>
      <c r="R9" s="47">
        <v>25</v>
      </c>
      <c r="S9" s="47">
        <v>26</v>
      </c>
      <c r="T9" s="46"/>
      <c r="U9" s="39">
        <v>44</v>
      </c>
      <c r="V9" s="39">
        <v>57</v>
      </c>
      <c r="W9" s="39">
        <f>H9+M9+R9</f>
        <v>61</v>
      </c>
      <c r="X9" s="39">
        <f>I9+S9</f>
        <v>61</v>
      </c>
      <c r="Y9" s="38"/>
    </row>
    <row r="10" spans="3:25" ht="18.75" customHeight="1">
      <c r="C10" s="73" t="s">
        <v>70</v>
      </c>
      <c r="D10" s="77" t="s">
        <v>69</v>
      </c>
      <c r="E10" s="50" t="s">
        <v>58</v>
      </c>
      <c r="F10" s="47">
        <v>9</v>
      </c>
      <c r="G10" s="57">
        <v>8</v>
      </c>
      <c r="H10" s="47">
        <v>8</v>
      </c>
      <c r="I10" s="47">
        <v>9</v>
      </c>
      <c r="J10" s="53">
        <f>I10/I11*100</f>
        <v>33.33333333333333</v>
      </c>
      <c r="K10" s="48" t="s">
        <v>60</v>
      </c>
      <c r="L10" s="48" t="s">
        <v>60</v>
      </c>
      <c r="M10" s="48" t="s">
        <v>60</v>
      </c>
      <c r="N10" s="48" t="s">
        <v>60</v>
      </c>
      <c r="O10" s="54" t="s">
        <v>27</v>
      </c>
      <c r="P10" s="47">
        <v>4</v>
      </c>
      <c r="Q10" s="47">
        <v>4</v>
      </c>
      <c r="R10" s="47">
        <v>3</v>
      </c>
      <c r="S10" s="47">
        <v>5</v>
      </c>
      <c r="T10" s="53">
        <f>S10/S11*100</f>
        <v>21.73913043478261</v>
      </c>
      <c r="U10" s="39">
        <v>13</v>
      </c>
      <c r="V10" s="39">
        <v>12</v>
      </c>
      <c r="W10" s="39">
        <f>H10+R10</f>
        <v>11</v>
      </c>
      <c r="X10" s="39">
        <f>I10+S10</f>
        <v>14</v>
      </c>
      <c r="Y10" s="43">
        <f>X10/X11*100</f>
        <v>28.000000000000004</v>
      </c>
    </row>
    <row r="11" spans="3:25" ht="18.75" customHeight="1">
      <c r="C11" s="76"/>
      <c r="D11" s="75"/>
      <c r="E11" s="50" t="s">
        <v>57</v>
      </c>
      <c r="F11" s="47">
        <v>50</v>
      </c>
      <c r="G11" s="47">
        <v>35</v>
      </c>
      <c r="H11" s="47">
        <v>34</v>
      </c>
      <c r="I11" s="47">
        <v>27</v>
      </c>
      <c r="J11" s="46"/>
      <c r="K11" s="48" t="s">
        <v>60</v>
      </c>
      <c r="L11" s="48" t="s">
        <v>60</v>
      </c>
      <c r="M11" s="48" t="s">
        <v>60</v>
      </c>
      <c r="N11" s="48" t="s">
        <v>60</v>
      </c>
      <c r="O11" s="62"/>
      <c r="P11" s="47">
        <v>27</v>
      </c>
      <c r="Q11" s="47">
        <v>17</v>
      </c>
      <c r="R11" s="47">
        <v>17</v>
      </c>
      <c r="S11" s="47">
        <v>23</v>
      </c>
      <c r="T11" s="46"/>
      <c r="U11" s="39">
        <v>77</v>
      </c>
      <c r="V11" s="39">
        <v>52</v>
      </c>
      <c r="W11" s="39">
        <f>H11+R11</f>
        <v>51</v>
      </c>
      <c r="X11" s="39">
        <f>I11+S11</f>
        <v>50</v>
      </c>
      <c r="Y11" s="38"/>
    </row>
    <row r="12" spans="3:25" ht="18.75" customHeight="1">
      <c r="C12" s="73" t="s">
        <v>68</v>
      </c>
      <c r="D12" s="74" t="s">
        <v>67</v>
      </c>
      <c r="E12" s="50" t="s">
        <v>58</v>
      </c>
      <c r="F12" s="57">
        <v>10</v>
      </c>
      <c r="G12" s="47">
        <v>5</v>
      </c>
      <c r="H12" s="47">
        <v>4</v>
      </c>
      <c r="I12" s="47">
        <v>3</v>
      </c>
      <c r="J12" s="53">
        <f>I12/I13*100</f>
        <v>21.428571428571427</v>
      </c>
      <c r="K12" s="48" t="s">
        <v>60</v>
      </c>
      <c r="L12" s="48" t="s">
        <v>60</v>
      </c>
      <c r="M12" s="48" t="s">
        <v>60</v>
      </c>
      <c r="N12" s="48" t="s">
        <v>60</v>
      </c>
      <c r="O12" s="54" t="s">
        <v>27</v>
      </c>
      <c r="P12" s="47">
        <v>2</v>
      </c>
      <c r="Q12" s="48" t="s">
        <v>60</v>
      </c>
      <c r="R12" s="48" t="s">
        <v>60</v>
      </c>
      <c r="S12" s="48" t="s">
        <v>60</v>
      </c>
      <c r="T12" s="54" t="s">
        <v>27</v>
      </c>
      <c r="U12" s="39">
        <v>12</v>
      </c>
      <c r="V12" s="39">
        <v>5</v>
      </c>
      <c r="W12" s="39">
        <f>H12</f>
        <v>4</v>
      </c>
      <c r="X12" s="39">
        <f>I12</f>
        <v>3</v>
      </c>
      <c r="Y12" s="43">
        <f>X12/X13*100</f>
        <v>14.285714285714285</v>
      </c>
    </row>
    <row r="13" spans="1:25" ht="18.75" customHeight="1">
      <c r="A13" s="67"/>
      <c r="C13" s="73"/>
      <c r="D13" s="72"/>
      <c r="E13" s="50" t="s">
        <v>57</v>
      </c>
      <c r="F13" s="47">
        <v>28</v>
      </c>
      <c r="G13" s="47">
        <v>16</v>
      </c>
      <c r="H13" s="47">
        <v>15</v>
      </c>
      <c r="I13" s="47">
        <v>14</v>
      </c>
      <c r="J13" s="46"/>
      <c r="K13" s="48" t="s">
        <v>60</v>
      </c>
      <c r="L13" s="48" t="s">
        <v>60</v>
      </c>
      <c r="M13" s="48" t="s">
        <v>60</v>
      </c>
      <c r="N13" s="48" t="s">
        <v>60</v>
      </c>
      <c r="O13" s="62"/>
      <c r="P13" s="47">
        <v>11</v>
      </c>
      <c r="Q13" s="47">
        <v>10</v>
      </c>
      <c r="R13" s="57">
        <v>9</v>
      </c>
      <c r="S13" s="57">
        <v>7</v>
      </c>
      <c r="T13" s="62"/>
      <c r="U13" s="68">
        <v>39</v>
      </c>
      <c r="V13" s="39">
        <v>26</v>
      </c>
      <c r="W13" s="39">
        <f>H13+R13</f>
        <v>24</v>
      </c>
      <c r="X13" s="39">
        <f>I13+S13</f>
        <v>21</v>
      </c>
      <c r="Y13" s="38"/>
    </row>
    <row r="14" spans="1:26" ht="18.75" customHeight="1">
      <c r="A14" s="67"/>
      <c r="C14" s="71"/>
      <c r="D14" s="70" t="s">
        <v>66</v>
      </c>
      <c r="E14" s="40" t="s">
        <v>58</v>
      </c>
      <c r="F14" s="39">
        <v>51</v>
      </c>
      <c r="G14" s="39">
        <v>50</v>
      </c>
      <c r="H14" s="39">
        <v>51</v>
      </c>
      <c r="I14" s="39">
        <f>I4+I6+I8+I10+I12</f>
        <v>48</v>
      </c>
      <c r="J14" s="43">
        <f>I14/I15*100</f>
        <v>22.22222222222222</v>
      </c>
      <c r="K14" s="69" t="s">
        <v>60</v>
      </c>
      <c r="L14" s="69" t="s">
        <v>60</v>
      </c>
      <c r="M14" s="39">
        <v>1</v>
      </c>
      <c r="N14" s="39">
        <v>1</v>
      </c>
      <c r="O14" s="43">
        <f>N14/N15*100</f>
        <v>50</v>
      </c>
      <c r="P14" s="39">
        <v>23</v>
      </c>
      <c r="Q14" s="39">
        <v>29</v>
      </c>
      <c r="R14" s="39">
        <v>30</v>
      </c>
      <c r="S14" s="39">
        <f>S4+S6+S8+S10</f>
        <v>34</v>
      </c>
      <c r="T14" s="43">
        <f>S14/S15*100</f>
        <v>13.28125</v>
      </c>
      <c r="U14" s="39">
        <v>74</v>
      </c>
      <c r="V14" s="68">
        <v>79</v>
      </c>
      <c r="W14" s="39">
        <f>H14+M14+R14</f>
        <v>82</v>
      </c>
      <c r="X14" s="39">
        <f>I14+N14+S14</f>
        <v>83</v>
      </c>
      <c r="Y14" s="43">
        <f>X14/X15*100</f>
        <v>17.51054852320675</v>
      </c>
      <c r="Z14" s="63"/>
    </row>
    <row r="15" spans="1:26" ht="18.75" customHeight="1">
      <c r="A15" s="67"/>
      <c r="C15" s="66"/>
      <c r="D15" s="65"/>
      <c r="E15" s="40" t="s">
        <v>57</v>
      </c>
      <c r="F15" s="39">
        <v>244</v>
      </c>
      <c r="G15" s="39">
        <v>236</v>
      </c>
      <c r="H15" s="39">
        <v>231</v>
      </c>
      <c r="I15" s="39">
        <f>I5+I7+I9+I11+I13</f>
        <v>216</v>
      </c>
      <c r="J15" s="38"/>
      <c r="K15" s="39">
        <v>2</v>
      </c>
      <c r="L15" s="39">
        <v>1</v>
      </c>
      <c r="M15" s="64">
        <v>2</v>
      </c>
      <c r="N15" s="64">
        <v>2</v>
      </c>
      <c r="O15" s="38"/>
      <c r="P15" s="39">
        <v>186</v>
      </c>
      <c r="Q15" s="39">
        <v>214</v>
      </c>
      <c r="R15" s="39">
        <v>245</v>
      </c>
      <c r="S15" s="39">
        <f>S5+S7+S9+S11+S13</f>
        <v>256</v>
      </c>
      <c r="T15" s="38"/>
      <c r="U15" s="39">
        <v>432</v>
      </c>
      <c r="V15" s="39">
        <v>451</v>
      </c>
      <c r="W15" s="39">
        <f>H15+M15+R15</f>
        <v>478</v>
      </c>
      <c r="X15" s="39">
        <f>I15+N15+S15</f>
        <v>474</v>
      </c>
      <c r="Y15" s="38"/>
      <c r="Z15" s="63"/>
    </row>
    <row r="16" spans="3:25" ht="18.75" customHeight="1">
      <c r="C16" s="61" t="s">
        <v>65</v>
      </c>
      <c r="D16" s="60"/>
      <c r="E16" s="50" t="s">
        <v>58</v>
      </c>
      <c r="F16" s="47">
        <v>23</v>
      </c>
      <c r="G16" s="47">
        <v>22</v>
      </c>
      <c r="H16" s="47">
        <v>19</v>
      </c>
      <c r="I16" s="47">
        <v>12</v>
      </c>
      <c r="J16" s="53">
        <f>I16/I17*100</f>
        <v>21.428571428571427</v>
      </c>
      <c r="K16" s="48" t="s">
        <v>60</v>
      </c>
      <c r="L16" s="48" t="s">
        <v>60</v>
      </c>
      <c r="M16" s="48" t="s">
        <v>60</v>
      </c>
      <c r="N16" s="48" t="s">
        <v>60</v>
      </c>
      <c r="O16" s="54" t="s">
        <v>27</v>
      </c>
      <c r="P16" s="47">
        <v>16</v>
      </c>
      <c r="Q16" s="47">
        <v>12</v>
      </c>
      <c r="R16" s="47">
        <v>12</v>
      </c>
      <c r="S16" s="47">
        <v>9</v>
      </c>
      <c r="T16" s="53">
        <f>S16/S17*100</f>
        <v>7.43801652892562</v>
      </c>
      <c r="U16" s="39">
        <v>39</v>
      </c>
      <c r="V16" s="39">
        <v>34</v>
      </c>
      <c r="W16" s="39">
        <f>H16+R16</f>
        <v>31</v>
      </c>
      <c r="X16" s="39">
        <f>I16+S16</f>
        <v>21</v>
      </c>
      <c r="Y16" s="43">
        <f>X16/X17*100</f>
        <v>11.864406779661017</v>
      </c>
    </row>
    <row r="17" spans="3:25" ht="18.75" customHeight="1">
      <c r="C17" s="59"/>
      <c r="D17" s="58"/>
      <c r="E17" s="50" t="s">
        <v>57</v>
      </c>
      <c r="F17" s="47">
        <v>92</v>
      </c>
      <c r="G17" s="47">
        <v>74</v>
      </c>
      <c r="H17" s="47">
        <v>62</v>
      </c>
      <c r="I17" s="47">
        <v>56</v>
      </c>
      <c r="J17" s="46"/>
      <c r="K17" s="47">
        <v>1</v>
      </c>
      <c r="L17" s="48" t="s">
        <v>60</v>
      </c>
      <c r="M17" s="48" t="s">
        <v>60</v>
      </c>
      <c r="N17" s="48" t="s">
        <v>60</v>
      </c>
      <c r="O17" s="62"/>
      <c r="P17" s="47">
        <v>130</v>
      </c>
      <c r="Q17" s="47">
        <v>134</v>
      </c>
      <c r="R17" s="47">
        <v>132</v>
      </c>
      <c r="S17" s="47">
        <v>121</v>
      </c>
      <c r="T17" s="46"/>
      <c r="U17" s="39">
        <v>223</v>
      </c>
      <c r="V17" s="39">
        <v>208</v>
      </c>
      <c r="W17" s="39">
        <f>H17+R17</f>
        <v>194</v>
      </c>
      <c r="X17" s="39">
        <f>I17+S17</f>
        <v>177</v>
      </c>
      <c r="Y17" s="38"/>
    </row>
    <row r="18" spans="3:25" ht="18.75" customHeight="1">
      <c r="C18" s="61" t="s">
        <v>64</v>
      </c>
      <c r="D18" s="60"/>
      <c r="E18" s="50" t="s">
        <v>58</v>
      </c>
      <c r="F18" s="47">
        <v>26</v>
      </c>
      <c r="G18" s="47">
        <v>23</v>
      </c>
      <c r="H18" s="57">
        <v>22</v>
      </c>
      <c r="I18" s="57">
        <v>23</v>
      </c>
      <c r="J18" s="53">
        <f>I18/I19*100</f>
        <v>39.6551724137931</v>
      </c>
      <c r="K18" s="48" t="s">
        <v>60</v>
      </c>
      <c r="L18" s="48" t="s">
        <v>60</v>
      </c>
      <c r="M18" s="48" t="s">
        <v>60</v>
      </c>
      <c r="N18" s="48" t="s">
        <v>60</v>
      </c>
      <c r="O18" s="54" t="s">
        <v>27</v>
      </c>
      <c r="P18" s="47">
        <v>5</v>
      </c>
      <c r="Q18" s="47">
        <v>2</v>
      </c>
      <c r="R18" s="47">
        <v>2</v>
      </c>
      <c r="S18" s="47">
        <v>2</v>
      </c>
      <c r="T18" s="53">
        <f>S18/S19*100</f>
        <v>66.66666666666666</v>
      </c>
      <c r="U18" s="39">
        <v>31</v>
      </c>
      <c r="V18" s="39">
        <v>25</v>
      </c>
      <c r="W18" s="39">
        <f>H18+R18</f>
        <v>24</v>
      </c>
      <c r="X18" s="39">
        <f>I18+S18</f>
        <v>25</v>
      </c>
      <c r="Y18" s="43">
        <f>X18/X19*100</f>
        <v>40.32258064516129</v>
      </c>
    </row>
    <row r="19" spans="3:25" ht="18.75" customHeight="1">
      <c r="C19" s="59"/>
      <c r="D19" s="58"/>
      <c r="E19" s="50" t="s">
        <v>57</v>
      </c>
      <c r="F19" s="47">
        <v>76</v>
      </c>
      <c r="G19" s="47">
        <v>63</v>
      </c>
      <c r="H19" s="47">
        <v>60</v>
      </c>
      <c r="I19" s="47">
        <v>58</v>
      </c>
      <c r="J19" s="46"/>
      <c r="K19" s="47">
        <v>2</v>
      </c>
      <c r="L19" s="47">
        <v>1</v>
      </c>
      <c r="M19" s="47">
        <v>1</v>
      </c>
      <c r="N19" s="47">
        <v>1</v>
      </c>
      <c r="O19" s="49"/>
      <c r="P19" s="47">
        <v>8</v>
      </c>
      <c r="Q19" s="47">
        <v>4</v>
      </c>
      <c r="R19" s="47">
        <v>4</v>
      </c>
      <c r="S19" s="47">
        <v>3</v>
      </c>
      <c r="T19" s="46"/>
      <c r="U19" s="39">
        <v>86</v>
      </c>
      <c r="V19" s="39">
        <v>68</v>
      </c>
      <c r="W19" s="39">
        <f>H19+M19+R19</f>
        <v>65</v>
      </c>
      <c r="X19" s="39">
        <f>I19+N19+S19</f>
        <v>62</v>
      </c>
      <c r="Y19" s="38"/>
    </row>
    <row r="20" spans="3:25" ht="18.75" customHeight="1">
      <c r="C20" s="61" t="s">
        <v>63</v>
      </c>
      <c r="D20" s="60"/>
      <c r="E20" s="50" t="s">
        <v>58</v>
      </c>
      <c r="F20" s="47">
        <v>1</v>
      </c>
      <c r="G20" s="47">
        <v>2</v>
      </c>
      <c r="H20" s="47">
        <v>2</v>
      </c>
      <c r="I20" s="47">
        <v>2</v>
      </c>
      <c r="J20" s="53">
        <f>I20/I21*100</f>
        <v>12.5</v>
      </c>
      <c r="K20" s="48" t="s">
        <v>60</v>
      </c>
      <c r="L20" s="48" t="s">
        <v>60</v>
      </c>
      <c r="M20" s="48" t="s">
        <v>60</v>
      </c>
      <c r="N20" s="48" t="s">
        <v>60</v>
      </c>
      <c r="O20" s="54" t="s">
        <v>27</v>
      </c>
      <c r="P20" s="47">
        <v>1</v>
      </c>
      <c r="Q20" s="47">
        <v>2</v>
      </c>
      <c r="R20" s="47">
        <v>2</v>
      </c>
      <c r="S20" s="47">
        <v>2</v>
      </c>
      <c r="T20" s="53">
        <f>S20/S21*100</f>
        <v>16.666666666666664</v>
      </c>
      <c r="U20" s="39">
        <v>2</v>
      </c>
      <c r="V20" s="39">
        <v>4</v>
      </c>
      <c r="W20" s="39">
        <f>H20+R20</f>
        <v>4</v>
      </c>
      <c r="X20" s="39">
        <f>I20+S20</f>
        <v>4</v>
      </c>
      <c r="Y20" s="43">
        <f>X20/X21*100</f>
        <v>14.285714285714285</v>
      </c>
    </row>
    <row r="21" spans="3:25" ht="18.75" customHeight="1">
      <c r="C21" s="59"/>
      <c r="D21" s="58"/>
      <c r="E21" s="50" t="s">
        <v>57</v>
      </c>
      <c r="F21" s="47">
        <v>10</v>
      </c>
      <c r="G21" s="47">
        <v>11</v>
      </c>
      <c r="H21" s="47">
        <v>13</v>
      </c>
      <c r="I21" s="47">
        <v>16</v>
      </c>
      <c r="J21" s="46"/>
      <c r="K21" s="48" t="s">
        <v>60</v>
      </c>
      <c r="L21" s="48" t="s">
        <v>60</v>
      </c>
      <c r="M21" s="48" t="s">
        <v>60</v>
      </c>
      <c r="N21" s="48" t="s">
        <v>60</v>
      </c>
      <c r="O21" s="49"/>
      <c r="P21" s="47">
        <v>16</v>
      </c>
      <c r="Q21" s="47">
        <v>15</v>
      </c>
      <c r="R21" s="47">
        <v>11</v>
      </c>
      <c r="S21" s="47">
        <v>12</v>
      </c>
      <c r="T21" s="46"/>
      <c r="U21" s="39">
        <v>26</v>
      </c>
      <c r="V21" s="39">
        <v>26</v>
      </c>
      <c r="W21" s="39">
        <f>H21+R21</f>
        <v>24</v>
      </c>
      <c r="X21" s="39">
        <f>I21+S21</f>
        <v>28</v>
      </c>
      <c r="Y21" s="38"/>
    </row>
    <row r="22" spans="3:25" ht="18.75" customHeight="1">
      <c r="C22" s="61" t="s">
        <v>62</v>
      </c>
      <c r="D22" s="60"/>
      <c r="E22" s="50" t="s">
        <v>58</v>
      </c>
      <c r="F22" s="47">
        <v>11</v>
      </c>
      <c r="G22" s="47">
        <v>2</v>
      </c>
      <c r="H22" s="47">
        <v>2</v>
      </c>
      <c r="I22" s="47">
        <v>2</v>
      </c>
      <c r="J22" s="53">
        <f>I22/I23*100</f>
        <v>11.11111111111111</v>
      </c>
      <c r="K22" s="57">
        <v>1</v>
      </c>
      <c r="L22" s="47">
        <v>1</v>
      </c>
      <c r="M22" s="48" t="s">
        <v>60</v>
      </c>
      <c r="N22" s="48" t="s">
        <v>60</v>
      </c>
      <c r="O22" s="54" t="s">
        <v>27</v>
      </c>
      <c r="P22" s="47">
        <v>53</v>
      </c>
      <c r="Q22" s="47">
        <v>45</v>
      </c>
      <c r="R22" s="47">
        <v>42</v>
      </c>
      <c r="S22" s="47">
        <v>32</v>
      </c>
      <c r="T22" s="53">
        <f>S22/S23*100</f>
        <v>23.703703703703706</v>
      </c>
      <c r="U22" s="39">
        <v>65</v>
      </c>
      <c r="V22" s="39">
        <v>47</v>
      </c>
      <c r="W22" s="39">
        <f>H22+R22</f>
        <v>44</v>
      </c>
      <c r="X22" s="39">
        <f>I22+S22</f>
        <v>34</v>
      </c>
      <c r="Y22" s="43">
        <f>X22/X23*100</f>
        <v>21.794871794871796</v>
      </c>
    </row>
    <row r="23" spans="3:25" ht="18.75" customHeight="1">
      <c r="C23" s="59"/>
      <c r="D23" s="58"/>
      <c r="E23" s="50" t="s">
        <v>57</v>
      </c>
      <c r="F23" s="47">
        <v>36</v>
      </c>
      <c r="G23" s="47">
        <v>22</v>
      </c>
      <c r="H23" s="57">
        <v>21</v>
      </c>
      <c r="I23" s="57">
        <v>18</v>
      </c>
      <c r="J23" s="46"/>
      <c r="K23" s="47">
        <v>5</v>
      </c>
      <c r="L23" s="47">
        <v>4</v>
      </c>
      <c r="M23" s="47">
        <v>3</v>
      </c>
      <c r="N23" s="47">
        <v>3</v>
      </c>
      <c r="O23" s="49"/>
      <c r="P23" s="47">
        <v>153</v>
      </c>
      <c r="Q23" s="47">
        <v>159</v>
      </c>
      <c r="R23" s="47">
        <v>166</v>
      </c>
      <c r="S23" s="47">
        <v>135</v>
      </c>
      <c r="T23" s="46"/>
      <c r="U23" s="39">
        <v>194</v>
      </c>
      <c r="V23" s="39">
        <v>185</v>
      </c>
      <c r="W23" s="39">
        <f>H23+M23+R23</f>
        <v>190</v>
      </c>
      <c r="X23" s="39">
        <f>I23+N23+S23</f>
        <v>156</v>
      </c>
      <c r="Y23" s="38"/>
    </row>
    <row r="24" spans="3:25" ht="18.75" customHeight="1">
      <c r="C24" s="56" t="s">
        <v>61</v>
      </c>
      <c r="D24" s="55"/>
      <c r="E24" s="50" t="s">
        <v>58</v>
      </c>
      <c r="F24" s="48" t="s">
        <v>60</v>
      </c>
      <c r="G24" s="48" t="s">
        <v>60</v>
      </c>
      <c r="H24" s="48" t="s">
        <v>60</v>
      </c>
      <c r="I24" s="48" t="s">
        <v>60</v>
      </c>
      <c r="J24" s="53" t="s">
        <v>60</v>
      </c>
      <c r="K24" s="48" t="s">
        <v>60</v>
      </c>
      <c r="L24" s="48" t="s">
        <v>60</v>
      </c>
      <c r="M24" s="48" t="s">
        <v>60</v>
      </c>
      <c r="N24" s="48" t="s">
        <v>60</v>
      </c>
      <c r="O24" s="54" t="s">
        <v>27</v>
      </c>
      <c r="P24" s="48" t="s">
        <v>60</v>
      </c>
      <c r="Q24" s="48" t="s">
        <v>60</v>
      </c>
      <c r="R24" s="47">
        <v>2</v>
      </c>
      <c r="S24" s="47">
        <v>1</v>
      </c>
      <c r="T24" s="53">
        <f>S24/S25*100</f>
        <v>8.333333333333332</v>
      </c>
      <c r="U24" s="39">
        <v>0</v>
      </c>
      <c r="V24" s="39">
        <v>0</v>
      </c>
      <c r="W24" s="39">
        <f>R24</f>
        <v>2</v>
      </c>
      <c r="X24" s="39">
        <f>S24</f>
        <v>1</v>
      </c>
      <c r="Y24" s="43">
        <f>X24/X25*100</f>
        <v>5</v>
      </c>
    </row>
    <row r="25" spans="3:25" ht="18.75" customHeight="1">
      <c r="C25" s="52"/>
      <c r="D25" s="51"/>
      <c r="E25" s="50" t="s">
        <v>57</v>
      </c>
      <c r="F25" s="47">
        <v>1</v>
      </c>
      <c r="G25" s="47">
        <v>4</v>
      </c>
      <c r="H25" s="47">
        <v>3</v>
      </c>
      <c r="I25" s="47">
        <v>8</v>
      </c>
      <c r="J25" s="46"/>
      <c r="K25" s="48" t="s">
        <v>60</v>
      </c>
      <c r="L25" s="48" t="s">
        <v>60</v>
      </c>
      <c r="M25" s="48" t="s">
        <v>60</v>
      </c>
      <c r="N25" s="48" t="s">
        <v>60</v>
      </c>
      <c r="O25" s="49"/>
      <c r="P25" s="48" t="s">
        <v>60</v>
      </c>
      <c r="Q25" s="47">
        <v>8</v>
      </c>
      <c r="R25" s="47">
        <v>11</v>
      </c>
      <c r="S25" s="47">
        <v>12</v>
      </c>
      <c r="T25" s="46"/>
      <c r="U25" s="39">
        <v>1</v>
      </c>
      <c r="V25" s="39">
        <v>12</v>
      </c>
      <c r="W25" s="39">
        <f>H25+R25</f>
        <v>14</v>
      </c>
      <c r="X25" s="39">
        <f>I25+S25</f>
        <v>20</v>
      </c>
      <c r="Y25" s="38"/>
    </row>
    <row r="26" spans="3:25" ht="18.75" customHeight="1">
      <c r="C26" s="45" t="s">
        <v>59</v>
      </c>
      <c r="D26" s="44"/>
      <c r="E26" s="40" t="s">
        <v>58</v>
      </c>
      <c r="F26" s="39">
        <v>112</v>
      </c>
      <c r="G26" s="39">
        <v>99</v>
      </c>
      <c r="H26" s="39">
        <f>H4+H6+H8+H10+H12+H16+H18+H20+H22</f>
        <v>90</v>
      </c>
      <c r="I26" s="39">
        <f>I4+I6+I8+I10+I12+I16+I18+I20+I22</f>
        <v>87</v>
      </c>
      <c r="J26" s="43">
        <f>I26/I27*100</f>
        <v>23.387096774193548</v>
      </c>
      <c r="K26" s="39">
        <v>1</v>
      </c>
      <c r="L26" s="39">
        <v>1</v>
      </c>
      <c r="M26" s="39">
        <v>1</v>
      </c>
      <c r="N26" s="39">
        <v>1</v>
      </c>
      <c r="O26" s="43">
        <f>N26/N27*100</f>
        <v>16.666666666666664</v>
      </c>
      <c r="P26" s="39">
        <v>98</v>
      </c>
      <c r="Q26" s="39">
        <v>90</v>
      </c>
      <c r="R26" s="39">
        <f>R4+R6+R8+R10+R16+R18+R20+R22+R24</f>
        <v>89</v>
      </c>
      <c r="S26" s="39">
        <f>S4+S6+S8+S10+S16+S18+S20+S22+S24</f>
        <v>80</v>
      </c>
      <c r="T26" s="43">
        <f>S26/S27*100</f>
        <v>14.842300556586272</v>
      </c>
      <c r="U26" s="39">
        <v>211</v>
      </c>
      <c r="V26" s="39">
        <v>189</v>
      </c>
      <c r="W26" s="39">
        <f>H26+M26+R26</f>
        <v>180</v>
      </c>
      <c r="X26" s="39">
        <f>I26+N26+S26</f>
        <v>168</v>
      </c>
      <c r="Y26" s="43">
        <f>X26/X27*100</f>
        <v>18.3206106870229</v>
      </c>
    </row>
    <row r="27" spans="3:25" ht="18.75" customHeight="1">
      <c r="C27" s="42"/>
      <c r="D27" s="41"/>
      <c r="E27" s="40" t="s">
        <v>57</v>
      </c>
      <c r="F27" s="39">
        <v>459</v>
      </c>
      <c r="G27" s="39">
        <v>410</v>
      </c>
      <c r="H27" s="39">
        <f>H5+H7+H9+H11+H13+H17+H19+H21+H23+H25</f>
        <v>390</v>
      </c>
      <c r="I27" s="39">
        <f>I5+I7+I9+I11+I13+I17+I19+I21+I23+I25</f>
        <v>372</v>
      </c>
      <c r="J27" s="38"/>
      <c r="K27" s="39">
        <v>10</v>
      </c>
      <c r="L27" s="39">
        <v>6</v>
      </c>
      <c r="M27" s="39">
        <v>6</v>
      </c>
      <c r="N27" s="39">
        <v>6</v>
      </c>
      <c r="O27" s="38"/>
      <c r="P27" s="39">
        <v>493</v>
      </c>
      <c r="Q27" s="39">
        <v>534</v>
      </c>
      <c r="R27" s="39">
        <f>R5+R7+R9+R11+R13+R17+R19+R21+R23+R25</f>
        <v>569</v>
      </c>
      <c r="S27" s="39">
        <f>S5+S7+S9+S11+S13+S17+S19+S21+S23+S25</f>
        <v>539</v>
      </c>
      <c r="T27" s="38"/>
      <c r="U27" s="39">
        <v>962</v>
      </c>
      <c r="V27" s="39">
        <v>950</v>
      </c>
      <c r="W27" s="39">
        <f>W5+W7+W9+W11+W13+W17+W19+W21+W23+W25</f>
        <v>965</v>
      </c>
      <c r="X27" s="39">
        <f>X5+X7+X9+X11+X13+X17+X19+X21+X23+X25</f>
        <v>917</v>
      </c>
      <c r="Y27" s="38"/>
    </row>
    <row r="28" spans="3:25" ht="21.75" customHeight="1">
      <c r="C28" s="37" t="s">
        <v>56</v>
      </c>
      <c r="D28" s="37"/>
      <c r="E28" s="37"/>
      <c r="F28" s="37"/>
      <c r="G28" s="37"/>
      <c r="H28" s="37"/>
      <c r="I28" s="37"/>
      <c r="J28" s="37"/>
      <c r="K28" s="37"/>
      <c r="L28" s="37"/>
      <c r="M28" s="37"/>
      <c r="N28" s="37"/>
      <c r="O28" s="37"/>
      <c r="P28" s="37"/>
      <c r="Q28" s="37"/>
      <c r="R28" s="37"/>
      <c r="S28" s="37"/>
      <c r="T28" s="37"/>
      <c r="U28" s="37"/>
      <c r="V28" s="37"/>
      <c r="W28" s="37"/>
      <c r="X28" s="37"/>
      <c r="Y28" s="37"/>
    </row>
    <row r="29" ht="37.5" customHeight="1"/>
  </sheetData>
  <sheetProtection/>
  <mergeCells count="71">
    <mergeCell ref="Y16:Y17"/>
    <mergeCell ref="T16:T17"/>
    <mergeCell ref="O20:O21"/>
    <mergeCell ref="Y24:Y25"/>
    <mergeCell ref="J22:J23"/>
    <mergeCell ref="J24:J25"/>
    <mergeCell ref="C18:D19"/>
    <mergeCell ref="O16:O17"/>
    <mergeCell ref="C24:D25"/>
    <mergeCell ref="C22:D23"/>
    <mergeCell ref="O22:O23"/>
    <mergeCell ref="C28:Y28"/>
    <mergeCell ref="C26:D27"/>
    <mergeCell ref="J26:J27"/>
    <mergeCell ref="O26:O27"/>
    <mergeCell ref="T26:T27"/>
    <mergeCell ref="Y18:Y19"/>
    <mergeCell ref="T24:T25"/>
    <mergeCell ref="T14:T15"/>
    <mergeCell ref="J6:J7"/>
    <mergeCell ref="J12:J13"/>
    <mergeCell ref="O6:O7"/>
    <mergeCell ref="O10:O11"/>
    <mergeCell ref="O12:O13"/>
    <mergeCell ref="O14:O15"/>
    <mergeCell ref="J20:J21"/>
    <mergeCell ref="T18:T19"/>
    <mergeCell ref="T20:T21"/>
    <mergeCell ref="D6:D7"/>
    <mergeCell ref="D12:D13"/>
    <mergeCell ref="O4:O5"/>
    <mergeCell ref="J18:J19"/>
    <mergeCell ref="T4:T5"/>
    <mergeCell ref="T6:T7"/>
    <mergeCell ref="T8:T9"/>
    <mergeCell ref="A13:A15"/>
    <mergeCell ref="C16:D17"/>
    <mergeCell ref="J16:J17"/>
    <mergeCell ref="C12:C13"/>
    <mergeCell ref="J10:J11"/>
    <mergeCell ref="D4:D5"/>
    <mergeCell ref="C6:C7"/>
    <mergeCell ref="D10:D11"/>
    <mergeCell ref="W1:Y1"/>
    <mergeCell ref="F2:J2"/>
    <mergeCell ref="K2:O2"/>
    <mergeCell ref="P2:T2"/>
    <mergeCell ref="U2:Y2"/>
    <mergeCell ref="Y12:Y13"/>
    <mergeCell ref="T12:T13"/>
    <mergeCell ref="T10:T11"/>
    <mergeCell ref="J4:J5"/>
    <mergeCell ref="Y26:Y27"/>
    <mergeCell ref="Y4:Y5"/>
    <mergeCell ref="Y6:Y7"/>
    <mergeCell ref="Y8:Y9"/>
    <mergeCell ref="Y10:Y11"/>
    <mergeCell ref="J14:J15"/>
    <mergeCell ref="Y14:Y15"/>
    <mergeCell ref="O18:O19"/>
    <mergeCell ref="O24:O25"/>
    <mergeCell ref="Y20:Y21"/>
    <mergeCell ref="Y22:Y23"/>
    <mergeCell ref="C8:C9"/>
    <mergeCell ref="D8:D9"/>
    <mergeCell ref="J8:J9"/>
    <mergeCell ref="O8:O9"/>
    <mergeCell ref="D14:D15"/>
    <mergeCell ref="C10:C11"/>
    <mergeCell ref="T22:T23"/>
    <mergeCell ref="C20:D21"/>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西牟田 晃司</cp:lastModifiedBy>
  <cp:lastPrinted>2024-01-30T23:45:33Z</cp:lastPrinted>
  <dcterms:created xsi:type="dcterms:W3CDTF">2019-02-13T07:46:58Z</dcterms:created>
  <dcterms:modified xsi:type="dcterms:W3CDTF">2024-03-27T01:17:35Z</dcterms:modified>
  <cp:category/>
  <cp:version/>
  <cp:contentType/>
  <cp:contentStatus/>
</cp:coreProperties>
</file>