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F292C5B0-8A44-484A-919E-6CD5920012EF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17〔2〕(1)造船事業場数" sheetId="3" r:id="rId1"/>
    <sheet name="17〔2〕(2)造船設備（船台・ドック）基数" sheetId="4" r:id="rId2"/>
    <sheet name="17〔2〕(3)管内鋼船建造実績の推移" sheetId="5" r:id="rId3"/>
  </sheets>
  <definedNames>
    <definedName name="_xlnm.Print_Area" localSheetId="0">'17〔2〕(1)造船事業場数'!$A$1:$M$18</definedName>
    <definedName name="_xlnm.Print_Area" localSheetId="1">'17〔2〕(2)造船設備（船台・ドック）基数'!$A$1:$U$19</definedName>
    <definedName name="_xlnm.Print_Area" localSheetId="2">'17〔2〕(3)管内鋼船建造実績の推移'!$A$1:$Y$38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5" i="5" l="1"/>
  <c r="L35" i="5"/>
  <c r="N35" i="5"/>
  <c r="Y35" i="5"/>
  <c r="X35" i="5"/>
  <c r="X33" i="5"/>
  <c r="W32" i="5"/>
  <c r="W34" i="5"/>
  <c r="W31" i="5"/>
  <c r="U31" i="5"/>
  <c r="U35" i="5" s="1"/>
  <c r="V35" i="5"/>
  <c r="T35" i="5"/>
  <c r="R35" i="5"/>
  <c r="S35" i="5"/>
  <c r="Q35" i="5"/>
  <c r="O35" i="5"/>
  <c r="M35" i="5"/>
  <c r="E35" i="5" l="1"/>
  <c r="K34" i="5"/>
  <c r="K32" i="5"/>
  <c r="K31" i="5"/>
  <c r="L31" i="5" l="1"/>
  <c r="V31" i="5"/>
  <c r="L32" i="5"/>
  <c r="U32" i="5"/>
  <c r="V32" i="5"/>
  <c r="L33" i="5"/>
  <c r="U33" i="5"/>
  <c r="V33" i="5"/>
  <c r="L34" i="5"/>
  <c r="U34" i="5"/>
  <c r="V34" i="5"/>
  <c r="X29" i="5"/>
  <c r="V29" i="5"/>
  <c r="U29" i="5"/>
  <c r="L29" i="5"/>
  <c r="X28" i="5"/>
  <c r="W28" i="5"/>
  <c r="V28" i="5"/>
  <c r="U28" i="5"/>
  <c r="L28" i="5"/>
  <c r="X27" i="5"/>
  <c r="V27" i="5"/>
  <c r="U27" i="5"/>
  <c r="L27" i="5"/>
  <c r="X26" i="5"/>
  <c r="W26" i="5"/>
  <c r="V26" i="5"/>
  <c r="U26" i="5"/>
  <c r="L26" i="5"/>
  <c r="J35" i="5"/>
  <c r="H35" i="5"/>
  <c r="G35" i="5"/>
  <c r="F35" i="5"/>
  <c r="D35" i="5"/>
  <c r="C35" i="5"/>
  <c r="X34" i="5"/>
  <c r="X32" i="5"/>
  <c r="X31" i="5"/>
  <c r="T17" i="4" l="1"/>
  <c r="S17" i="4"/>
  <c r="R17" i="4"/>
  <c r="Q17" i="4"/>
  <c r="N17" i="4"/>
  <c r="M17" i="4"/>
  <c r="L17" i="4"/>
  <c r="K17" i="4"/>
  <c r="J17" i="4"/>
  <c r="I17" i="4"/>
  <c r="H17" i="4"/>
  <c r="G17" i="4"/>
  <c r="F17" i="4"/>
  <c r="E17" i="4"/>
  <c r="D17" i="4"/>
  <c r="C17" i="4"/>
  <c r="P16" i="4"/>
  <c r="O16" i="4"/>
  <c r="P15" i="4"/>
  <c r="O15" i="4"/>
  <c r="P14" i="4"/>
  <c r="O14" i="4"/>
  <c r="P13" i="4"/>
  <c r="O13" i="4"/>
  <c r="P12" i="4"/>
  <c r="O12" i="4"/>
  <c r="P11" i="4"/>
  <c r="O11" i="4"/>
  <c r="P10" i="4"/>
  <c r="O10" i="4"/>
  <c r="P9" i="4"/>
  <c r="O9" i="4"/>
  <c r="P17" i="4" l="1"/>
  <c r="O17" i="4"/>
  <c r="K15" i="3"/>
  <c r="J15" i="3"/>
  <c r="I15" i="3"/>
  <c r="G15" i="3"/>
  <c r="F15" i="3"/>
  <c r="E15" i="3"/>
  <c r="D15" i="3"/>
  <c r="C15" i="3"/>
  <c r="H14" i="3"/>
  <c r="H13" i="3"/>
  <c r="H12" i="3"/>
  <c r="H11" i="3"/>
  <c r="H10" i="3"/>
  <c r="H9" i="3"/>
  <c r="H8" i="3"/>
  <c r="H7" i="3"/>
  <c r="H15" i="3" l="1"/>
</calcChain>
</file>

<file path=xl/sharedStrings.xml><?xml version="1.0" encoding="utf-8"?>
<sst xmlns="http://schemas.openxmlformats.org/spreadsheetml/2006/main" count="182" uniqueCount="87">
  <si>
    <t>区分</t>
  </si>
  <si>
    <t>県・局別</t>
  </si>
  <si>
    <t>造船法許可事業場数</t>
  </si>
  <si>
    <t>小型船造船業登録事業場数</t>
  </si>
  <si>
    <t>Ｇ／Ｔ</t>
  </si>
  <si>
    <t>以　上</t>
  </si>
  <si>
    <t>3,000～</t>
  </si>
  <si>
    <t>500～</t>
  </si>
  <si>
    <t>未　満</t>
  </si>
  <si>
    <t>その他</t>
  </si>
  <si>
    <t>(工作台のみ)</t>
  </si>
  <si>
    <t>計</t>
  </si>
  <si>
    <t>福岡</t>
  </si>
  <si>
    <t>佐賀</t>
  </si>
  <si>
    <t>長崎</t>
  </si>
  <si>
    <t>熊本</t>
  </si>
  <si>
    <t>大分</t>
  </si>
  <si>
    <t>宮崎</t>
  </si>
  <si>
    <t>鹿児島</t>
  </si>
  <si>
    <t>山口</t>
  </si>
  <si>
    <t>純事業
場数</t>
    <rPh sb="4" eb="5">
      <t>バ</t>
    </rPh>
    <rPh sb="5" eb="6">
      <t>スウ</t>
    </rPh>
    <phoneticPr fontId="1"/>
  </si>
  <si>
    <t>造船業
届出
事業場数</t>
    <rPh sb="4" eb="6">
      <t>トドケデ</t>
    </rPh>
    <rPh sb="7" eb="9">
      <t>ジギョウ</t>
    </rPh>
    <rPh sb="9" eb="10">
      <t>バ</t>
    </rPh>
    <rPh sb="10" eb="11">
      <t>スウ</t>
    </rPh>
    <phoneticPr fontId="1"/>
  </si>
  <si>
    <t>県別</t>
    <rPh sb="1" eb="2">
      <t>ベツ</t>
    </rPh>
    <phoneticPr fontId="1"/>
  </si>
  <si>
    <t>〔2〕造船事業の現況（資料編）</t>
    <rPh sb="3" eb="5">
      <t>ゾウセン</t>
    </rPh>
    <rPh sb="5" eb="7">
      <t>ジギョウ</t>
    </rPh>
    <rPh sb="8" eb="10">
      <t>ゲンキョウ</t>
    </rPh>
    <rPh sb="11" eb="14">
      <t>シリョウヘン</t>
    </rPh>
    <phoneticPr fontId="1"/>
  </si>
  <si>
    <t>　（1）造船事業場数（県別・局別・能力別等）</t>
    <rPh sb="4" eb="6">
      <t>ゾウセン</t>
    </rPh>
    <rPh sb="6" eb="8">
      <t>ジギョウ</t>
    </rPh>
    <rPh sb="8" eb="9">
      <t>バ</t>
    </rPh>
    <rPh sb="9" eb="10">
      <t>スウ</t>
    </rPh>
    <rPh sb="11" eb="13">
      <t>ケンベツ</t>
    </rPh>
    <rPh sb="14" eb="16">
      <t>キョクベツ</t>
    </rPh>
    <rPh sb="17" eb="20">
      <t>ノウリョクベツ</t>
    </rPh>
    <rPh sb="20" eb="21">
      <t>トウ</t>
    </rPh>
    <phoneticPr fontId="1"/>
  </si>
  <si>
    <t xml:space="preserve"> 　  ３ ｢山口｣には、九州運輸局管内分を計上した。</t>
    <rPh sb="7" eb="9">
      <t>ヤマグチ</t>
    </rPh>
    <rPh sb="13" eb="15">
      <t>キュウシュウ</t>
    </rPh>
    <rPh sb="15" eb="18">
      <t>ウンユキョク</t>
    </rPh>
    <rPh sb="18" eb="21">
      <t>カンナイブン</t>
    </rPh>
    <rPh sb="22" eb="24">
      <t>ケイジョウ</t>
    </rPh>
    <phoneticPr fontId="1"/>
  </si>
  <si>
    <t xml:space="preserve">     ２ 許可については、同一事業場において能力区分の異なる複数の船台等を有する場合、上位区分に計上した。</t>
    <rPh sb="7" eb="9">
      <t>キョカ</t>
    </rPh>
    <rPh sb="15" eb="17">
      <t>ドウイツ</t>
    </rPh>
    <rPh sb="17" eb="19">
      <t>ジギョウ</t>
    </rPh>
    <rPh sb="19" eb="20">
      <t>バ</t>
    </rPh>
    <rPh sb="24" eb="26">
      <t>ノウリョク</t>
    </rPh>
    <rPh sb="26" eb="28">
      <t>クブン</t>
    </rPh>
    <rPh sb="29" eb="30">
      <t>コト</t>
    </rPh>
    <rPh sb="32" eb="34">
      <t>フクスウ</t>
    </rPh>
    <rPh sb="35" eb="37">
      <t>センダイ</t>
    </rPh>
    <rPh sb="37" eb="38">
      <t>トウ</t>
    </rPh>
    <rPh sb="39" eb="40">
      <t>ユウ</t>
    </rPh>
    <rPh sb="42" eb="44">
      <t>バアイ</t>
    </rPh>
    <rPh sb="45" eb="47">
      <t>ジョウイ</t>
    </rPh>
    <rPh sb="47" eb="49">
      <t>クブン</t>
    </rPh>
    <rPh sb="50" eb="52">
      <t>ケイジョウ</t>
    </rPh>
    <phoneticPr fontId="1"/>
  </si>
  <si>
    <t>(注) １ 事業場とは造船所の数であり、１事業者が２つの造船所を有する場合は２と計上した。</t>
    <rPh sb="1" eb="2">
      <t>チュウ</t>
    </rPh>
    <rPh sb="6" eb="8">
      <t>ジギョウ</t>
    </rPh>
    <rPh sb="8" eb="9">
      <t>バ</t>
    </rPh>
    <rPh sb="11" eb="14">
      <t>ゾウセンジョ</t>
    </rPh>
    <rPh sb="15" eb="16">
      <t>カズ</t>
    </rPh>
    <rPh sb="21" eb="24">
      <t>ジギョウシャ</t>
    </rPh>
    <rPh sb="28" eb="31">
      <t>ゾウセンジョ</t>
    </rPh>
    <rPh sb="32" eb="33">
      <t>ユウ</t>
    </rPh>
    <rPh sb="35" eb="37">
      <t>バアイ</t>
    </rPh>
    <rPh sb="40" eb="42">
      <t>ケイジョウ</t>
    </rPh>
    <phoneticPr fontId="1"/>
  </si>
  <si>
    <t>（2）造船設備（船台・ドック）基数　（県別・局別・能力別等）</t>
    <phoneticPr fontId="1"/>
  </si>
  <si>
    <t>区分　</t>
    <phoneticPr fontId="1"/>
  </si>
  <si>
    <t>造　船　法　許　可　設　備　基　数</t>
  </si>
  <si>
    <t>工作台</t>
  </si>
  <si>
    <t>補助設備</t>
  </si>
  <si>
    <t>500
Ｇ／Ｔ未満</t>
    <phoneticPr fontId="1"/>
  </si>
  <si>
    <t>Ｇ／Ｔ以上</t>
  </si>
  <si>
    <t>Ｇ／Ｔ以上30,000</t>
  </si>
  <si>
    <t>Ｇ／Ｔ未満</t>
  </si>
  <si>
    <t>建造</t>
  </si>
  <si>
    <t>修繕</t>
  </si>
  <si>
    <t>(注) 1 工作台とは、海洋開発用建造設備をいう。</t>
    <rPh sb="1" eb="2">
      <t>チュウ</t>
    </rPh>
    <rPh sb="6" eb="9">
      <t>コウサクダイ</t>
    </rPh>
    <rPh sb="12" eb="14">
      <t>カイヨウ</t>
    </rPh>
    <rPh sb="14" eb="17">
      <t>カイハツヨウ</t>
    </rPh>
    <rPh sb="17" eb="19">
      <t>ケンゾウ</t>
    </rPh>
    <rPh sb="19" eb="21">
      <t>セツビ</t>
    </rPh>
    <phoneticPr fontId="1"/>
  </si>
  <si>
    <t xml:space="preserve">    ２ ｢山口｣には、九州運輸局管内分を計上した。</t>
    <rPh sb="7" eb="9">
      <t>ヤマグチ</t>
    </rPh>
    <rPh sb="13" eb="15">
      <t>キュウシュウ</t>
    </rPh>
    <rPh sb="15" eb="17">
      <t>ウンユ</t>
    </rPh>
    <rPh sb="17" eb="18">
      <t>キョク</t>
    </rPh>
    <rPh sb="18" eb="21">
      <t>カンナイブン</t>
    </rPh>
    <rPh sb="22" eb="24">
      <t>ケイジョウ</t>
    </rPh>
    <phoneticPr fontId="1"/>
  </si>
  <si>
    <t>（3）管内鋼船建造実績の推移　（クラス別・船種別）</t>
    <phoneticPr fontId="1"/>
  </si>
  <si>
    <t>国　　　　　　　内　　　　　　　船</t>
  </si>
  <si>
    <t>輸　　　　　　　出　　　　　　　船</t>
  </si>
  <si>
    <t>合計</t>
  </si>
  <si>
    <t>船価</t>
  </si>
  <si>
    <t>貨　物　船</t>
  </si>
  <si>
    <t>油　槽　船</t>
  </si>
  <si>
    <t>漁　　船</t>
  </si>
  <si>
    <t>そ　の　他</t>
  </si>
  <si>
    <t>隻</t>
  </si>
  <si>
    <t>Ａ</t>
  </si>
  <si>
    <t>Ｂ</t>
  </si>
  <si>
    <t>Ｃ</t>
  </si>
  <si>
    <t>Ｄ</t>
  </si>
  <si>
    <t>H30年度</t>
    <rPh sb="3" eb="5">
      <t>ネンド</t>
    </rPh>
    <phoneticPr fontId="1"/>
  </si>
  <si>
    <t>4(1)</t>
  </si>
  <si>
    <t>65(1)</t>
  </si>
  <si>
    <t>22(1)</t>
  </si>
  <si>
    <t>56(1)</t>
  </si>
  <si>
    <t>143(1)</t>
  </si>
  <si>
    <t>R1年度</t>
    <rPh sb="2" eb="4">
      <t>ネンド</t>
    </rPh>
    <phoneticPr fontId="1"/>
  </si>
  <si>
    <t>R2年度</t>
    <rPh sb="2" eb="4">
      <t>ネンド</t>
    </rPh>
    <phoneticPr fontId="1"/>
  </si>
  <si>
    <t>R3年度</t>
    <rPh sb="2" eb="4">
      <t>ネンド</t>
    </rPh>
    <phoneticPr fontId="1"/>
  </si>
  <si>
    <t>15(1)</t>
  </si>
  <si>
    <t>41(1)</t>
  </si>
  <si>
    <t>13(1)</t>
  </si>
  <si>
    <t>42(1)</t>
  </si>
  <si>
    <t>116(1)</t>
  </si>
  <si>
    <t>R4年度</t>
    <rPh sb="2" eb="4">
      <t>ネンド</t>
    </rPh>
    <phoneticPr fontId="1"/>
  </si>
  <si>
    <t>6（1）</t>
    <phoneticPr fontId="1"/>
  </si>
  <si>
    <t>19(1 )</t>
    <phoneticPr fontId="1"/>
  </si>
  <si>
    <t>37（1）</t>
    <phoneticPr fontId="1"/>
  </si>
  <si>
    <t>1（1）</t>
    <phoneticPr fontId="1"/>
  </si>
  <si>
    <t>2(1)</t>
    <phoneticPr fontId="1"/>
  </si>
  <si>
    <t>2（1）</t>
    <phoneticPr fontId="1"/>
  </si>
  <si>
    <t>22(2)</t>
    <phoneticPr fontId="1"/>
  </si>
  <si>
    <t>45(2)</t>
    <phoneticPr fontId="1"/>
  </si>
  <si>
    <t>122(2)</t>
    <phoneticPr fontId="1"/>
  </si>
  <si>
    <t xml:space="preserve">（注) １造船造機統計（基幹統計）造船調査結果に基づく。 
          ２クラス別 Ａ 8 万トン以上の船台を有する造船所 Ｂ 5 千トン以上の船台を有する造船所 Ｃ 5 百トン以上の船台を有する造船所 Ｄ Ａ～Ｃ以外の造船所 
          ３（ ）は排水トン数による船舶（自衛艦等）数で外数。 </t>
    <phoneticPr fontId="1"/>
  </si>
  <si>
    <t>（令和6年4月1日現在）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</si>
  <si>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（令和6年4月1日現在）</t>
    <rPh sb="1" eb="3">
      <t>レイワ</t>
    </rPh>
    <phoneticPr fontId="1"/>
  </si>
  <si>
    <t>R5年度</t>
    <rPh sb="2" eb="4">
      <t>ネンド</t>
    </rPh>
    <phoneticPr fontId="1"/>
  </si>
  <si>
    <t>9(1)</t>
    <phoneticPr fontId="1"/>
  </si>
  <si>
    <t>16(1)</t>
    <phoneticPr fontId="1"/>
  </si>
  <si>
    <t>34(1)</t>
    <phoneticPr fontId="1"/>
  </si>
  <si>
    <t>112(1)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</si>
</sst>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13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7" fillId="0" borderId="0" applyFont="0" applyFill="0" applyBorder="0" applyAlignment="0" applyProtection="0">
      <alignment vertical="center"/>
    </xf>
  </cellStyleXfs>
  <cellXfs count="113">
    <xf numFmtId="0" fontId="0" fillId="0" borderId="0" xfId="0"/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3" fontId="3" fillId="0" borderId="2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3" fontId="3" fillId="0" borderId="9" xfId="0" applyNumberFormat="1" applyFont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0" xfId="0" applyFont="1"/>
    <xf numFmtId="0" fontId="2" fillId="0" borderId="0" xfId="0" applyFont="1"/>
    <xf numFmtId="0" fontId="3" fillId="0" borderId="0" xfId="0" applyFont="1"/>
    <xf numFmtId="0" fontId="9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10" fillId="0" borderId="0" xfId="0" applyFont="1"/>
    <xf numFmtId="0" fontId="11" fillId="0" borderId="0" xfId="0" applyFont="1"/>
    <xf numFmtId="0" fontId="5" fillId="0" borderId="0" xfId="0" applyFont="1"/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textRotation="255" wrapText="1"/>
    </xf>
    <xf numFmtId="0" fontId="12" fillId="0" borderId="1" xfId="0" applyFont="1" applyBorder="1" applyAlignment="1">
      <alignment horizontal="right" vertical="center" wrapText="1"/>
    </xf>
    <xf numFmtId="3" fontId="12" fillId="0" borderId="1" xfId="0" applyNumberFormat="1" applyFont="1" applyBorder="1" applyAlignment="1">
      <alignment horizontal="right" vertical="center" wrapText="1"/>
    </xf>
    <xf numFmtId="0" fontId="13" fillId="0" borderId="1" xfId="0" applyFont="1" applyBorder="1" applyAlignment="1">
      <alignment horizontal="right" vertical="center" wrapText="1"/>
    </xf>
    <xf numFmtId="3" fontId="13" fillId="0" borderId="1" xfId="0" applyNumberFormat="1" applyFont="1" applyBorder="1" applyAlignment="1">
      <alignment horizontal="right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textRotation="255" wrapText="1"/>
    </xf>
    <xf numFmtId="38" fontId="13" fillId="0" borderId="1" xfId="1" applyFont="1" applyBorder="1" applyAlignment="1">
      <alignment horizontal="right" vertical="center" wrapText="1"/>
    </xf>
    <xf numFmtId="38" fontId="12" fillId="0" borderId="1" xfId="1" applyFont="1" applyBorder="1" applyAlignment="1">
      <alignment horizontal="right" vertical="center" wrapText="1"/>
    </xf>
    <xf numFmtId="38" fontId="2" fillId="0" borderId="0" xfId="0" applyNumberFormat="1" applyFont="1"/>
    <xf numFmtId="0" fontId="14" fillId="0" borderId="1" xfId="0" applyFont="1" applyBorder="1" applyAlignment="1">
      <alignment horizontal="right" vertical="center" wrapText="1"/>
    </xf>
    <xf numFmtId="3" fontId="14" fillId="0" borderId="1" xfId="0" applyNumberFormat="1" applyFont="1" applyBorder="1" applyAlignment="1">
      <alignment horizontal="right" vertical="center" wrapText="1"/>
    </xf>
    <xf numFmtId="38" fontId="14" fillId="0" borderId="1" xfId="1" applyFont="1" applyBorder="1" applyAlignment="1">
      <alignment horizontal="right" vertical="center" wrapText="1"/>
    </xf>
    <xf numFmtId="0" fontId="15" fillId="0" borderId="1" xfId="0" applyFont="1" applyBorder="1" applyAlignment="1">
      <alignment horizontal="right" vertical="center" wrapText="1"/>
    </xf>
    <xf numFmtId="38" fontId="15" fillId="0" borderId="1" xfId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10" fillId="0" borderId="0" xfId="0" applyFont="1" applyAlignment="1">
      <alignment horizont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 textRotation="255" wrapText="1"/>
    </xf>
    <xf numFmtId="0" fontId="3" fillId="0" borderId="0" xfId="0" applyFont="1" applyAlignment="1">
      <alignment horizontal="center" vertical="center" textRotation="255" wrapText="1"/>
    </xf>
    <xf numFmtId="0" fontId="3" fillId="0" borderId="11" xfId="0" applyFont="1" applyBorder="1" applyAlignment="1">
      <alignment horizontal="center" vertical="center" textRotation="255" wrapText="1"/>
    </xf>
    <xf numFmtId="0" fontId="3" fillId="0" borderId="8" xfId="0" applyFont="1" applyBorder="1" applyAlignment="1">
      <alignment horizontal="center" vertical="center" textRotation="255" wrapText="1"/>
    </xf>
    <xf numFmtId="0" fontId="3" fillId="0" borderId="9" xfId="0" applyFont="1" applyBorder="1" applyAlignment="1">
      <alignment horizontal="center" vertical="center" textRotation="255" wrapText="1"/>
    </xf>
    <xf numFmtId="0" fontId="3" fillId="0" borderId="10" xfId="0" applyFont="1" applyBorder="1" applyAlignment="1">
      <alignment horizontal="center" vertical="center" textRotation="255" wrapText="1"/>
    </xf>
    <xf numFmtId="0" fontId="3" fillId="0" borderId="7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left" wrapText="1"/>
    </xf>
    <xf numFmtId="0" fontId="0" fillId="0" borderId="0" xfId="0" applyAlignment="1">
      <alignment horizontal="left" wrapText="1"/>
    </xf>
    <xf numFmtId="38" fontId="15" fillId="0" borderId="1" xfId="0" applyNumberFormat="1" applyFont="1" applyBorder="1" applyAlignment="1">
      <alignment horizontal="right" vertical="center" wrapText="1"/>
    </xf>
    <xf numFmtId="3" fontId="15" fillId="0" borderId="1" xfId="0" applyNumberFormat="1" applyFont="1" applyBorder="1" applyAlignment="1">
      <alignment horizontal="righ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2</xdr:col>
      <xdr:colOff>0</xdr:colOff>
      <xdr:row>5</xdr:row>
      <xdr:rowOff>312420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2B7DD70C-DDE0-4D88-9237-79CC22F97593}"/>
            </a:ext>
          </a:extLst>
        </xdr:cNvPr>
        <xdr:cNvCxnSpPr/>
      </xdr:nvCxnSpPr>
      <xdr:spPr>
        <a:xfrm>
          <a:off x="0" y="647700"/>
          <a:ext cx="1238250" cy="128397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603885</xdr:colOff>
      <xdr:row>8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73500F99-AFE1-4F81-BD1A-E35EF17F6010}"/>
            </a:ext>
          </a:extLst>
        </xdr:cNvPr>
        <xdr:cNvCxnSpPr/>
      </xdr:nvCxnSpPr>
      <xdr:spPr>
        <a:xfrm>
          <a:off x="0" y="438150"/>
          <a:ext cx="1061085" cy="17621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D4E98-C90A-48AA-AB55-DFEB769FB59B}">
  <sheetPr>
    <pageSetUpPr fitToPage="1"/>
  </sheetPr>
  <dimension ref="A1:L19"/>
  <sheetViews>
    <sheetView view="pageBreakPreview" zoomScaleNormal="100" zoomScaleSheetLayoutView="100" workbookViewId="0">
      <selection activeCell="D26" sqref="D26"/>
    </sheetView>
  </sheetViews>
  <sheetFormatPr defaultColWidth="9" defaultRowHeight="13.5" x14ac:dyDescent="0.15"/>
  <cols>
    <col min="1" max="13" width="9" style="1"/>
    <col min="14" max="14" width="37.875" style="1" customWidth="1"/>
    <col min="15" max="16384" width="9" style="1"/>
  </cols>
  <sheetData>
    <row r="1" spans="1:11" ht="25.5" customHeight="1" x14ac:dyDescent="0.15">
      <c r="A1" s="12" t="s">
        <v>23</v>
      </c>
    </row>
    <row r="2" spans="1:11" ht="25.5" customHeight="1" x14ac:dyDescent="0.15">
      <c r="A2" s="3" t="s">
        <v>24</v>
      </c>
      <c r="I2" s="48" t="s">
        <v>80</v>
      </c>
      <c r="J2" s="48"/>
      <c r="K2" s="48"/>
    </row>
    <row r="3" spans="1:11" ht="25.5" customHeight="1" x14ac:dyDescent="0.15">
      <c r="A3" s="49" t="s">
        <v>0</v>
      </c>
      <c r="B3" s="50"/>
      <c r="C3" s="51" t="s">
        <v>2</v>
      </c>
      <c r="D3" s="52"/>
      <c r="E3" s="52"/>
      <c r="F3" s="52"/>
      <c r="G3" s="52"/>
      <c r="H3" s="53"/>
      <c r="I3" s="52" t="s">
        <v>3</v>
      </c>
      <c r="J3" s="55" t="s">
        <v>21</v>
      </c>
      <c r="K3" s="53" t="s">
        <v>20</v>
      </c>
    </row>
    <row r="4" spans="1:11" ht="25.5" customHeight="1" x14ac:dyDescent="0.15">
      <c r="A4" s="59"/>
      <c r="B4" s="60"/>
      <c r="C4" s="4">
        <v>100000</v>
      </c>
      <c r="D4" s="16" t="s">
        <v>6</v>
      </c>
      <c r="E4" s="14" t="s">
        <v>7</v>
      </c>
      <c r="F4" s="16">
        <v>500</v>
      </c>
      <c r="G4" s="14" t="s">
        <v>9</v>
      </c>
      <c r="H4" s="61" t="s">
        <v>11</v>
      </c>
      <c r="I4" s="54"/>
      <c r="J4" s="56"/>
      <c r="K4" s="58"/>
    </row>
    <row r="5" spans="1:11" ht="25.5" customHeight="1" x14ac:dyDescent="0.15">
      <c r="A5" s="64"/>
      <c r="B5" s="65"/>
      <c r="C5" s="5" t="s">
        <v>4</v>
      </c>
      <c r="D5" s="6">
        <v>100000</v>
      </c>
      <c r="E5" s="7">
        <v>3000</v>
      </c>
      <c r="F5" s="17" t="s">
        <v>4</v>
      </c>
      <c r="G5" s="15" t="s">
        <v>10</v>
      </c>
      <c r="H5" s="62"/>
      <c r="I5" s="54"/>
      <c r="J5" s="56"/>
      <c r="K5" s="58"/>
    </row>
    <row r="6" spans="1:11" ht="25.15" customHeight="1" x14ac:dyDescent="0.15">
      <c r="A6" s="59" t="s">
        <v>1</v>
      </c>
      <c r="B6" s="60"/>
      <c r="C6" s="8" t="s">
        <v>5</v>
      </c>
      <c r="D6" s="18" t="s">
        <v>4</v>
      </c>
      <c r="E6" s="9" t="s">
        <v>4</v>
      </c>
      <c r="F6" s="18" t="s">
        <v>8</v>
      </c>
      <c r="G6" s="10"/>
      <c r="H6" s="63"/>
      <c r="I6" s="54"/>
      <c r="J6" s="57"/>
      <c r="K6" s="58"/>
    </row>
    <row r="7" spans="1:11" ht="25.5" customHeight="1" x14ac:dyDescent="0.15">
      <c r="A7" s="66" t="s">
        <v>22</v>
      </c>
      <c r="B7" s="13" t="s">
        <v>12</v>
      </c>
      <c r="C7" s="13"/>
      <c r="D7" s="13">
        <v>1</v>
      </c>
      <c r="E7" s="13">
        <v>4</v>
      </c>
      <c r="F7" s="13">
        <v>1</v>
      </c>
      <c r="G7" s="13"/>
      <c r="H7" s="2">
        <f>SUM(C7:G7)</f>
        <v>6</v>
      </c>
      <c r="I7" s="13">
        <v>6</v>
      </c>
      <c r="J7" s="13">
        <v>13</v>
      </c>
      <c r="K7" s="13">
        <v>16</v>
      </c>
    </row>
    <row r="8" spans="1:11" ht="25.5" customHeight="1" x14ac:dyDescent="0.15">
      <c r="A8" s="66"/>
      <c r="B8" s="13" t="s">
        <v>13</v>
      </c>
      <c r="C8" s="13">
        <v>1</v>
      </c>
      <c r="D8" s="13"/>
      <c r="E8" s="13"/>
      <c r="F8" s="13">
        <v>1</v>
      </c>
      <c r="G8" s="13"/>
      <c r="H8" s="2">
        <f t="shared" ref="H8:H14" si="0">SUM(C8:G8)</f>
        <v>2</v>
      </c>
      <c r="I8" s="13">
        <v>3</v>
      </c>
      <c r="J8" s="13">
        <v>8</v>
      </c>
      <c r="K8" s="13">
        <v>10</v>
      </c>
    </row>
    <row r="9" spans="1:11" ht="25.5" customHeight="1" x14ac:dyDescent="0.15">
      <c r="A9" s="66"/>
      <c r="B9" s="13" t="s">
        <v>14</v>
      </c>
      <c r="C9" s="11">
        <v>5</v>
      </c>
      <c r="D9" s="11">
        <v>4</v>
      </c>
      <c r="E9" s="11">
        <v>8</v>
      </c>
      <c r="F9" s="11">
        <v>3</v>
      </c>
      <c r="G9" s="11">
        <v>1</v>
      </c>
      <c r="H9" s="2">
        <f t="shared" si="0"/>
        <v>21</v>
      </c>
      <c r="I9" s="11">
        <v>47</v>
      </c>
      <c r="J9" s="11">
        <v>40</v>
      </c>
      <c r="K9" s="11">
        <v>74</v>
      </c>
    </row>
    <row r="10" spans="1:11" ht="25.5" customHeight="1" x14ac:dyDescent="0.15">
      <c r="A10" s="66"/>
      <c r="B10" s="13" t="s">
        <v>15</v>
      </c>
      <c r="C10" s="13">
        <v>1</v>
      </c>
      <c r="D10" s="13">
        <v>1</v>
      </c>
      <c r="E10" s="13">
        <v>7</v>
      </c>
      <c r="F10" s="13"/>
      <c r="G10" s="13"/>
      <c r="H10" s="2">
        <f t="shared" si="0"/>
        <v>9</v>
      </c>
      <c r="I10" s="11">
        <v>17</v>
      </c>
      <c r="J10" s="13">
        <v>20</v>
      </c>
      <c r="K10" s="11">
        <v>33</v>
      </c>
    </row>
    <row r="11" spans="1:11" ht="25.5" customHeight="1" x14ac:dyDescent="0.15">
      <c r="A11" s="66"/>
      <c r="B11" s="13" t="s">
        <v>16</v>
      </c>
      <c r="C11" s="13"/>
      <c r="D11" s="13">
        <v>8</v>
      </c>
      <c r="E11" s="13">
        <v>2</v>
      </c>
      <c r="F11" s="13">
        <v>2</v>
      </c>
      <c r="G11" s="13"/>
      <c r="H11" s="2">
        <f t="shared" si="0"/>
        <v>12</v>
      </c>
      <c r="I11" s="13">
        <v>9</v>
      </c>
      <c r="J11" s="13">
        <v>11</v>
      </c>
      <c r="K11" s="13">
        <v>21</v>
      </c>
    </row>
    <row r="12" spans="1:11" ht="25.5" customHeight="1" x14ac:dyDescent="0.15">
      <c r="A12" s="66"/>
      <c r="B12" s="13" t="s">
        <v>17</v>
      </c>
      <c r="C12" s="13"/>
      <c r="D12" s="13"/>
      <c r="E12" s="13">
        <v>1</v>
      </c>
      <c r="F12" s="13"/>
      <c r="G12" s="13"/>
      <c r="H12" s="2">
        <f t="shared" si="0"/>
        <v>1</v>
      </c>
      <c r="I12" s="13">
        <v>2</v>
      </c>
      <c r="J12" s="13">
        <v>6</v>
      </c>
      <c r="K12" s="13">
        <v>6</v>
      </c>
    </row>
    <row r="13" spans="1:11" ht="25.5" customHeight="1" x14ac:dyDescent="0.15">
      <c r="A13" s="66"/>
      <c r="B13" s="13" t="s">
        <v>18</v>
      </c>
      <c r="C13" s="13"/>
      <c r="D13" s="13">
        <v>1</v>
      </c>
      <c r="E13" s="13">
        <v>4</v>
      </c>
      <c r="F13" s="13"/>
      <c r="G13" s="13"/>
      <c r="H13" s="2">
        <f t="shared" si="0"/>
        <v>5</v>
      </c>
      <c r="I13" s="13">
        <v>10</v>
      </c>
      <c r="J13" s="13">
        <v>13</v>
      </c>
      <c r="K13" s="13">
        <v>17</v>
      </c>
    </row>
    <row r="14" spans="1:11" ht="25.5" customHeight="1" x14ac:dyDescent="0.15">
      <c r="A14" s="66"/>
      <c r="B14" s="13" t="s">
        <v>19</v>
      </c>
      <c r="C14" s="13"/>
      <c r="D14" s="13">
        <v>4</v>
      </c>
      <c r="E14" s="13">
        <v>5</v>
      </c>
      <c r="F14" s="13">
        <v>1</v>
      </c>
      <c r="G14" s="13"/>
      <c r="H14" s="2">
        <f t="shared" si="0"/>
        <v>10</v>
      </c>
      <c r="I14" s="13">
        <v>9</v>
      </c>
      <c r="J14" s="13">
        <v>14</v>
      </c>
      <c r="K14" s="13">
        <v>23</v>
      </c>
    </row>
    <row r="15" spans="1:11" ht="25.5" customHeight="1" x14ac:dyDescent="0.15">
      <c r="A15" s="66"/>
      <c r="B15" s="2" t="s">
        <v>11</v>
      </c>
      <c r="C15" s="2">
        <f t="shared" ref="C15:K15" si="1">SUM(C7:C14)</f>
        <v>7</v>
      </c>
      <c r="D15" s="2">
        <f t="shared" si="1"/>
        <v>19</v>
      </c>
      <c r="E15" s="2">
        <f t="shared" si="1"/>
        <v>31</v>
      </c>
      <c r="F15" s="2">
        <f t="shared" si="1"/>
        <v>8</v>
      </c>
      <c r="G15" s="2">
        <f t="shared" si="1"/>
        <v>1</v>
      </c>
      <c r="H15" s="2">
        <f t="shared" si="1"/>
        <v>66</v>
      </c>
      <c r="I15" s="2">
        <f t="shared" si="1"/>
        <v>103</v>
      </c>
      <c r="J15" s="2">
        <f t="shared" si="1"/>
        <v>125</v>
      </c>
      <c r="K15" s="2">
        <f t="shared" si="1"/>
        <v>200</v>
      </c>
    </row>
    <row r="16" spans="1:11" ht="25.15" customHeight="1" x14ac:dyDescent="0.15">
      <c r="A16" s="67" t="s">
        <v>27</v>
      </c>
      <c r="B16" s="67"/>
      <c r="C16" s="67"/>
      <c r="D16" s="67"/>
      <c r="E16" s="67"/>
      <c r="F16" s="67"/>
      <c r="G16" s="67"/>
      <c r="H16" s="67"/>
      <c r="I16" s="67"/>
      <c r="J16" s="67"/>
      <c r="K16" s="67"/>
    </row>
    <row r="17" spans="1:12" ht="25.9" customHeight="1" x14ac:dyDescent="0.15">
      <c r="A17" s="68" t="s">
        <v>26</v>
      </c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</row>
    <row r="18" spans="1:12" ht="25.15" customHeight="1" x14ac:dyDescent="0.15">
      <c r="A18" s="68" t="s">
        <v>25</v>
      </c>
      <c r="B18" s="68"/>
      <c r="C18" s="68"/>
      <c r="D18" s="68"/>
      <c r="E18" s="68"/>
      <c r="F18" s="68"/>
      <c r="G18" s="68"/>
      <c r="H18" s="68"/>
      <c r="I18" s="68"/>
      <c r="J18" s="68"/>
      <c r="K18" s="68"/>
    </row>
    <row r="19" spans="1:12" ht="25.15" customHeight="1" x14ac:dyDescent="0.15">
      <c r="A19" s="69"/>
      <c r="B19" s="69"/>
      <c r="C19" s="69"/>
      <c r="D19" s="69"/>
      <c r="E19" s="69"/>
      <c r="F19" s="69"/>
      <c r="G19" s="69"/>
      <c r="H19" s="69"/>
      <c r="I19" s="69"/>
      <c r="J19" s="69"/>
      <c r="K19" s="69"/>
    </row>
  </sheetData>
  <mergeCells count="15">
    <mergeCell ref="A7:A15"/>
    <mergeCell ref="A16:K16"/>
    <mergeCell ref="A17:L17"/>
    <mergeCell ref="A18:K18"/>
    <mergeCell ref="A19:K19"/>
    <mergeCell ref="I2:K2"/>
    <mergeCell ref="A3:B3"/>
    <mergeCell ref="C3:H3"/>
    <mergeCell ref="I3:I6"/>
    <mergeCell ref="J3:J6"/>
    <mergeCell ref="K3:K6"/>
    <mergeCell ref="A4:B4"/>
    <mergeCell ref="H4:H6"/>
    <mergeCell ref="A5:B5"/>
    <mergeCell ref="A6:B6"/>
  </mergeCells>
  <phoneticPr fontId="1"/>
  <pageMargins left="0.78740157480314965" right="0.55118110236220474" top="0.74803149606299213" bottom="0.55118110236220474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5E387-5D6C-41ED-BB89-BE4A89E35199}">
  <sheetPr>
    <pageSetUpPr fitToPage="1"/>
  </sheetPr>
  <dimension ref="A1:AB19"/>
  <sheetViews>
    <sheetView zoomScaleNormal="100" workbookViewId="0">
      <selection activeCell="A19" sqref="A19:T19"/>
    </sheetView>
  </sheetViews>
  <sheetFormatPr defaultColWidth="9" defaultRowHeight="13.5" x14ac:dyDescent="0.15"/>
  <cols>
    <col min="1" max="1" width="6" style="21" customWidth="1"/>
    <col min="2" max="2" width="9" style="21"/>
    <col min="3" max="8" width="5.875" style="21" customWidth="1"/>
    <col min="9" max="9" width="6.625" style="21" customWidth="1"/>
    <col min="10" max="20" width="5.875" style="21" customWidth="1"/>
    <col min="21" max="21" width="5.25" style="21" customWidth="1"/>
    <col min="22" max="22" width="9" style="21"/>
    <col min="23" max="23" width="11" style="21" customWidth="1"/>
    <col min="24" max="24" width="4.125" style="21" customWidth="1"/>
    <col min="25" max="16384" width="9" style="21"/>
  </cols>
  <sheetData>
    <row r="1" spans="1:28" ht="20.25" customHeight="1" x14ac:dyDescent="0.15">
      <c r="A1" s="20" t="s">
        <v>28</v>
      </c>
    </row>
    <row r="2" spans="1:28" ht="14.25" customHeight="1" x14ac:dyDescent="0.1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3" t="s">
        <v>81</v>
      </c>
    </row>
    <row r="3" spans="1:28" ht="29.25" customHeight="1" x14ac:dyDescent="0.15">
      <c r="A3" s="49" t="s">
        <v>29</v>
      </c>
      <c r="B3" s="70"/>
      <c r="C3" s="71" t="s">
        <v>30</v>
      </c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3"/>
    </row>
    <row r="4" spans="1:28" ht="20.25" customHeight="1" x14ac:dyDescent="0.15">
      <c r="A4" s="74"/>
      <c r="B4" s="58"/>
      <c r="C4" s="75">
        <v>150000</v>
      </c>
      <c r="D4" s="76"/>
      <c r="E4" s="75">
        <v>100000</v>
      </c>
      <c r="F4" s="77"/>
      <c r="G4" s="76">
        <v>30000</v>
      </c>
      <c r="H4" s="76"/>
      <c r="I4" s="75">
        <v>5000</v>
      </c>
      <c r="J4" s="77"/>
      <c r="K4" s="76">
        <v>3000</v>
      </c>
      <c r="L4" s="76"/>
      <c r="M4" s="51">
        <v>500</v>
      </c>
      <c r="N4" s="53"/>
      <c r="O4" s="78" t="s">
        <v>11</v>
      </c>
      <c r="P4" s="79"/>
      <c r="Q4" s="100" t="s">
        <v>31</v>
      </c>
      <c r="R4" s="103" t="s">
        <v>32</v>
      </c>
      <c r="S4" s="52" t="s">
        <v>33</v>
      </c>
      <c r="T4" s="53"/>
    </row>
    <row r="5" spans="1:28" ht="28.5" customHeight="1" x14ac:dyDescent="0.15">
      <c r="A5" s="59"/>
      <c r="B5" s="106"/>
      <c r="C5" s="74" t="s">
        <v>4</v>
      </c>
      <c r="D5" s="93"/>
      <c r="E5" s="74" t="s">
        <v>34</v>
      </c>
      <c r="F5" s="58"/>
      <c r="G5" s="93" t="s">
        <v>34</v>
      </c>
      <c r="H5" s="93"/>
      <c r="I5" s="74" t="s">
        <v>35</v>
      </c>
      <c r="J5" s="58"/>
      <c r="K5" s="93" t="s">
        <v>34</v>
      </c>
      <c r="L5" s="93"/>
      <c r="M5" s="74" t="s">
        <v>34</v>
      </c>
      <c r="N5" s="58"/>
      <c r="O5" s="80"/>
      <c r="P5" s="81"/>
      <c r="Q5" s="101"/>
      <c r="R5" s="104"/>
      <c r="S5" s="93"/>
      <c r="T5" s="58"/>
    </row>
    <row r="6" spans="1:28" ht="20.25" customHeight="1" x14ac:dyDescent="0.15">
      <c r="A6" s="64"/>
      <c r="B6" s="86"/>
      <c r="C6" s="74" t="s">
        <v>5</v>
      </c>
      <c r="D6" s="93"/>
      <c r="E6" s="84">
        <v>150000</v>
      </c>
      <c r="F6" s="85"/>
      <c r="G6" s="94">
        <v>100000</v>
      </c>
      <c r="H6" s="94"/>
      <c r="I6" s="74" t="s">
        <v>36</v>
      </c>
      <c r="J6" s="58"/>
      <c r="K6" s="94">
        <v>5000</v>
      </c>
      <c r="L6" s="94"/>
      <c r="M6" s="84">
        <v>3000</v>
      </c>
      <c r="N6" s="85"/>
      <c r="O6" s="80"/>
      <c r="P6" s="81"/>
      <c r="Q6" s="101"/>
      <c r="R6" s="104"/>
      <c r="S6" s="93"/>
      <c r="T6" s="58"/>
    </row>
    <row r="7" spans="1:28" ht="20.25" customHeight="1" x14ac:dyDescent="0.15">
      <c r="A7" s="64"/>
      <c r="B7" s="86"/>
      <c r="C7" s="87"/>
      <c r="D7" s="88"/>
      <c r="E7" s="89" t="s">
        <v>36</v>
      </c>
      <c r="F7" s="90"/>
      <c r="G7" s="91" t="s">
        <v>36</v>
      </c>
      <c r="H7" s="91"/>
      <c r="I7" s="87"/>
      <c r="J7" s="92"/>
      <c r="K7" s="91" t="s">
        <v>36</v>
      </c>
      <c r="L7" s="91"/>
      <c r="M7" s="89" t="s">
        <v>36</v>
      </c>
      <c r="N7" s="90"/>
      <c r="O7" s="82"/>
      <c r="P7" s="83"/>
      <c r="Q7" s="101"/>
      <c r="R7" s="104"/>
      <c r="S7" s="93"/>
      <c r="T7" s="58"/>
    </row>
    <row r="8" spans="1:28" ht="20.25" customHeight="1" x14ac:dyDescent="0.15">
      <c r="A8" s="95" t="s">
        <v>1</v>
      </c>
      <c r="B8" s="96"/>
      <c r="C8" s="19" t="s">
        <v>37</v>
      </c>
      <c r="D8" s="19" t="s">
        <v>38</v>
      </c>
      <c r="E8" s="19" t="s">
        <v>37</v>
      </c>
      <c r="F8" s="24" t="s">
        <v>38</v>
      </c>
      <c r="G8" s="19" t="s">
        <v>37</v>
      </c>
      <c r="H8" s="19" t="s">
        <v>38</v>
      </c>
      <c r="I8" s="19" t="s">
        <v>37</v>
      </c>
      <c r="J8" s="19" t="s">
        <v>38</v>
      </c>
      <c r="K8" s="19" t="s">
        <v>37</v>
      </c>
      <c r="L8" s="19" t="s">
        <v>38</v>
      </c>
      <c r="M8" s="19" t="s">
        <v>37</v>
      </c>
      <c r="N8" s="19" t="s">
        <v>38</v>
      </c>
      <c r="O8" s="2" t="s">
        <v>37</v>
      </c>
      <c r="P8" s="2" t="s">
        <v>38</v>
      </c>
      <c r="Q8" s="102"/>
      <c r="R8" s="105"/>
      <c r="S8" s="19" t="s">
        <v>37</v>
      </c>
      <c r="T8" s="24" t="s">
        <v>38</v>
      </c>
    </row>
    <row r="9" spans="1:28" ht="24" customHeight="1" x14ac:dyDescent="0.15">
      <c r="A9" s="55" t="s">
        <v>22</v>
      </c>
      <c r="B9" s="19" t="s">
        <v>12</v>
      </c>
      <c r="C9" s="19"/>
      <c r="D9" s="19"/>
      <c r="E9" s="19"/>
      <c r="F9" s="19"/>
      <c r="G9" s="19"/>
      <c r="H9" s="19"/>
      <c r="I9" s="19">
        <v>1</v>
      </c>
      <c r="J9" s="19"/>
      <c r="K9" s="19"/>
      <c r="L9" s="19"/>
      <c r="M9" s="19">
        <v>3</v>
      </c>
      <c r="N9" s="19">
        <v>2</v>
      </c>
      <c r="O9" s="2">
        <f>SUM(C9,E9,G9,K9,I9,M9)</f>
        <v>4</v>
      </c>
      <c r="P9" s="2">
        <f t="shared" ref="P9:P15" si="0">SUM(D9,F9,H9,J9,L9,N9)</f>
        <v>2</v>
      </c>
      <c r="Q9" s="19">
        <v>1</v>
      </c>
      <c r="R9" s="19"/>
      <c r="S9" s="19"/>
      <c r="T9" s="19">
        <v>1</v>
      </c>
    </row>
    <row r="10" spans="1:28" ht="24" customHeight="1" x14ac:dyDescent="0.15">
      <c r="A10" s="56"/>
      <c r="B10" s="19" t="s">
        <v>13</v>
      </c>
      <c r="C10" s="19">
        <v>1</v>
      </c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2">
        <f t="shared" ref="O10:O15" si="1">SUM(C10,E10,G10,K10,I10,M10)</f>
        <v>1</v>
      </c>
      <c r="P10" s="2">
        <f t="shared" si="0"/>
        <v>0</v>
      </c>
      <c r="Q10" s="19"/>
      <c r="R10" s="19"/>
      <c r="S10" s="19"/>
      <c r="T10" s="19">
        <v>1</v>
      </c>
    </row>
    <row r="11" spans="1:28" ht="24" customHeight="1" x14ac:dyDescent="0.15">
      <c r="A11" s="56"/>
      <c r="B11" s="19" t="s">
        <v>14</v>
      </c>
      <c r="C11" s="19">
        <v>3</v>
      </c>
      <c r="D11" s="19">
        <v>4</v>
      </c>
      <c r="E11" s="19">
        <v>1</v>
      </c>
      <c r="F11" s="19"/>
      <c r="G11" s="19">
        <v>1</v>
      </c>
      <c r="H11" s="19">
        <v>1</v>
      </c>
      <c r="I11" s="19">
        <v>2</v>
      </c>
      <c r="J11" s="19">
        <v>3</v>
      </c>
      <c r="K11" s="19"/>
      <c r="L11" s="19">
        <v>2</v>
      </c>
      <c r="M11" s="19">
        <v>5</v>
      </c>
      <c r="N11" s="19">
        <v>7</v>
      </c>
      <c r="O11" s="2">
        <f t="shared" si="1"/>
        <v>12</v>
      </c>
      <c r="P11" s="2">
        <f t="shared" si="0"/>
        <v>17</v>
      </c>
      <c r="Q11" s="19">
        <v>2</v>
      </c>
      <c r="R11" s="19"/>
      <c r="S11" s="19"/>
      <c r="T11" s="19">
        <v>4</v>
      </c>
      <c r="U11" s="25"/>
      <c r="V11" s="25"/>
      <c r="W11" s="25"/>
      <c r="X11" s="25"/>
      <c r="Y11" s="25"/>
    </row>
    <row r="12" spans="1:28" ht="24" customHeight="1" x14ac:dyDescent="0.15">
      <c r="A12" s="56"/>
      <c r="B12" s="19" t="s">
        <v>15</v>
      </c>
      <c r="C12" s="19">
        <v>2</v>
      </c>
      <c r="D12" s="19">
        <v>1</v>
      </c>
      <c r="E12" s="19"/>
      <c r="F12" s="19"/>
      <c r="G12" s="19"/>
      <c r="H12" s="19"/>
      <c r="I12" s="19">
        <v>1</v>
      </c>
      <c r="J12" s="19"/>
      <c r="K12" s="19"/>
      <c r="L12" s="19"/>
      <c r="M12" s="19">
        <v>4</v>
      </c>
      <c r="N12" s="19">
        <v>7</v>
      </c>
      <c r="O12" s="2">
        <f t="shared" si="1"/>
        <v>7</v>
      </c>
      <c r="P12" s="2">
        <f t="shared" si="0"/>
        <v>8</v>
      </c>
      <c r="Q12" s="19">
        <v>2</v>
      </c>
      <c r="R12" s="19"/>
      <c r="S12" s="19"/>
      <c r="T12" s="19">
        <v>1</v>
      </c>
      <c r="U12" s="25"/>
      <c r="V12" s="26"/>
    </row>
    <row r="13" spans="1:28" ht="24" customHeight="1" x14ac:dyDescent="0.15">
      <c r="A13" s="56"/>
      <c r="B13" s="19" t="s">
        <v>16</v>
      </c>
      <c r="C13" s="19"/>
      <c r="D13" s="19"/>
      <c r="E13" s="19"/>
      <c r="F13" s="19"/>
      <c r="G13" s="19">
        <v>4</v>
      </c>
      <c r="H13" s="19"/>
      <c r="I13" s="19">
        <v>4</v>
      </c>
      <c r="J13" s="19">
        <v>2</v>
      </c>
      <c r="K13" s="19">
        <v>1</v>
      </c>
      <c r="L13" s="19">
        <v>1</v>
      </c>
      <c r="M13" s="19"/>
      <c r="N13" s="19">
        <v>2</v>
      </c>
      <c r="O13" s="2">
        <f t="shared" si="1"/>
        <v>9</v>
      </c>
      <c r="P13" s="2">
        <f t="shared" si="0"/>
        <v>5</v>
      </c>
      <c r="Q13" s="19"/>
      <c r="R13" s="19"/>
      <c r="S13" s="19"/>
      <c r="T13" s="19">
        <v>2</v>
      </c>
    </row>
    <row r="14" spans="1:28" ht="24" customHeight="1" x14ac:dyDescent="0.15">
      <c r="A14" s="56"/>
      <c r="B14" s="19" t="s">
        <v>17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>
        <v>1</v>
      </c>
      <c r="O14" s="2">
        <f t="shared" si="1"/>
        <v>0</v>
      </c>
      <c r="P14" s="2">
        <f t="shared" si="0"/>
        <v>1</v>
      </c>
      <c r="Q14" s="19"/>
      <c r="R14" s="19"/>
      <c r="S14" s="19"/>
      <c r="T14" s="19"/>
    </row>
    <row r="15" spans="1:28" ht="24" customHeight="1" x14ac:dyDescent="0.15">
      <c r="A15" s="56"/>
      <c r="B15" s="47" t="s">
        <v>18</v>
      </c>
      <c r="C15" s="19"/>
      <c r="D15" s="19"/>
      <c r="E15" s="19"/>
      <c r="F15" s="19"/>
      <c r="G15" s="19"/>
      <c r="H15" s="19"/>
      <c r="I15" s="19"/>
      <c r="J15" s="19">
        <v>1</v>
      </c>
      <c r="K15" s="19"/>
      <c r="L15" s="19"/>
      <c r="M15" s="19">
        <v>1</v>
      </c>
      <c r="N15" s="19">
        <v>5</v>
      </c>
      <c r="O15" s="2">
        <f t="shared" si="1"/>
        <v>1</v>
      </c>
      <c r="P15" s="2">
        <f t="shared" si="0"/>
        <v>6</v>
      </c>
      <c r="Q15" s="19"/>
      <c r="R15" s="19"/>
      <c r="S15" s="19"/>
      <c r="T15" s="19"/>
    </row>
    <row r="16" spans="1:28" ht="24" customHeight="1" x14ac:dyDescent="0.15">
      <c r="A16" s="56"/>
      <c r="B16" s="19" t="s">
        <v>19</v>
      </c>
      <c r="C16" s="19"/>
      <c r="D16" s="19"/>
      <c r="E16" s="19"/>
      <c r="F16" s="19"/>
      <c r="G16" s="19"/>
      <c r="H16" s="19"/>
      <c r="I16" s="19">
        <v>2</v>
      </c>
      <c r="J16" s="19">
        <v>3</v>
      </c>
      <c r="K16" s="19"/>
      <c r="L16" s="19"/>
      <c r="M16" s="19">
        <v>3</v>
      </c>
      <c r="N16" s="19">
        <v>6</v>
      </c>
      <c r="O16" s="2">
        <f>SUM(C16,E16,G16,K16,I16,M16)</f>
        <v>5</v>
      </c>
      <c r="P16" s="2">
        <f>SUM(D16,F16,H16,J16,L16,N16)</f>
        <v>9</v>
      </c>
      <c r="Q16" s="19">
        <v>1</v>
      </c>
      <c r="R16" s="19"/>
      <c r="S16" s="19"/>
      <c r="T16" s="19">
        <v>1</v>
      </c>
      <c r="U16" s="25"/>
      <c r="V16" s="97"/>
      <c r="W16" s="97"/>
      <c r="X16" s="97"/>
      <c r="Y16" s="97"/>
      <c r="Z16" s="25"/>
      <c r="AA16" s="25"/>
      <c r="AB16" s="25"/>
    </row>
    <row r="17" spans="1:25" ht="24" customHeight="1" x14ac:dyDescent="0.15">
      <c r="A17" s="57"/>
      <c r="B17" s="2" t="s">
        <v>11</v>
      </c>
      <c r="C17" s="2">
        <f>SUM(C9:C16)</f>
        <v>6</v>
      </c>
      <c r="D17" s="2">
        <f t="shared" ref="D17:E17" si="2">SUM(D9:D16)</f>
        <v>5</v>
      </c>
      <c r="E17" s="2">
        <f t="shared" si="2"/>
        <v>1</v>
      </c>
      <c r="F17" s="2">
        <f>SUM(F9:F16)</f>
        <v>0</v>
      </c>
      <c r="G17" s="2">
        <f t="shared" ref="G17:H17" si="3">SUM(G9:G16)</f>
        <v>5</v>
      </c>
      <c r="H17" s="2">
        <f t="shared" si="3"/>
        <v>1</v>
      </c>
      <c r="I17" s="2">
        <f>SUM(I9:I16)</f>
        <v>10</v>
      </c>
      <c r="J17" s="2">
        <f t="shared" ref="J17:T17" si="4">SUM(J9:J16)</f>
        <v>9</v>
      </c>
      <c r="K17" s="2">
        <f t="shared" si="4"/>
        <v>1</v>
      </c>
      <c r="L17" s="2">
        <f t="shared" si="4"/>
        <v>3</v>
      </c>
      <c r="M17" s="2">
        <f t="shared" si="4"/>
        <v>16</v>
      </c>
      <c r="N17" s="2">
        <f t="shared" si="4"/>
        <v>30</v>
      </c>
      <c r="O17" s="2">
        <f t="shared" si="4"/>
        <v>39</v>
      </c>
      <c r="P17" s="2">
        <f t="shared" si="4"/>
        <v>48</v>
      </c>
      <c r="Q17" s="2">
        <f t="shared" si="4"/>
        <v>6</v>
      </c>
      <c r="R17" s="2">
        <f t="shared" si="4"/>
        <v>0</v>
      </c>
      <c r="S17" s="2">
        <f t="shared" si="4"/>
        <v>0</v>
      </c>
      <c r="T17" s="2">
        <f t="shared" si="4"/>
        <v>10</v>
      </c>
      <c r="U17" s="25"/>
      <c r="V17" s="25"/>
      <c r="W17" s="25"/>
      <c r="X17" s="25"/>
      <c r="Y17" s="25"/>
    </row>
    <row r="18" spans="1:25" ht="25.9" customHeight="1" x14ac:dyDescent="0.15">
      <c r="A18" s="98" t="s">
        <v>39</v>
      </c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</row>
    <row r="19" spans="1:25" ht="25.9" customHeight="1" x14ac:dyDescent="0.15">
      <c r="A19" s="99" t="s">
        <v>40</v>
      </c>
      <c r="B19" s="99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</row>
  </sheetData>
  <mergeCells count="39">
    <mergeCell ref="A8:B8"/>
    <mergeCell ref="A9:A17"/>
    <mergeCell ref="V16:Y16"/>
    <mergeCell ref="A18:T18"/>
    <mergeCell ref="A19:T19"/>
    <mergeCell ref="Q4:Q8"/>
    <mergeCell ref="R4:R8"/>
    <mergeCell ref="S4:T7"/>
    <mergeCell ref="A5:B5"/>
    <mergeCell ref="C5:D5"/>
    <mergeCell ref="E5:F5"/>
    <mergeCell ref="G5:H5"/>
    <mergeCell ref="I5:J5"/>
    <mergeCell ref="K5:L5"/>
    <mergeCell ref="M5:N5"/>
    <mergeCell ref="K7:L7"/>
    <mergeCell ref="M7:N7"/>
    <mergeCell ref="A6:B6"/>
    <mergeCell ref="C6:D6"/>
    <mergeCell ref="E6:F6"/>
    <mergeCell ref="G6:H6"/>
    <mergeCell ref="I6:J6"/>
    <mergeCell ref="K6:L6"/>
    <mergeCell ref="A3:B3"/>
    <mergeCell ref="C3:T3"/>
    <mergeCell ref="A4:B4"/>
    <mergeCell ref="C4:D4"/>
    <mergeCell ref="E4:F4"/>
    <mergeCell ref="G4:H4"/>
    <mergeCell ref="I4:J4"/>
    <mergeCell ref="K4:L4"/>
    <mergeCell ref="M4:N4"/>
    <mergeCell ref="O4:P7"/>
    <mergeCell ref="M6:N6"/>
    <mergeCell ref="A7:B7"/>
    <mergeCell ref="C7:D7"/>
    <mergeCell ref="E7:F7"/>
    <mergeCell ref="G7:H7"/>
    <mergeCell ref="I7:J7"/>
  </mergeCells>
  <phoneticPr fontId="1"/>
  <pageMargins left="0.78740157480314965" right="0.55118110236220474" top="0.74803149606299213" bottom="0.5511811023622047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BDAF3-E902-4102-927A-54C76A4D3532}">
  <sheetPr>
    <pageSetUpPr fitToPage="1"/>
  </sheetPr>
  <dimension ref="A1:Y48"/>
  <sheetViews>
    <sheetView tabSelected="1" view="pageBreakPreview" zoomScale="90" zoomScaleNormal="100" zoomScaleSheetLayoutView="90" workbookViewId="0">
      <selection activeCell="AA30" sqref="AA30"/>
    </sheetView>
  </sheetViews>
  <sheetFormatPr defaultColWidth="9" defaultRowHeight="13.5" x14ac:dyDescent="0.15"/>
  <cols>
    <col min="1" max="1" width="7.625" style="21" customWidth="1"/>
    <col min="2" max="2" width="9" style="21"/>
    <col min="3" max="3" width="5.625" style="21" customWidth="1"/>
    <col min="4" max="4" width="10.625" style="21" customWidth="1"/>
    <col min="5" max="5" width="5.625" style="21" customWidth="1"/>
    <col min="6" max="6" width="10.625" style="21" customWidth="1"/>
    <col min="7" max="7" width="5.625" style="21" customWidth="1"/>
    <col min="8" max="8" width="10.625" style="21" customWidth="1"/>
    <col min="9" max="9" width="5.625" style="21" customWidth="1"/>
    <col min="10" max="10" width="10.625" style="21" customWidth="1"/>
    <col min="11" max="11" width="5.625" style="21" customWidth="1"/>
    <col min="12" max="12" width="10.625" style="21" customWidth="1"/>
    <col min="13" max="13" width="5.625" style="21" customWidth="1"/>
    <col min="14" max="14" width="10.625" style="21" customWidth="1"/>
    <col min="15" max="15" width="5.625" style="21" customWidth="1"/>
    <col min="16" max="16" width="10.625" style="21" customWidth="1"/>
    <col min="17" max="17" width="5.625" style="21" customWidth="1"/>
    <col min="18" max="18" width="10.625" style="21" customWidth="1"/>
    <col min="19" max="19" width="5.625" style="21" customWidth="1"/>
    <col min="20" max="20" width="10.625" style="21" customWidth="1"/>
    <col min="21" max="21" width="5.625" style="21" customWidth="1"/>
    <col min="22" max="22" width="10.625" style="21" customWidth="1"/>
    <col min="23" max="23" width="5.625" style="21" customWidth="1"/>
    <col min="24" max="24" width="10.625" style="21" customWidth="1"/>
    <col min="25" max="25" width="12.625" style="21" customWidth="1"/>
    <col min="26" max="16384" width="9" style="21"/>
  </cols>
  <sheetData>
    <row r="1" spans="1:25" ht="20.25" customHeight="1" x14ac:dyDescent="0.2">
      <c r="A1" s="27" t="s">
        <v>41</v>
      </c>
    </row>
    <row r="3" spans="1:25" ht="18" customHeight="1" x14ac:dyDescent="0.15">
      <c r="A3" s="107"/>
      <c r="B3" s="107"/>
      <c r="C3" s="107" t="s">
        <v>42</v>
      </c>
      <c r="D3" s="107"/>
      <c r="E3" s="107"/>
      <c r="F3" s="107"/>
      <c r="G3" s="107"/>
      <c r="H3" s="107"/>
      <c r="I3" s="107"/>
      <c r="J3" s="107"/>
      <c r="K3" s="107"/>
      <c r="L3" s="107"/>
      <c r="M3" s="107" t="s">
        <v>43</v>
      </c>
      <c r="N3" s="107"/>
      <c r="O3" s="107"/>
      <c r="P3" s="107"/>
      <c r="Q3" s="107"/>
      <c r="R3" s="107"/>
      <c r="S3" s="107"/>
      <c r="T3" s="107"/>
      <c r="U3" s="107"/>
      <c r="V3" s="107"/>
      <c r="W3" s="108" t="s">
        <v>44</v>
      </c>
      <c r="X3" s="108"/>
      <c r="Y3" s="107" t="s">
        <v>45</v>
      </c>
    </row>
    <row r="4" spans="1:25" ht="18" customHeight="1" x14ac:dyDescent="0.15">
      <c r="A4" s="107"/>
      <c r="B4" s="107"/>
      <c r="C4" s="107" t="s">
        <v>46</v>
      </c>
      <c r="D4" s="107"/>
      <c r="E4" s="107" t="s">
        <v>47</v>
      </c>
      <c r="F4" s="107"/>
      <c r="G4" s="107" t="s">
        <v>48</v>
      </c>
      <c r="H4" s="107"/>
      <c r="I4" s="107" t="s">
        <v>49</v>
      </c>
      <c r="J4" s="107"/>
      <c r="K4" s="108" t="s">
        <v>11</v>
      </c>
      <c r="L4" s="108"/>
      <c r="M4" s="107" t="s">
        <v>46</v>
      </c>
      <c r="N4" s="107"/>
      <c r="O4" s="107" t="s">
        <v>47</v>
      </c>
      <c r="P4" s="107"/>
      <c r="Q4" s="107" t="s">
        <v>48</v>
      </c>
      <c r="R4" s="107"/>
      <c r="S4" s="107" t="s">
        <v>49</v>
      </c>
      <c r="T4" s="107"/>
      <c r="U4" s="108" t="s">
        <v>11</v>
      </c>
      <c r="V4" s="108"/>
      <c r="W4" s="108"/>
      <c r="X4" s="108"/>
      <c r="Y4" s="107"/>
    </row>
    <row r="5" spans="1:25" ht="18" customHeight="1" x14ac:dyDescent="0.15">
      <c r="A5" s="107"/>
      <c r="B5" s="107"/>
      <c r="C5" s="28" t="s">
        <v>50</v>
      </c>
      <c r="D5" s="28" t="s">
        <v>4</v>
      </c>
      <c r="E5" s="28" t="s">
        <v>50</v>
      </c>
      <c r="F5" s="28" t="s">
        <v>4</v>
      </c>
      <c r="G5" s="28" t="s">
        <v>50</v>
      </c>
      <c r="H5" s="28" t="s">
        <v>4</v>
      </c>
      <c r="I5" s="28" t="s">
        <v>50</v>
      </c>
      <c r="J5" s="28" t="s">
        <v>4</v>
      </c>
      <c r="K5" s="29" t="s">
        <v>50</v>
      </c>
      <c r="L5" s="29" t="s">
        <v>4</v>
      </c>
      <c r="M5" s="28" t="s">
        <v>50</v>
      </c>
      <c r="N5" s="28" t="s">
        <v>4</v>
      </c>
      <c r="O5" s="28" t="s">
        <v>50</v>
      </c>
      <c r="P5" s="28" t="s">
        <v>4</v>
      </c>
      <c r="Q5" s="28" t="s">
        <v>50</v>
      </c>
      <c r="R5" s="28" t="s">
        <v>4</v>
      </c>
      <c r="S5" s="28" t="s">
        <v>50</v>
      </c>
      <c r="T5" s="28" t="s">
        <v>4</v>
      </c>
      <c r="U5" s="29" t="s">
        <v>50</v>
      </c>
      <c r="V5" s="29" t="s">
        <v>4</v>
      </c>
      <c r="W5" s="29" t="s">
        <v>50</v>
      </c>
      <c r="X5" s="29" t="s">
        <v>4</v>
      </c>
      <c r="Y5" s="107"/>
    </row>
    <row r="6" spans="1:25" ht="18" customHeight="1" x14ac:dyDescent="0.15">
      <c r="A6" s="30" t="s">
        <v>55</v>
      </c>
      <c r="B6" s="31" t="s">
        <v>51</v>
      </c>
      <c r="C6" s="32">
        <v>3</v>
      </c>
      <c r="D6" s="32">
        <v>113547</v>
      </c>
      <c r="E6" s="32">
        <v>1</v>
      </c>
      <c r="F6" s="33">
        <v>160276</v>
      </c>
      <c r="G6" s="32"/>
      <c r="H6" s="32"/>
      <c r="I6" s="32">
        <v>-1</v>
      </c>
      <c r="J6" s="32">
        <v>0</v>
      </c>
      <c r="K6" s="34" t="s">
        <v>56</v>
      </c>
      <c r="L6" s="35">
        <v>273823</v>
      </c>
      <c r="M6" s="32">
        <v>41</v>
      </c>
      <c r="N6" s="33">
        <v>1820723</v>
      </c>
      <c r="O6" s="32">
        <v>20</v>
      </c>
      <c r="P6" s="33">
        <v>2067652</v>
      </c>
      <c r="Q6" s="32"/>
      <c r="R6" s="32"/>
      <c r="S6" s="32"/>
      <c r="T6" s="33"/>
      <c r="U6" s="34">
        <v>61</v>
      </c>
      <c r="V6" s="35">
        <v>3888375</v>
      </c>
      <c r="W6" s="34" t="s">
        <v>57</v>
      </c>
      <c r="X6" s="35">
        <v>4162198</v>
      </c>
      <c r="Y6" s="33">
        <v>436834983</v>
      </c>
    </row>
    <row r="7" spans="1:25" ht="18" customHeight="1" x14ac:dyDescent="0.15">
      <c r="A7" s="36"/>
      <c r="B7" s="31" t="s">
        <v>52</v>
      </c>
      <c r="C7" s="32">
        <v>16</v>
      </c>
      <c r="D7" s="33">
        <v>56481</v>
      </c>
      <c r="E7" s="32">
        <v>4</v>
      </c>
      <c r="F7" s="33">
        <v>3841</v>
      </c>
      <c r="G7" s="32">
        <v>1</v>
      </c>
      <c r="H7" s="33">
        <v>388</v>
      </c>
      <c r="I7" s="32">
        <v>8</v>
      </c>
      <c r="J7" s="33">
        <v>16502</v>
      </c>
      <c r="K7" s="34">
        <v>29</v>
      </c>
      <c r="L7" s="35">
        <v>77212</v>
      </c>
      <c r="M7" s="32">
        <v>7</v>
      </c>
      <c r="N7" s="33">
        <v>97941</v>
      </c>
      <c r="O7" s="32">
        <v>19</v>
      </c>
      <c r="P7" s="33">
        <v>252558</v>
      </c>
      <c r="Q7" s="32"/>
      <c r="R7" s="32"/>
      <c r="S7" s="32"/>
      <c r="T7" s="32"/>
      <c r="U7" s="34">
        <v>26</v>
      </c>
      <c r="V7" s="35">
        <v>350499</v>
      </c>
      <c r="W7" s="34">
        <v>55</v>
      </c>
      <c r="X7" s="35">
        <v>427711</v>
      </c>
      <c r="Y7" s="33">
        <v>133736210</v>
      </c>
    </row>
    <row r="8" spans="1:25" ht="18" customHeight="1" x14ac:dyDescent="0.15">
      <c r="A8" s="36"/>
      <c r="B8" s="31" t="s">
        <v>53</v>
      </c>
      <c r="C8" s="32">
        <v>2</v>
      </c>
      <c r="D8" s="32">
        <v>756</v>
      </c>
      <c r="E8" s="32">
        <v>5</v>
      </c>
      <c r="F8" s="33">
        <v>2089</v>
      </c>
      <c r="G8" s="32">
        <v>2</v>
      </c>
      <c r="H8" s="32">
        <v>600</v>
      </c>
      <c r="I8" s="32">
        <v>12</v>
      </c>
      <c r="J8" s="33">
        <v>467</v>
      </c>
      <c r="K8" s="34">
        <v>21</v>
      </c>
      <c r="L8" s="35">
        <v>3912</v>
      </c>
      <c r="M8" s="32"/>
      <c r="N8" s="32"/>
      <c r="O8" s="32"/>
      <c r="P8" s="32"/>
      <c r="Q8" s="32"/>
      <c r="R8" s="32"/>
      <c r="S8" s="32"/>
      <c r="T8" s="32"/>
      <c r="U8" s="34"/>
      <c r="V8" s="34"/>
      <c r="W8" s="34">
        <v>21</v>
      </c>
      <c r="X8" s="35">
        <v>3912</v>
      </c>
      <c r="Y8" s="33">
        <v>9676810</v>
      </c>
    </row>
    <row r="9" spans="1:25" ht="18" customHeight="1" x14ac:dyDescent="0.15">
      <c r="A9" s="36"/>
      <c r="B9" s="31" t="s">
        <v>54</v>
      </c>
      <c r="C9" s="32"/>
      <c r="D9" s="32"/>
      <c r="E9" s="32"/>
      <c r="F9" s="32"/>
      <c r="G9" s="32"/>
      <c r="H9" s="32"/>
      <c r="I9" s="32">
        <v>2</v>
      </c>
      <c r="J9" s="32">
        <v>489</v>
      </c>
      <c r="K9" s="34">
        <v>2</v>
      </c>
      <c r="L9" s="34">
        <v>489</v>
      </c>
      <c r="M9" s="32"/>
      <c r="N9" s="32"/>
      <c r="O9" s="32"/>
      <c r="P9" s="32"/>
      <c r="Q9" s="32"/>
      <c r="R9" s="32"/>
      <c r="S9" s="32"/>
      <c r="T9" s="32"/>
      <c r="U9" s="34"/>
      <c r="V9" s="34"/>
      <c r="W9" s="34">
        <v>2</v>
      </c>
      <c r="X9" s="34">
        <v>489</v>
      </c>
      <c r="Y9" s="33">
        <v>1126300</v>
      </c>
    </row>
    <row r="10" spans="1:25" ht="18" customHeight="1" x14ac:dyDescent="0.15">
      <c r="A10" s="37"/>
      <c r="B10" s="38" t="s">
        <v>11</v>
      </c>
      <c r="C10" s="34">
        <v>21</v>
      </c>
      <c r="D10" s="35">
        <v>170784</v>
      </c>
      <c r="E10" s="34">
        <v>10</v>
      </c>
      <c r="F10" s="35">
        <v>166206</v>
      </c>
      <c r="G10" s="34">
        <v>3</v>
      </c>
      <c r="H10" s="35">
        <v>988</v>
      </c>
      <c r="I10" s="34" t="s">
        <v>58</v>
      </c>
      <c r="J10" s="35">
        <v>17458</v>
      </c>
      <c r="K10" s="34" t="s">
        <v>59</v>
      </c>
      <c r="L10" s="35">
        <v>355436</v>
      </c>
      <c r="M10" s="34">
        <v>48</v>
      </c>
      <c r="N10" s="35">
        <v>1918664</v>
      </c>
      <c r="O10" s="34">
        <v>39</v>
      </c>
      <c r="P10" s="35">
        <v>2320210</v>
      </c>
      <c r="Q10" s="34"/>
      <c r="R10" s="34"/>
      <c r="S10" s="34"/>
      <c r="T10" s="35"/>
      <c r="U10" s="34">
        <v>87</v>
      </c>
      <c r="V10" s="35">
        <v>4238874</v>
      </c>
      <c r="W10" s="34" t="s">
        <v>60</v>
      </c>
      <c r="X10" s="35">
        <v>4594310</v>
      </c>
      <c r="Y10" s="35">
        <v>581374403</v>
      </c>
    </row>
    <row r="11" spans="1:25" ht="18" customHeight="1" x14ac:dyDescent="0.15">
      <c r="A11" s="30" t="s">
        <v>61</v>
      </c>
      <c r="B11" s="31" t="s">
        <v>51</v>
      </c>
      <c r="C11" s="32">
        <v>5</v>
      </c>
      <c r="D11" s="33">
        <v>39667</v>
      </c>
      <c r="E11" s="32">
        <v>2</v>
      </c>
      <c r="F11" s="33">
        <v>34975</v>
      </c>
      <c r="G11" s="32"/>
      <c r="H11" s="32"/>
      <c r="I11" s="32">
        <v>6</v>
      </c>
      <c r="J11" s="32">
        <v>588395</v>
      </c>
      <c r="K11" s="34">
        <v>13</v>
      </c>
      <c r="L11" s="35">
        <v>663037</v>
      </c>
      <c r="M11" s="32">
        <v>55</v>
      </c>
      <c r="N11" s="33">
        <v>2578055</v>
      </c>
      <c r="O11" s="32">
        <v>13</v>
      </c>
      <c r="P11" s="33">
        <v>1300679</v>
      </c>
      <c r="Q11" s="32"/>
      <c r="R11" s="32"/>
      <c r="S11" s="32"/>
      <c r="T11" s="32"/>
      <c r="U11" s="34">
        <v>68</v>
      </c>
      <c r="V11" s="35">
        <v>3878734</v>
      </c>
      <c r="W11" s="34">
        <v>81</v>
      </c>
      <c r="X11" s="35">
        <v>4541771</v>
      </c>
      <c r="Y11" s="33">
        <v>429557857</v>
      </c>
    </row>
    <row r="12" spans="1:25" ht="18" customHeight="1" x14ac:dyDescent="0.15">
      <c r="A12" s="36"/>
      <c r="B12" s="31" t="s">
        <v>52</v>
      </c>
      <c r="C12" s="32">
        <v>7</v>
      </c>
      <c r="D12" s="33">
        <v>1607</v>
      </c>
      <c r="E12" s="32">
        <v>10</v>
      </c>
      <c r="F12" s="33">
        <v>20273</v>
      </c>
      <c r="G12" s="32">
        <v>3</v>
      </c>
      <c r="H12" s="32">
        <v>455</v>
      </c>
      <c r="I12" s="32">
        <v>3</v>
      </c>
      <c r="J12" s="33">
        <v>1816</v>
      </c>
      <c r="K12" s="34">
        <v>23</v>
      </c>
      <c r="L12" s="35">
        <v>24151</v>
      </c>
      <c r="M12" s="32">
        <v>11</v>
      </c>
      <c r="N12" s="33">
        <v>185128</v>
      </c>
      <c r="O12" s="32">
        <v>15</v>
      </c>
      <c r="P12" s="33">
        <v>149719</v>
      </c>
      <c r="Q12" s="32"/>
      <c r="R12" s="32"/>
      <c r="S12" s="32"/>
      <c r="T12" s="32"/>
      <c r="U12" s="34">
        <v>26</v>
      </c>
      <c r="V12" s="35">
        <v>334847</v>
      </c>
      <c r="W12" s="34">
        <v>49</v>
      </c>
      <c r="X12" s="35">
        <v>358998</v>
      </c>
      <c r="Y12" s="33">
        <v>95168780</v>
      </c>
    </row>
    <row r="13" spans="1:25" ht="18" customHeight="1" x14ac:dyDescent="0.15">
      <c r="A13" s="36"/>
      <c r="B13" s="31" t="s">
        <v>53</v>
      </c>
      <c r="C13" s="32">
        <v>13</v>
      </c>
      <c r="D13" s="32">
        <v>1029.3</v>
      </c>
      <c r="E13" s="32">
        <v>3</v>
      </c>
      <c r="F13" s="33">
        <v>775</v>
      </c>
      <c r="G13" s="32">
        <v>3</v>
      </c>
      <c r="H13" s="32">
        <v>625</v>
      </c>
      <c r="I13" s="32">
        <v>3</v>
      </c>
      <c r="J13" s="32">
        <v>1517</v>
      </c>
      <c r="K13" s="34">
        <v>22</v>
      </c>
      <c r="L13" s="35">
        <v>3946.3</v>
      </c>
      <c r="M13" s="32"/>
      <c r="N13" s="32"/>
      <c r="O13" s="32">
        <v>1</v>
      </c>
      <c r="P13" s="32">
        <v>499</v>
      </c>
      <c r="Q13" s="32"/>
      <c r="R13" s="32"/>
      <c r="S13" s="32"/>
      <c r="T13" s="32"/>
      <c r="U13" s="34">
        <v>1</v>
      </c>
      <c r="V13" s="34">
        <v>499</v>
      </c>
      <c r="W13" s="34">
        <v>23</v>
      </c>
      <c r="X13" s="35">
        <v>4445.3</v>
      </c>
      <c r="Y13" s="33">
        <v>9249166</v>
      </c>
    </row>
    <row r="14" spans="1:25" ht="18" customHeight="1" x14ac:dyDescent="0.15">
      <c r="A14" s="36"/>
      <c r="B14" s="31" t="s">
        <v>54</v>
      </c>
      <c r="C14" s="32"/>
      <c r="D14" s="32"/>
      <c r="E14" s="32"/>
      <c r="F14" s="32"/>
      <c r="G14" s="32"/>
      <c r="H14" s="32"/>
      <c r="I14" s="32"/>
      <c r="J14" s="32"/>
      <c r="K14" s="34"/>
      <c r="L14" s="34"/>
      <c r="M14" s="32"/>
      <c r="N14" s="32"/>
      <c r="O14" s="32"/>
      <c r="P14" s="32"/>
      <c r="Q14" s="32"/>
      <c r="R14" s="32"/>
      <c r="S14" s="32"/>
      <c r="T14" s="32"/>
      <c r="U14" s="34"/>
      <c r="V14" s="34"/>
      <c r="W14" s="34"/>
      <c r="X14" s="34"/>
      <c r="Y14" s="33"/>
    </row>
    <row r="15" spans="1:25" ht="18" customHeight="1" x14ac:dyDescent="0.15">
      <c r="A15" s="37"/>
      <c r="B15" s="38" t="s">
        <v>11</v>
      </c>
      <c r="C15" s="34">
        <v>25</v>
      </c>
      <c r="D15" s="35">
        <v>42303.3</v>
      </c>
      <c r="E15" s="34">
        <v>15</v>
      </c>
      <c r="F15" s="35">
        <v>56023</v>
      </c>
      <c r="G15" s="34">
        <v>6</v>
      </c>
      <c r="H15" s="34">
        <v>1080</v>
      </c>
      <c r="I15" s="34">
        <v>12</v>
      </c>
      <c r="J15" s="35">
        <v>591728</v>
      </c>
      <c r="K15" s="34">
        <v>58</v>
      </c>
      <c r="L15" s="35">
        <v>691134.3</v>
      </c>
      <c r="M15" s="34">
        <v>66</v>
      </c>
      <c r="N15" s="35">
        <v>2763183</v>
      </c>
      <c r="O15" s="34">
        <v>29</v>
      </c>
      <c r="P15" s="35">
        <v>1450897</v>
      </c>
      <c r="Q15" s="34"/>
      <c r="R15" s="34"/>
      <c r="S15" s="34"/>
      <c r="T15" s="34"/>
      <c r="U15" s="34">
        <v>95</v>
      </c>
      <c r="V15" s="35">
        <v>4214080</v>
      </c>
      <c r="W15" s="34">
        <v>153</v>
      </c>
      <c r="X15" s="35">
        <v>4905214.3</v>
      </c>
      <c r="Y15" s="35">
        <v>533975803</v>
      </c>
    </row>
    <row r="16" spans="1:25" ht="18" customHeight="1" x14ac:dyDescent="0.15">
      <c r="A16" s="30" t="s">
        <v>62</v>
      </c>
      <c r="B16" s="31" t="s">
        <v>51</v>
      </c>
      <c r="C16" s="32"/>
      <c r="D16" s="33"/>
      <c r="E16" s="32">
        <v>1</v>
      </c>
      <c r="F16" s="33">
        <v>48167</v>
      </c>
      <c r="G16" s="32"/>
      <c r="H16" s="32"/>
      <c r="I16" s="32">
        <v>6</v>
      </c>
      <c r="J16" s="32">
        <v>33097</v>
      </c>
      <c r="K16" s="34">
        <v>7</v>
      </c>
      <c r="L16" s="35">
        <v>81264</v>
      </c>
      <c r="M16" s="32">
        <v>53</v>
      </c>
      <c r="N16" s="33">
        <v>2647500</v>
      </c>
      <c r="O16" s="32">
        <v>7</v>
      </c>
      <c r="P16" s="33">
        <v>853868</v>
      </c>
      <c r="Q16" s="32"/>
      <c r="R16" s="32"/>
      <c r="S16" s="32"/>
      <c r="T16" s="32"/>
      <c r="U16" s="34">
        <v>60</v>
      </c>
      <c r="V16" s="35">
        <v>3501368</v>
      </c>
      <c r="W16" s="34">
        <v>67</v>
      </c>
      <c r="X16" s="34">
        <v>3582632</v>
      </c>
      <c r="Y16" s="33">
        <v>286137639</v>
      </c>
    </row>
    <row r="17" spans="1:25" ht="18" customHeight="1" x14ac:dyDescent="0.15">
      <c r="A17" s="36"/>
      <c r="B17" s="31" t="s">
        <v>52</v>
      </c>
      <c r="C17" s="32">
        <v>10</v>
      </c>
      <c r="D17" s="33">
        <v>11331</v>
      </c>
      <c r="E17" s="32">
        <v>4</v>
      </c>
      <c r="F17" s="33">
        <v>7445</v>
      </c>
      <c r="G17" s="32">
        <v>4</v>
      </c>
      <c r="H17" s="32">
        <v>1256</v>
      </c>
      <c r="I17" s="32">
        <v>7</v>
      </c>
      <c r="J17" s="33">
        <v>9426</v>
      </c>
      <c r="K17" s="34">
        <v>25</v>
      </c>
      <c r="L17" s="35">
        <v>29458</v>
      </c>
      <c r="M17" s="32">
        <v>9</v>
      </c>
      <c r="N17" s="33">
        <v>175001</v>
      </c>
      <c r="O17" s="32">
        <v>18</v>
      </c>
      <c r="P17" s="33">
        <v>178368</v>
      </c>
      <c r="Q17" s="32"/>
      <c r="R17" s="32"/>
      <c r="S17" s="32"/>
      <c r="T17" s="32"/>
      <c r="U17" s="34">
        <v>27</v>
      </c>
      <c r="V17" s="35">
        <v>353369</v>
      </c>
      <c r="W17" s="34">
        <v>52</v>
      </c>
      <c r="X17" s="34">
        <v>382827</v>
      </c>
      <c r="Y17" s="33">
        <v>100207292</v>
      </c>
    </row>
    <row r="18" spans="1:25" ht="18" customHeight="1" x14ac:dyDescent="0.15">
      <c r="A18" s="36"/>
      <c r="B18" s="31" t="s">
        <v>53</v>
      </c>
      <c r="C18" s="32">
        <v>3</v>
      </c>
      <c r="D18" s="32">
        <v>1198</v>
      </c>
      <c r="E18" s="32">
        <v>5</v>
      </c>
      <c r="F18" s="33">
        <v>1407</v>
      </c>
      <c r="G18" s="32">
        <v>2</v>
      </c>
      <c r="H18" s="32">
        <v>416</v>
      </c>
      <c r="I18" s="32">
        <v>8</v>
      </c>
      <c r="J18" s="32">
        <v>642</v>
      </c>
      <c r="K18" s="34">
        <v>18</v>
      </c>
      <c r="L18" s="35">
        <v>3663</v>
      </c>
      <c r="M18" s="32"/>
      <c r="N18" s="32"/>
      <c r="O18" s="32"/>
      <c r="P18" s="32"/>
      <c r="Q18" s="32"/>
      <c r="R18" s="32"/>
      <c r="S18" s="32"/>
      <c r="T18" s="32"/>
      <c r="U18" s="34"/>
      <c r="V18" s="35"/>
      <c r="W18" s="34">
        <v>18</v>
      </c>
      <c r="X18" s="34">
        <v>3663</v>
      </c>
      <c r="Y18" s="33">
        <v>7110760</v>
      </c>
    </row>
    <row r="19" spans="1:25" ht="18" customHeight="1" x14ac:dyDescent="0.15">
      <c r="A19" s="36"/>
      <c r="B19" s="31" t="s">
        <v>54</v>
      </c>
      <c r="C19" s="32"/>
      <c r="D19" s="32"/>
      <c r="E19" s="32"/>
      <c r="F19" s="32"/>
      <c r="G19" s="32"/>
      <c r="H19" s="32"/>
      <c r="I19" s="32"/>
      <c r="J19" s="32"/>
      <c r="K19" s="34"/>
      <c r="L19" s="34"/>
      <c r="M19" s="32"/>
      <c r="N19" s="32"/>
      <c r="O19" s="32"/>
      <c r="P19" s="32"/>
      <c r="Q19" s="32"/>
      <c r="R19" s="32"/>
      <c r="S19" s="32"/>
      <c r="T19" s="32"/>
      <c r="U19" s="34"/>
      <c r="V19" s="34"/>
      <c r="W19" s="34"/>
      <c r="X19" s="34"/>
      <c r="Y19" s="33"/>
    </row>
    <row r="20" spans="1:25" ht="18" customHeight="1" x14ac:dyDescent="0.15">
      <c r="A20" s="37"/>
      <c r="B20" s="38" t="s">
        <v>11</v>
      </c>
      <c r="C20" s="34">
        <v>13</v>
      </c>
      <c r="D20" s="34">
        <v>12529</v>
      </c>
      <c r="E20" s="34">
        <v>10</v>
      </c>
      <c r="F20" s="34">
        <v>57019</v>
      </c>
      <c r="G20" s="34">
        <v>6</v>
      </c>
      <c r="H20" s="34">
        <v>1672</v>
      </c>
      <c r="I20" s="34">
        <v>21</v>
      </c>
      <c r="J20" s="34">
        <v>43165</v>
      </c>
      <c r="K20" s="34">
        <v>50</v>
      </c>
      <c r="L20" s="35">
        <v>114385</v>
      </c>
      <c r="M20" s="34">
        <v>62</v>
      </c>
      <c r="N20" s="39">
        <v>2822501</v>
      </c>
      <c r="O20" s="34">
        <v>25</v>
      </c>
      <c r="P20" s="39">
        <v>1032236</v>
      </c>
      <c r="Q20" s="34"/>
      <c r="R20" s="34"/>
      <c r="S20" s="34"/>
      <c r="T20" s="34"/>
      <c r="U20" s="34">
        <v>87</v>
      </c>
      <c r="V20" s="35">
        <v>3854737</v>
      </c>
      <c r="W20" s="39">
        <v>137</v>
      </c>
      <c r="X20" s="39">
        <v>3969122</v>
      </c>
      <c r="Y20" s="35">
        <v>393455691</v>
      </c>
    </row>
    <row r="21" spans="1:25" ht="18" customHeight="1" x14ac:dyDescent="0.15">
      <c r="A21" s="30" t="s">
        <v>63</v>
      </c>
      <c r="B21" s="31" t="s">
        <v>51</v>
      </c>
      <c r="C21" s="32">
        <v>7</v>
      </c>
      <c r="D21" s="33">
        <v>524186</v>
      </c>
      <c r="E21" s="32">
        <v>3</v>
      </c>
      <c r="F21" s="33">
        <v>221207</v>
      </c>
      <c r="G21" s="32"/>
      <c r="H21" s="32"/>
      <c r="I21" s="32">
        <v>3</v>
      </c>
      <c r="J21" s="40">
        <v>38248</v>
      </c>
      <c r="K21" s="34">
        <v>13</v>
      </c>
      <c r="L21" s="39">
        <v>783641</v>
      </c>
      <c r="M21" s="32">
        <v>40</v>
      </c>
      <c r="N21" s="40">
        <v>1699747</v>
      </c>
      <c r="O21" s="32">
        <v>6</v>
      </c>
      <c r="P21" s="40">
        <v>703220</v>
      </c>
      <c r="Q21" s="32"/>
      <c r="R21" s="32"/>
      <c r="S21" s="32"/>
      <c r="T21" s="32"/>
      <c r="U21" s="39">
        <v>46</v>
      </c>
      <c r="V21" s="39">
        <v>2402967</v>
      </c>
      <c r="W21" s="39">
        <v>59</v>
      </c>
      <c r="X21" s="39">
        <v>3186608</v>
      </c>
      <c r="Y21" s="33">
        <v>259507475</v>
      </c>
    </row>
    <row r="22" spans="1:25" ht="18" customHeight="1" x14ac:dyDescent="0.15">
      <c r="A22" s="36"/>
      <c r="B22" s="31" t="s">
        <v>52</v>
      </c>
      <c r="C22" s="32">
        <v>3</v>
      </c>
      <c r="D22" s="33">
        <v>5434</v>
      </c>
      <c r="E22" s="32">
        <v>5</v>
      </c>
      <c r="F22" s="33">
        <v>5482</v>
      </c>
      <c r="G22" s="32">
        <v>3</v>
      </c>
      <c r="H22" s="40">
        <v>767</v>
      </c>
      <c r="I22" s="32" t="s">
        <v>56</v>
      </c>
      <c r="J22" s="33">
        <v>1136</v>
      </c>
      <c r="K22" s="34" t="s">
        <v>64</v>
      </c>
      <c r="L22" s="39">
        <v>12819</v>
      </c>
      <c r="M22" s="32">
        <v>9</v>
      </c>
      <c r="N22" s="40">
        <v>152938</v>
      </c>
      <c r="O22" s="32">
        <v>16</v>
      </c>
      <c r="P22" s="40">
        <v>150976</v>
      </c>
      <c r="Q22" s="32"/>
      <c r="R22" s="32"/>
      <c r="S22" s="32">
        <v>1</v>
      </c>
      <c r="T22" s="32">
        <v>12100</v>
      </c>
      <c r="U22" s="39">
        <v>26</v>
      </c>
      <c r="V22" s="39">
        <v>316014</v>
      </c>
      <c r="W22" s="39" t="s">
        <v>65</v>
      </c>
      <c r="X22" s="39">
        <v>328833</v>
      </c>
      <c r="Y22" s="33">
        <v>89764722</v>
      </c>
    </row>
    <row r="23" spans="1:25" ht="18" customHeight="1" x14ac:dyDescent="0.15">
      <c r="A23" s="36"/>
      <c r="B23" s="31" t="s">
        <v>53</v>
      </c>
      <c r="C23" s="32"/>
      <c r="D23" s="40"/>
      <c r="E23" s="32">
        <v>6</v>
      </c>
      <c r="F23" s="33">
        <v>2742</v>
      </c>
      <c r="G23" s="32">
        <v>2</v>
      </c>
      <c r="H23" s="32">
        <v>910</v>
      </c>
      <c r="I23" s="32">
        <v>5</v>
      </c>
      <c r="J23" s="32">
        <v>107</v>
      </c>
      <c r="K23" s="34">
        <v>13</v>
      </c>
      <c r="L23" s="39">
        <v>3759</v>
      </c>
      <c r="M23" s="32"/>
      <c r="N23" s="40"/>
      <c r="O23" s="32"/>
      <c r="P23" s="40"/>
      <c r="Q23" s="32"/>
      <c r="R23" s="32"/>
      <c r="S23" s="32">
        <v>2</v>
      </c>
      <c r="T23" s="32">
        <v>185</v>
      </c>
      <c r="U23" s="39">
        <v>2</v>
      </c>
      <c r="V23" s="39">
        <v>185</v>
      </c>
      <c r="W23" s="39">
        <v>15</v>
      </c>
      <c r="X23" s="39">
        <v>3944</v>
      </c>
      <c r="Y23" s="33">
        <v>7338530</v>
      </c>
    </row>
    <row r="24" spans="1:25" ht="18" customHeight="1" x14ac:dyDescent="0.15">
      <c r="A24" s="36"/>
      <c r="B24" s="31" t="s">
        <v>54</v>
      </c>
      <c r="C24" s="32"/>
      <c r="D24" s="32"/>
      <c r="E24" s="32"/>
      <c r="F24" s="32"/>
      <c r="G24" s="32"/>
      <c r="H24" s="32"/>
      <c r="I24" s="32">
        <v>1</v>
      </c>
      <c r="J24" s="32">
        <v>13</v>
      </c>
      <c r="K24" s="34">
        <v>1</v>
      </c>
      <c r="L24" s="39">
        <v>13</v>
      </c>
      <c r="M24" s="32"/>
      <c r="N24" s="40"/>
      <c r="O24" s="32"/>
      <c r="P24" s="40"/>
      <c r="Q24" s="32"/>
      <c r="R24" s="32"/>
      <c r="S24" s="32"/>
      <c r="T24" s="32"/>
      <c r="U24" s="39">
        <v>0</v>
      </c>
      <c r="V24" s="39">
        <v>0</v>
      </c>
      <c r="W24" s="39">
        <v>1</v>
      </c>
      <c r="X24" s="39">
        <v>13</v>
      </c>
      <c r="Y24" s="33">
        <v>57356</v>
      </c>
    </row>
    <row r="25" spans="1:25" ht="18" customHeight="1" x14ac:dyDescent="0.15">
      <c r="A25" s="37"/>
      <c r="B25" s="38" t="s">
        <v>11</v>
      </c>
      <c r="C25" s="39">
        <v>10</v>
      </c>
      <c r="D25" s="39">
        <v>529620</v>
      </c>
      <c r="E25" s="39">
        <v>14</v>
      </c>
      <c r="F25" s="39">
        <v>229431</v>
      </c>
      <c r="G25" s="39">
        <v>5</v>
      </c>
      <c r="H25" s="39">
        <v>1677</v>
      </c>
      <c r="I25" s="39" t="s">
        <v>66</v>
      </c>
      <c r="J25" s="39">
        <v>39504</v>
      </c>
      <c r="K25" s="34" t="s">
        <v>67</v>
      </c>
      <c r="L25" s="39">
        <v>800232</v>
      </c>
      <c r="M25" s="34">
        <v>49</v>
      </c>
      <c r="N25" s="39">
        <v>1852685</v>
      </c>
      <c r="O25" s="34">
        <v>22</v>
      </c>
      <c r="P25" s="39">
        <v>854196</v>
      </c>
      <c r="Q25" s="34">
        <v>0</v>
      </c>
      <c r="R25" s="34">
        <v>0</v>
      </c>
      <c r="S25" s="34">
        <v>3</v>
      </c>
      <c r="T25" s="34">
        <v>12285</v>
      </c>
      <c r="U25" s="39">
        <v>74</v>
      </c>
      <c r="V25" s="39">
        <v>2719166</v>
      </c>
      <c r="W25" s="39" t="s">
        <v>68</v>
      </c>
      <c r="X25" s="39">
        <v>3519398</v>
      </c>
      <c r="Y25" s="35">
        <v>356668083</v>
      </c>
    </row>
    <row r="26" spans="1:25" ht="18" customHeight="1" x14ac:dyDescent="0.15">
      <c r="A26" s="107" t="s">
        <v>69</v>
      </c>
      <c r="B26" s="31" t="s">
        <v>51</v>
      </c>
      <c r="C26" s="42">
        <v>2</v>
      </c>
      <c r="D26" s="43">
        <v>108042</v>
      </c>
      <c r="E26" s="42"/>
      <c r="F26" s="43"/>
      <c r="G26" s="42">
        <v>1</v>
      </c>
      <c r="H26" s="44">
        <v>370</v>
      </c>
      <c r="I26" s="42">
        <v>6</v>
      </c>
      <c r="J26" s="44">
        <v>46234</v>
      </c>
      <c r="K26" s="45">
        <v>9</v>
      </c>
      <c r="L26" s="46">
        <f>SUM(D26,H26,J26)</f>
        <v>154646</v>
      </c>
      <c r="M26" s="42">
        <v>49</v>
      </c>
      <c r="N26" s="44">
        <v>2670098</v>
      </c>
      <c r="O26" s="42">
        <v>5</v>
      </c>
      <c r="P26" s="44">
        <v>408876</v>
      </c>
      <c r="Q26" s="42"/>
      <c r="R26" s="42"/>
      <c r="S26" s="42">
        <v>1</v>
      </c>
      <c r="T26" s="42">
        <v>2265</v>
      </c>
      <c r="U26" s="46">
        <f>SUM(M26,O26,Q26,S26)</f>
        <v>55</v>
      </c>
      <c r="V26" s="46">
        <f>SUM(N26,P26,R26,T26)</f>
        <v>3081239</v>
      </c>
      <c r="W26" s="46">
        <f>SUM(C26,E26,G26,I26,M26,O26,Q26,S26)</f>
        <v>64</v>
      </c>
      <c r="X26" s="46">
        <f>SUM(D26,F26,H26,J26,N26,P26,R26,T26)</f>
        <v>3235885</v>
      </c>
      <c r="Y26" s="43">
        <v>355677371</v>
      </c>
    </row>
    <row r="27" spans="1:25" ht="18" customHeight="1" x14ac:dyDescent="0.15">
      <c r="A27" s="107"/>
      <c r="B27" s="31" t="s">
        <v>52</v>
      </c>
      <c r="C27" s="42">
        <v>7</v>
      </c>
      <c r="D27" s="43">
        <v>36944</v>
      </c>
      <c r="E27" s="42">
        <v>4</v>
      </c>
      <c r="F27" s="43">
        <v>6538</v>
      </c>
      <c r="G27" s="42">
        <v>2</v>
      </c>
      <c r="H27" s="44">
        <v>480</v>
      </c>
      <c r="I27" s="42" t="s">
        <v>70</v>
      </c>
      <c r="J27" s="43">
        <v>567</v>
      </c>
      <c r="K27" s="45" t="s">
        <v>71</v>
      </c>
      <c r="L27" s="46">
        <f>SUM(D27,F27,H27,J27)</f>
        <v>44529</v>
      </c>
      <c r="M27" s="42">
        <v>4</v>
      </c>
      <c r="N27" s="44">
        <v>33728</v>
      </c>
      <c r="O27" s="42">
        <v>14</v>
      </c>
      <c r="P27" s="44">
        <v>108370</v>
      </c>
      <c r="Q27" s="42"/>
      <c r="R27" s="42"/>
      <c r="S27" s="42"/>
      <c r="T27" s="42"/>
      <c r="U27" s="46">
        <f>SUM(M27,O27,Q27,S27)</f>
        <v>18</v>
      </c>
      <c r="V27" s="46">
        <f>SUM(N27,P27,R27,T27)</f>
        <v>142098</v>
      </c>
      <c r="W27" s="46" t="s">
        <v>72</v>
      </c>
      <c r="X27" s="46">
        <f t="shared" ref="X27:X29" si="0">SUM(D27,F27,H27,J27,N27,P27,R27,T27)</f>
        <v>186627</v>
      </c>
      <c r="Y27" s="43">
        <v>71678905</v>
      </c>
    </row>
    <row r="28" spans="1:25" ht="18" customHeight="1" x14ac:dyDescent="0.15">
      <c r="A28" s="107"/>
      <c r="B28" s="31" t="s">
        <v>53</v>
      </c>
      <c r="C28" s="42">
        <v>1</v>
      </c>
      <c r="D28" s="44">
        <v>199</v>
      </c>
      <c r="E28" s="42">
        <v>3</v>
      </c>
      <c r="F28" s="43">
        <v>925</v>
      </c>
      <c r="G28" s="42">
        <v>2</v>
      </c>
      <c r="H28" s="42">
        <v>538</v>
      </c>
      <c r="I28" s="42">
        <v>9</v>
      </c>
      <c r="J28" s="42">
        <v>474</v>
      </c>
      <c r="K28" s="45">
        <v>15</v>
      </c>
      <c r="L28" s="46">
        <f>SUM(D28,F28,H28,J28)</f>
        <v>2136</v>
      </c>
      <c r="M28" s="42">
        <v>4</v>
      </c>
      <c r="N28" s="44">
        <v>97200</v>
      </c>
      <c r="O28" s="42"/>
      <c r="P28" s="44"/>
      <c r="Q28" s="42"/>
      <c r="R28" s="42"/>
      <c r="S28" s="42"/>
      <c r="T28" s="42"/>
      <c r="U28" s="46">
        <f>SUM(M28,O28,Q28,S28)</f>
        <v>4</v>
      </c>
      <c r="V28" s="46">
        <f t="shared" ref="V28:V29" si="1">SUM(N28,P28,R28,T28)</f>
        <v>97200</v>
      </c>
      <c r="W28" s="46">
        <f>SUM(C28,E28,G28,I28,M28,O28,Q28,S28)</f>
        <v>19</v>
      </c>
      <c r="X28" s="46">
        <f t="shared" si="0"/>
        <v>99336</v>
      </c>
      <c r="Y28" s="43">
        <v>19622778</v>
      </c>
    </row>
    <row r="29" spans="1:25" ht="18" customHeight="1" x14ac:dyDescent="0.15">
      <c r="A29" s="107"/>
      <c r="B29" s="31" t="s">
        <v>54</v>
      </c>
      <c r="C29" s="42"/>
      <c r="D29" s="42"/>
      <c r="E29" s="42"/>
      <c r="F29" s="42"/>
      <c r="G29" s="42">
        <v>1</v>
      </c>
      <c r="H29" s="42">
        <v>19</v>
      </c>
      <c r="I29" s="42" t="s">
        <v>73</v>
      </c>
      <c r="J29" s="42">
        <v>19</v>
      </c>
      <c r="K29" s="45" t="s">
        <v>74</v>
      </c>
      <c r="L29" s="46">
        <f>SUM(H29,J29)</f>
        <v>38</v>
      </c>
      <c r="M29" s="42"/>
      <c r="N29" s="44"/>
      <c r="O29" s="42"/>
      <c r="P29" s="44"/>
      <c r="Q29" s="42"/>
      <c r="R29" s="42"/>
      <c r="S29" s="42"/>
      <c r="T29" s="42"/>
      <c r="U29" s="46">
        <f t="shared" ref="U29" si="2">SUM(M29,O29,Q29,S29)</f>
        <v>0</v>
      </c>
      <c r="V29" s="46">
        <f t="shared" si="1"/>
        <v>0</v>
      </c>
      <c r="W29" s="46" t="s">
        <v>75</v>
      </c>
      <c r="X29" s="46">
        <f t="shared" si="0"/>
        <v>38</v>
      </c>
      <c r="Y29" s="43">
        <v>249850</v>
      </c>
    </row>
    <row r="30" spans="1:25" ht="18" customHeight="1" x14ac:dyDescent="0.15">
      <c r="A30" s="107"/>
      <c r="B30" s="38" t="s">
        <v>11</v>
      </c>
      <c r="C30" s="39">
        <v>10</v>
      </c>
      <c r="D30" s="39">
        <v>145185</v>
      </c>
      <c r="E30" s="39">
        <v>7</v>
      </c>
      <c r="F30" s="39">
        <v>7463</v>
      </c>
      <c r="G30" s="39">
        <v>6</v>
      </c>
      <c r="H30" s="39">
        <v>1407</v>
      </c>
      <c r="I30" s="39" t="s">
        <v>76</v>
      </c>
      <c r="J30" s="39">
        <v>47294</v>
      </c>
      <c r="K30" s="34" t="s">
        <v>77</v>
      </c>
      <c r="L30" s="39">
        <v>201349</v>
      </c>
      <c r="M30" s="34">
        <v>57</v>
      </c>
      <c r="N30" s="39">
        <v>2801026</v>
      </c>
      <c r="O30" s="34">
        <v>19</v>
      </c>
      <c r="P30" s="39">
        <v>517246</v>
      </c>
      <c r="Q30" s="34">
        <v>0</v>
      </c>
      <c r="R30" s="39">
        <v>0</v>
      </c>
      <c r="S30" s="34">
        <v>1</v>
      </c>
      <c r="T30" s="39">
        <v>2265</v>
      </c>
      <c r="U30" s="39">
        <v>77</v>
      </c>
      <c r="V30" s="39">
        <v>3320537</v>
      </c>
      <c r="W30" s="39" t="s">
        <v>78</v>
      </c>
      <c r="X30" s="39">
        <v>3521886</v>
      </c>
      <c r="Y30" s="35">
        <v>447228904</v>
      </c>
    </row>
    <row r="31" spans="1:25" ht="18" customHeight="1" x14ac:dyDescent="0.15">
      <c r="A31" s="107" t="s">
        <v>82</v>
      </c>
      <c r="B31" s="31" t="s">
        <v>51</v>
      </c>
      <c r="C31" s="42">
        <v>1</v>
      </c>
      <c r="D31" s="43">
        <v>54633</v>
      </c>
      <c r="E31" s="42"/>
      <c r="F31" s="43"/>
      <c r="G31" s="42"/>
      <c r="H31" s="44"/>
      <c r="I31" s="42"/>
      <c r="J31" s="44"/>
      <c r="K31" s="46">
        <f>SUM(C31,E31,G31,I31)</f>
        <v>1</v>
      </c>
      <c r="L31" s="46">
        <f>SUM(D31,H31,J31)</f>
        <v>54633</v>
      </c>
      <c r="M31" s="42">
        <v>58</v>
      </c>
      <c r="N31" s="44">
        <v>2879613</v>
      </c>
      <c r="O31" s="42">
        <v>1</v>
      </c>
      <c r="P31" s="44">
        <v>50849</v>
      </c>
      <c r="Q31" s="42"/>
      <c r="R31" s="42"/>
      <c r="S31" s="42"/>
      <c r="T31" s="42"/>
      <c r="U31" s="46">
        <f>SUM(M31,O31,Q31,S31)</f>
        <v>59</v>
      </c>
      <c r="V31" s="46">
        <f>SUM(N31,P31,R31,T31)</f>
        <v>2930462</v>
      </c>
      <c r="W31" s="46">
        <f>SUM(K31,U31)</f>
        <v>60</v>
      </c>
      <c r="X31" s="46">
        <f>SUM(D31,F31,H31,J31,N31,P31,R31,T31)</f>
        <v>2985095</v>
      </c>
      <c r="Y31" s="43">
        <v>298648494</v>
      </c>
    </row>
    <row r="32" spans="1:25" ht="18" customHeight="1" x14ac:dyDescent="0.15">
      <c r="A32" s="107"/>
      <c r="B32" s="31" t="s">
        <v>52</v>
      </c>
      <c r="C32" s="42">
        <v>4</v>
      </c>
      <c r="D32" s="43">
        <v>11206</v>
      </c>
      <c r="E32" s="42">
        <v>3</v>
      </c>
      <c r="F32" s="43">
        <v>7429</v>
      </c>
      <c r="G32" s="42">
        <v>3</v>
      </c>
      <c r="H32" s="44">
        <v>9816</v>
      </c>
      <c r="I32" s="42">
        <v>4</v>
      </c>
      <c r="J32" s="43">
        <v>13566</v>
      </c>
      <c r="K32" s="46">
        <f>SUM(C32,E32,G32,I32)</f>
        <v>14</v>
      </c>
      <c r="L32" s="46">
        <f>SUM(D32,F32,H32,J32)</f>
        <v>42017</v>
      </c>
      <c r="M32" s="42">
        <v>9</v>
      </c>
      <c r="N32" s="44">
        <v>159046</v>
      </c>
      <c r="O32" s="42">
        <v>10</v>
      </c>
      <c r="P32" s="44">
        <v>83223</v>
      </c>
      <c r="Q32" s="42"/>
      <c r="R32" s="42"/>
      <c r="S32" s="42"/>
      <c r="T32" s="42"/>
      <c r="U32" s="46">
        <f>SUM(M32,O32,Q32,S32)</f>
        <v>19</v>
      </c>
      <c r="V32" s="46">
        <f>SUM(N32,P32,R32,T32)</f>
        <v>242269</v>
      </c>
      <c r="W32" s="46">
        <f>SUM(K32,U32)</f>
        <v>33</v>
      </c>
      <c r="X32" s="46">
        <f t="shared" ref="X32:X34" si="3">SUM(D32,F32,H32,J32,N32,P32,R32,T32)</f>
        <v>284286</v>
      </c>
      <c r="Y32" s="43">
        <v>109433789</v>
      </c>
    </row>
    <row r="33" spans="1:25" ht="18" customHeight="1" x14ac:dyDescent="0.15">
      <c r="A33" s="107"/>
      <c r="B33" s="31" t="s">
        <v>53</v>
      </c>
      <c r="C33" s="42">
        <v>3</v>
      </c>
      <c r="D33" s="44">
        <v>966</v>
      </c>
      <c r="E33" s="42">
        <v>2</v>
      </c>
      <c r="F33" s="43">
        <v>489</v>
      </c>
      <c r="G33" s="42">
        <v>2</v>
      </c>
      <c r="H33" s="42">
        <v>610</v>
      </c>
      <c r="I33" s="42" t="s">
        <v>83</v>
      </c>
      <c r="J33" s="42">
        <v>113</v>
      </c>
      <c r="K33" s="45" t="s">
        <v>84</v>
      </c>
      <c r="L33" s="46">
        <f>SUM(D33,F33,H33,J33)</f>
        <v>2178</v>
      </c>
      <c r="M33" s="42"/>
      <c r="N33" s="44"/>
      <c r="O33" s="42"/>
      <c r="P33" s="44"/>
      <c r="Q33" s="42"/>
      <c r="R33" s="42"/>
      <c r="S33" s="42"/>
      <c r="T33" s="42"/>
      <c r="U33" s="46">
        <f>SUM(M33,O33,Q33,S33)</f>
        <v>0</v>
      </c>
      <c r="V33" s="46">
        <f t="shared" ref="V33:V34" si="4">SUM(N33,P33,R33,T33)</f>
        <v>0</v>
      </c>
      <c r="W33" s="46" t="s">
        <v>84</v>
      </c>
      <c r="X33" s="46">
        <f>SUM(D33,F33,H33,J33,N33,P33,R33,T33)</f>
        <v>2178</v>
      </c>
      <c r="Y33" s="43">
        <v>8019700</v>
      </c>
    </row>
    <row r="34" spans="1:25" ht="18" customHeight="1" x14ac:dyDescent="0.15">
      <c r="A34" s="107"/>
      <c r="B34" s="31" t="s">
        <v>54</v>
      </c>
      <c r="C34" s="42"/>
      <c r="D34" s="42"/>
      <c r="E34" s="42"/>
      <c r="F34" s="42"/>
      <c r="G34" s="42"/>
      <c r="H34" s="42"/>
      <c r="I34" s="42">
        <v>3</v>
      </c>
      <c r="J34" s="42">
        <v>494</v>
      </c>
      <c r="K34" s="46">
        <f>SUM(C34,E34,G34,I34)</f>
        <v>3</v>
      </c>
      <c r="L34" s="46">
        <f>SUM(H34,J34)</f>
        <v>494</v>
      </c>
      <c r="M34" s="42"/>
      <c r="N34" s="44"/>
      <c r="O34" s="42"/>
      <c r="P34" s="44"/>
      <c r="Q34" s="42"/>
      <c r="R34" s="42"/>
      <c r="S34" s="42"/>
      <c r="T34" s="42"/>
      <c r="U34" s="46">
        <f t="shared" ref="U34" si="5">SUM(M34,O34,Q34,S34)</f>
        <v>0</v>
      </c>
      <c r="V34" s="46">
        <f t="shared" si="4"/>
        <v>0</v>
      </c>
      <c r="W34" s="46">
        <f>SUM(K34,U34)</f>
        <v>3</v>
      </c>
      <c r="X34" s="46">
        <f t="shared" si="3"/>
        <v>494</v>
      </c>
      <c r="Y34" s="43">
        <v>1213159</v>
      </c>
    </row>
    <row r="35" spans="1:25" ht="18" customHeight="1" x14ac:dyDescent="0.15">
      <c r="A35" s="107"/>
      <c r="B35" s="38" t="s">
        <v>11</v>
      </c>
      <c r="C35" s="46">
        <f>SUM(C31:C34)</f>
        <v>8</v>
      </c>
      <c r="D35" s="46">
        <f>SUM(D31:D34)</f>
        <v>66805</v>
      </c>
      <c r="E35" s="46">
        <f>SUM(E31:E34)</f>
        <v>5</v>
      </c>
      <c r="F35" s="46">
        <f t="shared" ref="F35:H35" si="6">SUM(F31:F34)</f>
        <v>7918</v>
      </c>
      <c r="G35" s="46">
        <f t="shared" si="6"/>
        <v>5</v>
      </c>
      <c r="H35" s="46">
        <f t="shared" si="6"/>
        <v>10426</v>
      </c>
      <c r="I35" s="46" t="s">
        <v>84</v>
      </c>
      <c r="J35" s="46">
        <f>SUM(J31:J34)</f>
        <v>14173</v>
      </c>
      <c r="K35" s="45" t="s">
        <v>85</v>
      </c>
      <c r="L35" s="46">
        <f>SUM(L31:L34)</f>
        <v>99322</v>
      </c>
      <c r="M35" s="45">
        <f t="shared" ref="L35:V35" si="7">SUM(M31:M34)</f>
        <v>67</v>
      </c>
      <c r="N35" s="46">
        <f>SUM(N31:N34)</f>
        <v>3038659</v>
      </c>
      <c r="O35" s="45">
        <f t="shared" si="7"/>
        <v>11</v>
      </c>
      <c r="P35" s="46">
        <f>SUM(P31:P34)</f>
        <v>134072</v>
      </c>
      <c r="Q35" s="45">
        <f t="shared" si="7"/>
        <v>0</v>
      </c>
      <c r="R35" s="46">
        <f t="shared" si="7"/>
        <v>0</v>
      </c>
      <c r="S35" s="45">
        <f t="shared" si="7"/>
        <v>0</v>
      </c>
      <c r="T35" s="46">
        <f t="shared" si="7"/>
        <v>0</v>
      </c>
      <c r="U35" s="111">
        <f t="shared" si="7"/>
        <v>78</v>
      </c>
      <c r="V35" s="46">
        <f t="shared" si="7"/>
        <v>3172731</v>
      </c>
      <c r="W35" s="46" t="s">
        <v>86</v>
      </c>
      <c r="X35" s="46">
        <f>SUM(X31:X34)</f>
        <v>3272053</v>
      </c>
      <c r="Y35" s="112">
        <f>SUM(Y31:Y34)</f>
        <v>417315142</v>
      </c>
    </row>
    <row r="36" spans="1:25" ht="13.9" customHeight="1" x14ac:dyDescent="0.15">
      <c r="A36" s="109" t="s">
        <v>79</v>
      </c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</row>
    <row r="37" spans="1:25" x14ac:dyDescent="0.15">
      <c r="A37" s="110"/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</row>
    <row r="38" spans="1:25" x14ac:dyDescent="0.15">
      <c r="A38" s="110"/>
      <c r="B38" s="110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</row>
    <row r="42" spans="1:25" ht="13.9" customHeight="1" x14ac:dyDescent="0.15"/>
    <row r="43" spans="1:25" x14ac:dyDescent="0.15">
      <c r="C43" s="41"/>
      <c r="D43" s="41"/>
    </row>
    <row r="44" spans="1:25" x14ac:dyDescent="0.15">
      <c r="C44" s="41"/>
      <c r="D44" s="41"/>
    </row>
    <row r="45" spans="1:25" x14ac:dyDescent="0.15">
      <c r="C45" s="41"/>
      <c r="D45" s="41"/>
    </row>
    <row r="46" spans="1:25" x14ac:dyDescent="0.15">
      <c r="C46" s="41"/>
      <c r="D46" s="41"/>
    </row>
    <row r="47" spans="1:25" x14ac:dyDescent="0.15">
      <c r="C47" s="41"/>
      <c r="D47" s="41"/>
    </row>
    <row r="48" spans="1:25" x14ac:dyDescent="0.15">
      <c r="K48" s="41"/>
    </row>
  </sheetData>
  <mergeCells count="18">
    <mergeCell ref="I4:J4"/>
    <mergeCell ref="A26:A30"/>
    <mergeCell ref="A31:A35"/>
    <mergeCell ref="K4:L4"/>
    <mergeCell ref="A36:Y38"/>
    <mergeCell ref="M4:N4"/>
    <mergeCell ref="O4:P4"/>
    <mergeCell ref="Q4:R4"/>
    <mergeCell ref="S4:T4"/>
    <mergeCell ref="U4:V4"/>
    <mergeCell ref="A3:B5"/>
    <mergeCell ref="C3:L3"/>
    <mergeCell ref="M3:V3"/>
    <mergeCell ref="W3:X4"/>
    <mergeCell ref="Y3:Y5"/>
    <mergeCell ref="C4:D4"/>
    <mergeCell ref="E4:F4"/>
    <mergeCell ref="G4:H4"/>
  </mergeCells>
  <phoneticPr fontId="1"/>
  <pageMargins left="0.78740157480314965" right="0.55118110236220474" top="0.74803149606299213" bottom="0.55118110236220474" header="0.31496062992125984" footer="0.31496062992125984"/>
  <pageSetup paperSize="9" scale="63" fitToHeight="0" orientation="landscape" r:id="rId1"/>
  <ignoredErrors>
    <ignoredError sqref="C35:D35 J35 E35:H35 M35 O35 Q35 S3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17〔2〕(1)造船事業場数</vt:lpstr>
      <vt:lpstr>17〔2〕(2)造船設備（船台・ドック）基数</vt:lpstr>
      <vt:lpstr>17〔2〕(3)管内鋼船建造実績の推移</vt:lpstr>
      <vt:lpstr>'17〔2〕(1)造船事業場数'!Print_Area</vt:lpstr>
      <vt:lpstr>'17〔2〕(2)造船設備（船台・ドック）基数'!Print_Area</vt:lpstr>
      <vt:lpstr>'17〔2〕(3)管内鋼船建造実績の推移'!Print_Area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