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\共有\九州運輸局\02_作業中フォルダ（保存期間1年未満）\01_本局\01_総務部\01_総務課\2025年12月作成\20251201_運輸要覧作成\【作業用】九州運輸要覧（令和7年度版）\1．九州の現況\"/>
    </mc:Choice>
  </mc:AlternateContent>
  <xr:revisionPtr revIDLastSave="0" documentId="13_ncr:1_{2BE3DAB6-07DB-408D-B6DC-318C6DB490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〔1〕(1)(ア)県別旅客流動量" sheetId="3" r:id="rId1"/>
    <sheet name="1〔1〕(1)(イ)地域間旅客流動量" sheetId="5" r:id="rId2"/>
    <sheet name="1〔1〕(2)九州の輸送機関別旅客輸送人員" sheetId="6" r:id="rId3"/>
    <sheet name="1〔1〕(3)九州の輸送機関別旅客輸送人員の推移" sheetId="7" r:id="rId4"/>
  </sheets>
  <definedNames>
    <definedName name="_1_16" localSheetId="0">#REF!</definedName>
    <definedName name="_1_16">#REF!</definedName>
    <definedName name="_2_16地域" localSheetId="0">#REF!</definedName>
    <definedName name="_2_16地域">#REF!</definedName>
    <definedName name="_3_51" localSheetId="0">#REF!</definedName>
    <definedName name="_3_51">#REF!</definedName>
    <definedName name="_4_51地域" localSheetId="0">#REF!</definedName>
    <definedName name="_4_51地域">#REF!</definedName>
    <definedName name="_xlnm.Print_Area" localSheetId="0">'1〔1〕(1)(ア)県別旅客流動量'!$A$1:$L$24</definedName>
    <definedName name="_xlnm.Print_Area" localSheetId="1">'1〔1〕(1)(イ)地域間旅客流動量'!$A$1:$S$40</definedName>
    <definedName name="_xlnm.Print_Area" localSheetId="3">'1〔1〕(3)九州の輸送機関別旅客輸送人員の推移'!$A$1:$N$27</definedName>
    <definedName name="Sheet1_クエリ" localSheetId="0">#REF!</definedName>
    <definedName name="Sheet1_クエリ">#REF!</definedName>
    <definedName name="Sheet1_クエリ2" localSheetId="0">#REF!</definedName>
    <definedName name="Sheet1_クエリ2">#REF!</definedName>
    <definedName name="クエリ1" localSheetId="0">#REF!</definedName>
    <definedName name="クエリ1">#REF!</definedName>
    <definedName name="空港マスター" localSheetId="0">#REF!</definedName>
    <definedName name="空港マスター">#REF!</definedName>
    <definedName name="調査データ_クエリ" localSheetId="0">#REF!</definedName>
    <definedName name="調査データ_クエリ">#REF!</definedName>
    <definedName name="調査データ_クエリ1" localSheetId="0">#REF!</definedName>
    <definedName name="調査データ_クエリ1">#REF!</definedName>
    <definedName name="旅客" localSheetId="0">#REF!</definedName>
    <definedName name="旅客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3" l="1"/>
  <c r="J24" i="3"/>
  <c r="I24" i="3"/>
  <c r="H24" i="3"/>
  <c r="G24" i="3"/>
  <c r="F24" i="3"/>
  <c r="E24" i="3"/>
  <c r="D24" i="3"/>
  <c r="C24" i="3"/>
  <c r="B24" i="3"/>
  <c r="K14" i="3"/>
  <c r="J14" i="3"/>
  <c r="I14" i="3"/>
  <c r="H14" i="3"/>
  <c r="G14" i="3"/>
  <c r="F14" i="3"/>
  <c r="E14" i="3"/>
  <c r="D14" i="3"/>
  <c r="C14" i="3"/>
  <c r="B14" i="3"/>
  <c r="N11" i="7" l="1"/>
  <c r="H16" i="6" l="1"/>
  <c r="H15" i="6"/>
  <c r="H13" i="6"/>
  <c r="H12" i="6"/>
  <c r="H10" i="6"/>
  <c r="H9" i="6"/>
  <c r="H8" i="6"/>
  <c r="H7" i="6"/>
  <c r="H6" i="6"/>
  <c r="H5" i="6"/>
  <c r="D16" i="6"/>
  <c r="D15" i="6"/>
  <c r="D13" i="6"/>
  <c r="D12" i="6"/>
  <c r="D10" i="6"/>
  <c r="D9" i="6"/>
  <c r="D8" i="6"/>
  <c r="D7" i="6"/>
  <c r="D6" i="6"/>
  <c r="D5" i="6"/>
  <c r="C17" i="6"/>
  <c r="H17" i="6" s="1"/>
  <c r="C8" i="6"/>
  <c r="D17" i="6" l="1"/>
  <c r="C5" i="6"/>
  <c r="B17" i="6" l="1"/>
  <c r="B8" i="6"/>
  <c r="B5" i="6"/>
  <c r="G17" i="6" l="1"/>
  <c r="G16" i="6"/>
  <c r="G15" i="6"/>
  <c r="G13" i="6"/>
  <c r="G12" i="6"/>
  <c r="G10" i="6"/>
  <c r="G9" i="6"/>
  <c r="G8" i="6"/>
  <c r="G7" i="6"/>
  <c r="G6" i="6"/>
  <c r="G5" i="6"/>
  <c r="F17" i="6"/>
  <c r="F8" i="6"/>
  <c r="E8" i="6"/>
  <c r="F5" i="6"/>
  <c r="E5" i="6"/>
  <c r="S18" i="5"/>
  <c r="S11" i="5"/>
  <c r="S10" i="5"/>
  <c r="S9" i="5"/>
  <c r="S8" i="5"/>
  <c r="S7" i="5"/>
  <c r="S6" i="5"/>
  <c r="P6" i="5"/>
  <c r="P7" i="5"/>
  <c r="O7" i="5"/>
  <c r="O6" i="5"/>
  <c r="N7" i="5"/>
  <c r="N6" i="5"/>
  <c r="G8" i="5"/>
  <c r="G7" i="5"/>
  <c r="G6" i="5"/>
  <c r="S23" i="5"/>
  <c r="S24" i="5"/>
  <c r="S25" i="5"/>
  <c r="R8" i="5"/>
  <c r="R18" i="5"/>
  <c r="R17" i="5"/>
  <c r="R16" i="5"/>
  <c r="R15" i="5"/>
  <c r="R14" i="5"/>
  <c r="R13" i="5"/>
  <c r="R12" i="5"/>
  <c r="R11" i="5"/>
  <c r="R10" i="5"/>
  <c r="R9" i="5"/>
  <c r="R7" i="5"/>
  <c r="R6" i="5"/>
  <c r="F18" i="5"/>
  <c r="G18" i="5" s="1"/>
  <c r="G17" i="5"/>
  <c r="G9" i="5"/>
  <c r="M6" i="5"/>
  <c r="M7" i="5"/>
  <c r="M8" i="5"/>
  <c r="L18" i="5"/>
  <c r="M18" i="5"/>
  <c r="M17" i="5"/>
  <c r="M9" i="5"/>
  <c r="L17" i="5"/>
  <c r="L8" i="5"/>
  <c r="F17" i="5"/>
  <c r="F8" i="5"/>
  <c r="S35" i="5"/>
  <c r="S34" i="5"/>
  <c r="S33" i="5"/>
  <c r="S32" i="5"/>
  <c r="S2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L35" i="5"/>
  <c r="L34" i="5"/>
  <c r="L25" i="5"/>
  <c r="F35" i="5"/>
  <c r="F34" i="5"/>
  <c r="F25" i="5"/>
  <c r="N35" i="5"/>
  <c r="O35" i="5"/>
  <c r="Q18" i="5"/>
  <c r="P18" i="5"/>
  <c r="O18" i="5"/>
  <c r="N18" i="5"/>
  <c r="H18" i="5"/>
  <c r="I18" i="5"/>
  <c r="J18" i="5"/>
  <c r="B18" i="5"/>
  <c r="C18" i="5"/>
  <c r="D18" i="5"/>
  <c r="E18" i="5"/>
  <c r="K18" i="5"/>
  <c r="Q8" i="5"/>
  <c r="Q7" i="5"/>
  <c r="Q6" i="5"/>
  <c r="Q17" i="5"/>
  <c r="Q16" i="5"/>
  <c r="Q15" i="5"/>
  <c r="Q14" i="5"/>
  <c r="Q13" i="5"/>
  <c r="Q12" i="5"/>
  <c r="Q11" i="5"/>
  <c r="Q10" i="5"/>
  <c r="Q9" i="5"/>
  <c r="K17" i="5"/>
  <c r="K8" i="5"/>
  <c r="E17" i="5"/>
  <c r="E8" i="5"/>
  <c r="Q34" i="5"/>
  <c r="Q33" i="5"/>
  <c r="Q32" i="5"/>
  <c r="Q31" i="5"/>
  <c r="Q30" i="5"/>
  <c r="Q29" i="5"/>
  <c r="Q28" i="5"/>
  <c r="Q27" i="5"/>
  <c r="Q26" i="5"/>
  <c r="Q25" i="5"/>
  <c r="Q24" i="5"/>
  <c r="Q23" i="5"/>
  <c r="K35" i="5"/>
  <c r="K34" i="5"/>
  <c r="K25" i="5"/>
  <c r="E35" i="5"/>
  <c r="E34" i="5"/>
  <c r="E25" i="5"/>
  <c r="P10" i="5"/>
  <c r="J17" i="5"/>
  <c r="D17" i="5"/>
  <c r="P9" i="5"/>
  <c r="P8" i="5"/>
  <c r="J8" i="5"/>
  <c r="D8" i="5"/>
  <c r="P35" i="5"/>
  <c r="J35" i="5"/>
  <c r="I35" i="5"/>
  <c r="H35" i="5"/>
  <c r="C35" i="5"/>
  <c r="D35" i="5"/>
  <c r="J34" i="5"/>
  <c r="D34" i="5"/>
  <c r="P34" i="5"/>
  <c r="P31" i="5"/>
  <c r="P30" i="5"/>
  <c r="P29" i="5"/>
  <c r="P28" i="5"/>
  <c r="P27" i="5"/>
  <c r="P25" i="5" l="1"/>
  <c r="P24" i="5"/>
  <c r="J25" i="5"/>
  <c r="P23" i="5"/>
  <c r="B35" i="5"/>
  <c r="B34" i="5"/>
  <c r="O8" i="5"/>
  <c r="O25" i="5"/>
  <c r="O24" i="5"/>
  <c r="O23" i="5"/>
  <c r="N34" i="5"/>
  <c r="H34" i="5"/>
  <c r="N17" i="5"/>
  <c r="H17" i="5"/>
  <c r="B17" i="5"/>
  <c r="N16" i="5"/>
  <c r="N15" i="5"/>
  <c r="N14" i="5"/>
  <c r="N13" i="5"/>
  <c r="N12" i="5"/>
  <c r="N11" i="5"/>
  <c r="N10" i="5"/>
  <c r="N8" i="5"/>
  <c r="H8" i="5"/>
  <c r="B8" i="5"/>
  <c r="N32" i="5"/>
  <c r="N31" i="5"/>
  <c r="N30" i="5"/>
  <c r="N29" i="5"/>
  <c r="N28" i="5"/>
  <c r="N27" i="5"/>
  <c r="N25" i="5"/>
  <c r="H25" i="5"/>
  <c r="B25" i="5"/>
  <c r="N24" i="5"/>
  <c r="N23" i="5"/>
  <c r="L23" i="3" l="1"/>
  <c r="K23" i="3"/>
  <c r="K22" i="3"/>
  <c r="K21" i="3"/>
  <c r="K20" i="3"/>
  <c r="K19" i="3"/>
  <c r="H23" i="3"/>
  <c r="G23" i="3"/>
  <c r="F23" i="3"/>
  <c r="L22" i="3"/>
  <c r="H22" i="3"/>
  <c r="G22" i="3"/>
  <c r="F22" i="3"/>
  <c r="L21" i="3"/>
  <c r="H21" i="3"/>
  <c r="G21" i="3"/>
  <c r="F21" i="3"/>
  <c r="L20" i="3"/>
  <c r="H20" i="3"/>
  <c r="G20" i="3"/>
  <c r="F20" i="3"/>
  <c r="L19" i="3"/>
  <c r="H19" i="3"/>
  <c r="G19" i="3"/>
  <c r="F19" i="3"/>
  <c r="M11" i="7" l="1"/>
  <c r="I34" i="5"/>
  <c r="C34" i="5"/>
  <c r="O34" i="5" s="1"/>
  <c r="P33" i="5"/>
  <c r="O33" i="5"/>
  <c r="N33" i="5"/>
  <c r="P32" i="5"/>
  <c r="O32" i="5"/>
  <c r="S31" i="5"/>
  <c r="O31" i="5"/>
  <c r="S30" i="5"/>
  <c r="O30" i="5"/>
  <c r="O29" i="5"/>
  <c r="S28" i="5"/>
  <c r="O28" i="5"/>
  <c r="O27" i="5"/>
  <c r="P26" i="5"/>
  <c r="O26" i="5"/>
  <c r="N26" i="5"/>
  <c r="I25" i="5"/>
  <c r="D25" i="5"/>
  <c r="C25" i="5"/>
  <c r="I17" i="5"/>
  <c r="C17" i="5"/>
  <c r="O17" i="5" s="1"/>
  <c r="S16" i="5"/>
  <c r="P16" i="5"/>
  <c r="O16" i="5"/>
  <c r="M16" i="5"/>
  <c r="G16" i="5"/>
  <c r="P15" i="5"/>
  <c r="O15" i="5"/>
  <c r="M15" i="5"/>
  <c r="G15" i="5"/>
  <c r="S14" i="5"/>
  <c r="P14" i="5"/>
  <c r="O14" i="5"/>
  <c r="M14" i="5"/>
  <c r="G14" i="5"/>
  <c r="P13" i="5"/>
  <c r="O13" i="5"/>
  <c r="M13" i="5"/>
  <c r="G13" i="5"/>
  <c r="P12" i="5"/>
  <c r="O12" i="5"/>
  <c r="M12" i="5"/>
  <c r="G12" i="5"/>
  <c r="P11" i="5"/>
  <c r="O11" i="5"/>
  <c r="M11" i="5"/>
  <c r="G11" i="5"/>
  <c r="O10" i="5"/>
  <c r="M10" i="5"/>
  <c r="G10" i="5"/>
  <c r="O9" i="5"/>
  <c r="N9" i="5"/>
  <c r="I8" i="5"/>
  <c r="C8" i="5"/>
  <c r="L24" i="3" l="1"/>
  <c r="E17" i="6"/>
  <c r="S13" i="5"/>
  <c r="Q35" i="5"/>
  <c r="P17" i="5"/>
  <c r="S15" i="5"/>
  <c r="S12" i="5"/>
  <c r="S29" i="5"/>
  <c r="S27" i="5"/>
  <c r="I19" i="3" l="1"/>
  <c r="I20" i="3"/>
  <c r="I21" i="3"/>
  <c r="I23" i="3"/>
  <c r="I22" i="3"/>
  <c r="S17" i="5"/>
  <c r="L11" i="7" l="1"/>
  <c r="K11" i="7"/>
  <c r="J11" i="7"/>
  <c r="I11" i="7"/>
  <c r="H11" i="7"/>
  <c r="G11" i="7"/>
  <c r="F11" i="7"/>
  <c r="E11" i="7"/>
  <c r="D11" i="7"/>
  <c r="C11" i="7"/>
  <c r="B11" i="7"/>
</calcChain>
</file>

<file path=xl/sharedStrings.xml><?xml version="1.0" encoding="utf-8"?>
<sst xmlns="http://schemas.openxmlformats.org/spreadsheetml/2006/main" count="206" uniqueCount="110">
  <si>
    <t>(単位：千人）</t>
    <rPh sb="1" eb="3">
      <t>タンイ</t>
    </rPh>
    <rPh sb="4" eb="6">
      <t>センニン</t>
    </rPh>
    <phoneticPr fontId="2"/>
  </si>
  <si>
    <t>輸送機関</t>
    <rPh sb="0" eb="2">
      <t>ユソウ</t>
    </rPh>
    <rPh sb="2" eb="4">
      <t>キカン</t>
    </rPh>
    <phoneticPr fontId="2"/>
  </si>
  <si>
    <t>福岡</t>
    <rPh sb="0" eb="2">
      <t>フクオカ</t>
    </rPh>
    <phoneticPr fontId="2"/>
  </si>
  <si>
    <t>佐賀</t>
    <rPh sb="0" eb="2">
      <t>サガ</t>
    </rPh>
    <phoneticPr fontId="2"/>
  </si>
  <si>
    <t>長崎</t>
    <rPh sb="0" eb="2">
      <t>ナガサキ</t>
    </rPh>
    <phoneticPr fontId="2"/>
  </si>
  <si>
    <t>熊本</t>
    <rPh sb="0" eb="2">
      <t>クマモト</t>
    </rPh>
    <phoneticPr fontId="2"/>
  </si>
  <si>
    <t>大分</t>
    <rPh sb="0" eb="2">
      <t>オオイタ</t>
    </rPh>
    <phoneticPr fontId="2"/>
  </si>
  <si>
    <t>宮崎</t>
    <rPh sb="0" eb="2">
      <t>ミヤザキ</t>
    </rPh>
    <phoneticPr fontId="2"/>
  </si>
  <si>
    <t>鹿児島</t>
    <rPh sb="0" eb="3">
      <t>カゴシマ</t>
    </rPh>
    <phoneticPr fontId="2"/>
  </si>
  <si>
    <t>九州</t>
    <rPh sb="0" eb="2">
      <t>キュウシュウ</t>
    </rPh>
    <phoneticPr fontId="2"/>
  </si>
  <si>
    <t>全国</t>
    <rPh sb="0" eb="2">
      <t>ゼンコク</t>
    </rPh>
    <phoneticPr fontId="2"/>
  </si>
  <si>
    <t>九州/全国(%)</t>
    <rPh sb="0" eb="2">
      <t>キュウシュウ</t>
    </rPh>
    <rPh sb="3" eb="5">
      <t>ゼンコク</t>
    </rPh>
    <phoneticPr fontId="2"/>
  </si>
  <si>
    <t>発</t>
    <rPh sb="0" eb="1">
      <t>ハツ</t>
    </rPh>
    <phoneticPr fontId="2"/>
  </si>
  <si>
    <t>着</t>
    <rPh sb="0" eb="1">
      <t>チャク</t>
    </rPh>
    <phoneticPr fontId="2"/>
  </si>
  <si>
    <t>発＋着</t>
    <rPh sb="0" eb="1">
      <t>ハツ</t>
    </rPh>
    <rPh sb="2" eb="3">
      <t>チャク</t>
    </rPh>
    <phoneticPr fontId="2"/>
  </si>
  <si>
    <t>シェア(%)</t>
    <phoneticPr fontId="2"/>
  </si>
  <si>
    <t>JR</t>
    <phoneticPr fontId="2"/>
  </si>
  <si>
    <t>民鉄</t>
    <rPh sb="0" eb="1">
      <t>ミン</t>
    </rPh>
    <rPh sb="1" eb="2">
      <t>テツ</t>
    </rPh>
    <phoneticPr fontId="2"/>
  </si>
  <si>
    <t>自動車</t>
    <rPh sb="0" eb="3">
      <t>ジドウシャ</t>
    </rPh>
    <phoneticPr fontId="2"/>
  </si>
  <si>
    <t>旅客船</t>
    <rPh sb="0" eb="3">
      <t>リョカクセン</t>
    </rPh>
    <phoneticPr fontId="2"/>
  </si>
  <si>
    <t>航空</t>
    <rPh sb="0" eb="2">
      <t>コウクウ</t>
    </rPh>
    <phoneticPr fontId="2"/>
  </si>
  <si>
    <t>計</t>
    <rPh sb="0" eb="1">
      <t>ケイ</t>
    </rPh>
    <phoneticPr fontId="2"/>
  </si>
  <si>
    <t>　　(ｱ)　県別旅客流動量</t>
    <rPh sb="6" eb="8">
      <t>ケンベツ</t>
    </rPh>
    <rPh sb="8" eb="10">
      <t>リョカク</t>
    </rPh>
    <rPh sb="10" eb="12">
      <t>リュウドウ</t>
    </rPh>
    <rPh sb="12" eb="13">
      <t>リョウ</t>
    </rPh>
    <phoneticPr fontId="2"/>
  </si>
  <si>
    <t>〔１〕　旅客輸送の概要</t>
    <rPh sb="4" eb="6">
      <t>リョキャク</t>
    </rPh>
    <rPh sb="6" eb="8">
      <t>ユソウ</t>
    </rPh>
    <rPh sb="9" eb="11">
      <t>ガイヨウ</t>
    </rPh>
    <phoneticPr fontId="2"/>
  </si>
  <si>
    <t>１．九州の現況</t>
    <rPh sb="2" eb="4">
      <t>キュウシュウ</t>
    </rPh>
    <rPh sb="5" eb="7">
      <t>ゲンキョウ</t>
    </rPh>
    <phoneticPr fontId="2"/>
  </si>
  <si>
    <t>(ｲ)　地域間旅客流動量</t>
    <rPh sb="4" eb="7">
      <t>チイキカン</t>
    </rPh>
    <rPh sb="7" eb="9">
      <t>リョキャク</t>
    </rPh>
    <rPh sb="9" eb="11">
      <t>リュウドウ</t>
    </rPh>
    <rPh sb="11" eb="12">
      <t>リョウ</t>
    </rPh>
    <phoneticPr fontId="2"/>
  </si>
  <si>
    <t>（九州発）</t>
    <rPh sb="1" eb="3">
      <t>キュウシュウ</t>
    </rPh>
    <rPh sb="3" eb="4">
      <t>ハツ</t>
    </rPh>
    <phoneticPr fontId="2"/>
  </si>
  <si>
    <t>　　　　　発地
着地</t>
    <rPh sb="5" eb="6">
      <t>ハツ</t>
    </rPh>
    <rPh sb="6" eb="7">
      <t>チ</t>
    </rPh>
    <rPh sb="8" eb="10">
      <t>チャクチ</t>
    </rPh>
    <phoneticPr fontId="2"/>
  </si>
  <si>
    <t>北　　　　九　　　　州</t>
    <rPh sb="0" eb="1">
      <t>キタ</t>
    </rPh>
    <rPh sb="5" eb="6">
      <t>キュウ</t>
    </rPh>
    <rPh sb="10" eb="11">
      <t>シュウ</t>
    </rPh>
    <phoneticPr fontId="2"/>
  </si>
  <si>
    <t>南　　　　九　　　　州</t>
    <rPh sb="0" eb="1">
      <t>ミナミ</t>
    </rPh>
    <rPh sb="5" eb="6">
      <t>キュウ</t>
    </rPh>
    <rPh sb="10" eb="11">
      <t>シュウ</t>
    </rPh>
    <phoneticPr fontId="2"/>
  </si>
  <si>
    <t>九　　　　州　　　　計</t>
    <rPh sb="0" eb="1">
      <t>キュウ</t>
    </rPh>
    <rPh sb="5" eb="6">
      <t>シュウ</t>
    </rPh>
    <rPh sb="10" eb="11">
      <t>ケイ</t>
    </rPh>
    <phoneticPr fontId="2"/>
  </si>
  <si>
    <t>ＪＲ</t>
    <phoneticPr fontId="2"/>
  </si>
  <si>
    <t>旅客船</t>
    <rPh sb="0" eb="2">
      <t>リョキャク</t>
    </rPh>
    <rPh sb="2" eb="3">
      <t>セン</t>
    </rPh>
    <phoneticPr fontId="2"/>
  </si>
  <si>
    <t>北九州</t>
    <rPh sb="0" eb="3">
      <t>キタキュウシュウ</t>
    </rPh>
    <phoneticPr fontId="2"/>
  </si>
  <si>
    <t>南九州</t>
    <rPh sb="0" eb="3">
      <t>ミナミキュウシュウ</t>
    </rPh>
    <phoneticPr fontId="2"/>
  </si>
  <si>
    <t>九州計</t>
    <rPh sb="0" eb="2">
      <t>キュウシュウ</t>
    </rPh>
    <rPh sb="2" eb="3">
      <t>ケイ</t>
    </rPh>
    <phoneticPr fontId="2"/>
  </si>
  <si>
    <t>沖　縄</t>
    <rPh sb="0" eb="1">
      <t>オキ</t>
    </rPh>
    <rPh sb="2" eb="3">
      <t>ナワ</t>
    </rPh>
    <phoneticPr fontId="2"/>
  </si>
  <si>
    <t>四　国</t>
    <rPh sb="0" eb="1">
      <t>ヨン</t>
    </rPh>
    <rPh sb="2" eb="3">
      <t>クニ</t>
    </rPh>
    <phoneticPr fontId="2"/>
  </si>
  <si>
    <t>中　国</t>
    <rPh sb="0" eb="1">
      <t>ナカ</t>
    </rPh>
    <rPh sb="2" eb="3">
      <t>クニ</t>
    </rPh>
    <phoneticPr fontId="2"/>
  </si>
  <si>
    <t>近　畿</t>
    <rPh sb="0" eb="1">
      <t>コン</t>
    </rPh>
    <rPh sb="2" eb="3">
      <t>ミヤコ</t>
    </rPh>
    <phoneticPr fontId="2"/>
  </si>
  <si>
    <t>中　部</t>
    <rPh sb="0" eb="1">
      <t>ナカ</t>
    </rPh>
    <rPh sb="2" eb="3">
      <t>ブ</t>
    </rPh>
    <phoneticPr fontId="2"/>
  </si>
  <si>
    <t>関　東</t>
    <rPh sb="0" eb="1">
      <t>セキ</t>
    </rPh>
    <rPh sb="2" eb="3">
      <t>ヒガシ</t>
    </rPh>
    <phoneticPr fontId="2"/>
  </si>
  <si>
    <t>東　北</t>
    <rPh sb="0" eb="1">
      <t>ヒガシ</t>
    </rPh>
    <rPh sb="2" eb="3">
      <t>キタ</t>
    </rPh>
    <phoneticPr fontId="2"/>
  </si>
  <si>
    <t>北海道</t>
    <rPh sb="0" eb="3">
      <t>ホッカイドウ</t>
    </rPh>
    <phoneticPr fontId="2"/>
  </si>
  <si>
    <t>九州以外計</t>
    <rPh sb="0" eb="2">
      <t>キュウシュウ</t>
    </rPh>
    <rPh sb="2" eb="4">
      <t>イガイ</t>
    </rPh>
    <rPh sb="4" eb="5">
      <t>ケイ</t>
    </rPh>
    <phoneticPr fontId="2"/>
  </si>
  <si>
    <t>（九州着）</t>
    <rPh sb="1" eb="3">
      <t>キュウシュウ</t>
    </rPh>
    <rPh sb="3" eb="4">
      <t>チャク</t>
    </rPh>
    <phoneticPr fontId="2"/>
  </si>
  <si>
    <t>　　　　　着地
発地</t>
    <rPh sb="5" eb="6">
      <t>チャク</t>
    </rPh>
    <rPh sb="6" eb="7">
      <t>チ</t>
    </rPh>
    <rPh sb="8" eb="10">
      <t>ホッチ</t>
    </rPh>
    <phoneticPr fontId="2"/>
  </si>
  <si>
    <t>（注）1.四捨五入の関係で、合計が一致しない場合がある。</t>
    <rPh sb="1" eb="2">
      <t>チュウ</t>
    </rPh>
    <rPh sb="5" eb="9">
      <t>シシャゴニュウ</t>
    </rPh>
    <rPh sb="10" eb="12">
      <t>カンケイ</t>
    </rPh>
    <rPh sb="14" eb="16">
      <t>ゴウケイ</t>
    </rPh>
    <rPh sb="17" eb="19">
      <t>イッチ</t>
    </rPh>
    <rPh sb="22" eb="24">
      <t>バアイ</t>
    </rPh>
    <phoneticPr fontId="2"/>
  </si>
  <si>
    <t xml:space="preserve"> 　　 2.自家用旅客自動車（登録自動車・軽自動車）を除く。</t>
    <phoneticPr fontId="2"/>
  </si>
  <si>
    <t>　　　3.「北九州」は、福岡、佐賀、長崎。「南九州」は、熊本、大分、宮崎、鹿児島。「沖縄」は、沖縄。「四国」は、徳島、香川、愛媛、高知。「中国」は、鳥取、島根、岡山、広島、山口。「近畿」は、滋賀、京都、大阪、兵庫、奈良、和歌山。
　　　　「中部」は、富山、石川、福井、岐阜、静岡、愛知、三重、新潟、山梨、長野。「関東」は、茨城、栃木、群馬、埼玉、千葉、東京、神奈川。「東北」は青森、岩手、宮城、秋田、山形、福島。「北海道」は北海道。</t>
    <rPh sb="6" eb="9">
      <t>キタキュウシュウ</t>
    </rPh>
    <rPh sb="12" eb="14">
      <t>フクオカ</t>
    </rPh>
    <rPh sb="15" eb="17">
      <t>サガ</t>
    </rPh>
    <rPh sb="18" eb="20">
      <t>ナガサキ</t>
    </rPh>
    <rPh sb="22" eb="25">
      <t>ミナミキュウシュウ</t>
    </rPh>
    <rPh sb="28" eb="30">
      <t>クマモト</t>
    </rPh>
    <rPh sb="31" eb="33">
      <t>オオイタ</t>
    </rPh>
    <rPh sb="34" eb="36">
      <t>ミヤザキ</t>
    </rPh>
    <rPh sb="37" eb="40">
      <t>カゴシマ</t>
    </rPh>
    <rPh sb="42" eb="44">
      <t>オキナワ</t>
    </rPh>
    <rPh sb="47" eb="49">
      <t>オキナワ</t>
    </rPh>
    <rPh sb="51" eb="53">
      <t>シコク</t>
    </rPh>
    <rPh sb="56" eb="58">
      <t>トクシマ</t>
    </rPh>
    <rPh sb="59" eb="61">
      <t>カガワ</t>
    </rPh>
    <rPh sb="62" eb="64">
      <t>エヒメ</t>
    </rPh>
    <rPh sb="65" eb="67">
      <t>コウチ</t>
    </rPh>
    <rPh sb="69" eb="71">
      <t>チュウゴク</t>
    </rPh>
    <rPh sb="74" eb="76">
      <t>トットリ</t>
    </rPh>
    <rPh sb="77" eb="79">
      <t>シマネ</t>
    </rPh>
    <rPh sb="80" eb="82">
      <t>オカヤマ</t>
    </rPh>
    <rPh sb="83" eb="85">
      <t>ヒロシマ</t>
    </rPh>
    <rPh sb="86" eb="88">
      <t>ヤマグチ</t>
    </rPh>
    <rPh sb="90" eb="92">
      <t>キンキ</t>
    </rPh>
    <rPh sb="95" eb="97">
      <t>シガ</t>
    </rPh>
    <rPh sb="98" eb="100">
      <t>キョウト</t>
    </rPh>
    <rPh sb="101" eb="103">
      <t>オオサカ</t>
    </rPh>
    <rPh sb="104" eb="106">
      <t>ヒョウゴ</t>
    </rPh>
    <rPh sb="107" eb="109">
      <t>ナラ</t>
    </rPh>
    <rPh sb="110" eb="113">
      <t>ワカヤマ</t>
    </rPh>
    <rPh sb="120" eb="122">
      <t>チュウブ</t>
    </rPh>
    <rPh sb="125" eb="127">
      <t>トヤマ</t>
    </rPh>
    <rPh sb="128" eb="130">
      <t>イシカワ</t>
    </rPh>
    <rPh sb="131" eb="133">
      <t>フクイ</t>
    </rPh>
    <rPh sb="134" eb="136">
      <t>ギフ</t>
    </rPh>
    <rPh sb="137" eb="139">
      <t>シズオカ</t>
    </rPh>
    <rPh sb="140" eb="142">
      <t>アイチ</t>
    </rPh>
    <rPh sb="143" eb="145">
      <t>ミエ</t>
    </rPh>
    <phoneticPr fontId="2"/>
  </si>
  <si>
    <t xml:space="preserve"> （2）　九州の輸送機関別旅客輸送人員</t>
    <rPh sb="5" eb="7">
      <t>キュウシュウ</t>
    </rPh>
    <rPh sb="8" eb="10">
      <t>ユソウ</t>
    </rPh>
    <rPh sb="10" eb="13">
      <t>キカンベツ</t>
    </rPh>
    <rPh sb="13" eb="15">
      <t>リョキャク</t>
    </rPh>
    <rPh sb="15" eb="17">
      <t>ユソウ</t>
    </rPh>
    <rPh sb="17" eb="19">
      <t>ジンイン</t>
    </rPh>
    <phoneticPr fontId="2"/>
  </si>
  <si>
    <t xml:space="preserve"> 輸送機関</t>
    <rPh sb="1" eb="3">
      <t>ユソウ</t>
    </rPh>
    <rPh sb="3" eb="5">
      <t>キカン</t>
    </rPh>
    <phoneticPr fontId="2"/>
  </si>
  <si>
    <t>九　　　州　　（百万人）</t>
    <rPh sb="0" eb="5">
      <t>キュウシュウ</t>
    </rPh>
    <rPh sb="8" eb="9">
      <t>ヒャク</t>
    </rPh>
    <rPh sb="9" eb="11">
      <t>マンニン</t>
    </rPh>
    <phoneticPr fontId="2"/>
  </si>
  <si>
    <t>全　　　国　　（百万人）</t>
    <rPh sb="0" eb="5">
      <t>ゼンコク</t>
    </rPh>
    <rPh sb="8" eb="9">
      <t>ヒャク</t>
    </rPh>
    <rPh sb="9" eb="11">
      <t>マンニン</t>
    </rPh>
    <phoneticPr fontId="2"/>
  </si>
  <si>
    <t>九州／全国</t>
    <rPh sb="0" eb="2">
      <t>キュウシュウ</t>
    </rPh>
    <rPh sb="3" eb="5">
      <t>ゼンコク</t>
    </rPh>
    <phoneticPr fontId="2"/>
  </si>
  <si>
    <t>対前年比</t>
    <rPh sb="0" eb="1">
      <t>タイ</t>
    </rPh>
    <rPh sb="1" eb="4">
      <t>ゼンネンヒ</t>
    </rPh>
    <phoneticPr fontId="2"/>
  </si>
  <si>
    <t>（％）</t>
    <phoneticPr fontId="2"/>
  </si>
  <si>
    <t>鉄　道　計</t>
    <rPh sb="0" eb="3">
      <t>テツドウ</t>
    </rPh>
    <rPh sb="4" eb="5">
      <t>ケイ</t>
    </rPh>
    <phoneticPr fontId="2"/>
  </si>
  <si>
    <t>　 　Ｊ　　　　 Ｒ</t>
    <phoneticPr fontId="2"/>
  </si>
  <si>
    <t>　　民　　　　鉄</t>
    <rPh sb="2" eb="3">
      <t>ミン</t>
    </rPh>
    <rPh sb="7" eb="8">
      <t>テツ</t>
    </rPh>
    <phoneticPr fontId="2"/>
  </si>
  <si>
    <t>自動車計</t>
    <rPh sb="0" eb="3">
      <t>ジドウシャ</t>
    </rPh>
    <rPh sb="3" eb="4">
      <t>ケイ</t>
    </rPh>
    <phoneticPr fontId="2"/>
  </si>
  <si>
    <t>　　バ　　　　ス</t>
    <phoneticPr fontId="2"/>
  </si>
  <si>
    <t>　　　〃（営業用）</t>
    <rPh sb="5" eb="8">
      <t>エイギョウヨウ</t>
    </rPh>
    <phoneticPr fontId="2"/>
  </si>
  <si>
    <t>　　　〃（自家用）</t>
    <rPh sb="5" eb="7">
      <t>ジカ</t>
    </rPh>
    <rPh sb="7" eb="8">
      <t>エイギョウヨウ</t>
    </rPh>
    <phoneticPr fontId="2"/>
  </si>
  <si>
    <t>-</t>
  </si>
  <si>
    <t>-</t>
    <phoneticPr fontId="2"/>
  </si>
  <si>
    <t>　　乗　用　車</t>
    <rPh sb="2" eb="7">
      <t>ジョウヨウシャ</t>
    </rPh>
    <phoneticPr fontId="2"/>
  </si>
  <si>
    <t>航　　　空</t>
    <rPh sb="0" eb="5">
      <t>コウクウ</t>
    </rPh>
    <phoneticPr fontId="2"/>
  </si>
  <si>
    <t>船　　　舶</t>
    <rPh sb="0" eb="5">
      <t>センパク</t>
    </rPh>
    <phoneticPr fontId="2"/>
  </si>
  <si>
    <t>総　　　合　　　計</t>
    <rPh sb="0" eb="9">
      <t>ソウゴウケイ</t>
    </rPh>
    <phoneticPr fontId="2"/>
  </si>
  <si>
    <t>（注）1.自動車は、軽自動車及び貨物自動車による輸送分を含まない。</t>
    <rPh sb="1" eb="2">
      <t>チュウ</t>
    </rPh>
    <rPh sb="5" eb="8">
      <t>ジドウシャ</t>
    </rPh>
    <rPh sb="10" eb="14">
      <t>ケイジドウシャ</t>
    </rPh>
    <rPh sb="14" eb="15">
      <t>オヨ</t>
    </rPh>
    <rPh sb="16" eb="18">
      <t>カモツ</t>
    </rPh>
    <rPh sb="18" eb="21">
      <t>ジドウシャ</t>
    </rPh>
    <rPh sb="24" eb="26">
      <t>ユソウ</t>
    </rPh>
    <rPh sb="26" eb="27">
      <t>ブン</t>
    </rPh>
    <rPh sb="28" eb="29">
      <t>フク</t>
    </rPh>
    <phoneticPr fontId="2"/>
  </si>
  <si>
    <t>　　　2.民鉄は、地方鉄道、軌道（公営含む）、鋼索鉄道である。</t>
    <rPh sb="5" eb="6">
      <t>ミン</t>
    </rPh>
    <rPh sb="6" eb="7">
      <t>テツ</t>
    </rPh>
    <rPh sb="9" eb="11">
      <t>チホウ</t>
    </rPh>
    <rPh sb="11" eb="13">
      <t>テツドウ</t>
    </rPh>
    <rPh sb="14" eb="16">
      <t>キドウ</t>
    </rPh>
    <rPh sb="17" eb="19">
      <t>コウエイ</t>
    </rPh>
    <rPh sb="19" eb="20">
      <t>フク</t>
    </rPh>
    <rPh sb="23" eb="25">
      <t>コウサク</t>
    </rPh>
    <rPh sb="25" eb="27">
      <t>テツドウ</t>
    </rPh>
    <phoneticPr fontId="2"/>
  </si>
  <si>
    <t>　　　3.自動車輸送統計調査について、平成22年度より自家用輸送に関する調査は</t>
    <rPh sb="5" eb="8">
      <t>ジドウシャ</t>
    </rPh>
    <rPh sb="8" eb="10">
      <t>ユソウ</t>
    </rPh>
    <rPh sb="10" eb="12">
      <t>トウケイ</t>
    </rPh>
    <rPh sb="12" eb="14">
      <t>チョウサ</t>
    </rPh>
    <rPh sb="19" eb="21">
      <t>ヘイセイ</t>
    </rPh>
    <rPh sb="23" eb="25">
      <t>ネンド</t>
    </rPh>
    <rPh sb="27" eb="30">
      <t>ジカヨウ</t>
    </rPh>
    <rPh sb="30" eb="32">
      <t>ユソウ</t>
    </rPh>
    <rPh sb="33" eb="34">
      <t>カン</t>
    </rPh>
    <rPh sb="36" eb="38">
      <t>チョウサ</t>
    </rPh>
    <phoneticPr fontId="2"/>
  </si>
  <si>
    <t>　　　　廃止されたため、計上しない。</t>
    <rPh sb="12" eb="14">
      <t>ケイジョウ</t>
    </rPh>
    <phoneticPr fontId="2"/>
  </si>
  <si>
    <t xml:space="preserve"> （3）　九州の輸送機関別旅客輸送人員の推移</t>
    <rPh sb="5" eb="7">
      <t>キュウシュウ</t>
    </rPh>
    <rPh sb="8" eb="10">
      <t>ユソウ</t>
    </rPh>
    <rPh sb="10" eb="13">
      <t>キカンベツ</t>
    </rPh>
    <rPh sb="13" eb="15">
      <t>リョキャク</t>
    </rPh>
    <rPh sb="15" eb="17">
      <t>ユソウ</t>
    </rPh>
    <rPh sb="17" eb="19">
      <t>ジンイン</t>
    </rPh>
    <rPh sb="20" eb="22">
      <t>スイイ</t>
    </rPh>
    <phoneticPr fontId="2"/>
  </si>
  <si>
    <t>　　　　　年度　　　
輸送機関</t>
    <rPh sb="5" eb="7">
      <t>ネンド</t>
    </rPh>
    <rPh sb="12" eb="14">
      <t>ユソウ</t>
    </rPh>
    <rPh sb="14" eb="16">
      <t>キカン</t>
    </rPh>
    <phoneticPr fontId="2"/>
  </si>
  <si>
    <t>H23</t>
    <phoneticPr fontId="2"/>
  </si>
  <si>
    <t>H24</t>
    <phoneticPr fontId="2"/>
  </si>
  <si>
    <t>H25</t>
    <phoneticPr fontId="2"/>
  </si>
  <si>
    <t>H26</t>
    <phoneticPr fontId="2"/>
  </si>
  <si>
    <t>H27</t>
    <phoneticPr fontId="2"/>
  </si>
  <si>
    <t>H28</t>
    <phoneticPr fontId="2"/>
  </si>
  <si>
    <t>H29</t>
    <phoneticPr fontId="2"/>
  </si>
  <si>
    <t>H30</t>
    <phoneticPr fontId="2"/>
  </si>
  <si>
    <t>R1</t>
    <phoneticPr fontId="2"/>
  </si>
  <si>
    <t>R2</t>
    <phoneticPr fontId="2"/>
  </si>
  <si>
    <t>R3</t>
    <phoneticPr fontId="2"/>
  </si>
  <si>
    <t>Ｊ　　　　 Ｒ</t>
    <phoneticPr fontId="2"/>
  </si>
  <si>
    <t>民　　　　鉄</t>
    <rPh sb="0" eb="1">
      <t>ミン</t>
    </rPh>
    <rPh sb="5" eb="6">
      <t>テツ</t>
    </rPh>
    <phoneticPr fontId="2"/>
  </si>
  <si>
    <t>　バス（営業用）</t>
    <rPh sb="4" eb="7">
      <t>エイギョウヨウ</t>
    </rPh>
    <phoneticPr fontId="2"/>
  </si>
  <si>
    <t>　乗用車（営業用）</t>
    <rPh sb="1" eb="4">
      <t>ジョウヨウシャ</t>
    </rPh>
    <rPh sb="5" eb="8">
      <t>エイギョウヨウ</t>
    </rPh>
    <phoneticPr fontId="2"/>
  </si>
  <si>
    <t>合　　　計</t>
    <rPh sb="0" eb="1">
      <t>ゴウ</t>
    </rPh>
    <rPh sb="4" eb="5">
      <t>ケイ</t>
    </rPh>
    <phoneticPr fontId="2"/>
  </si>
  <si>
    <t>（注）1.民鉄は、地方鉄道、軌道（公営含む）、鋼索鉄道である。</t>
    <rPh sb="5" eb="6">
      <t>ミン</t>
    </rPh>
    <rPh sb="6" eb="7">
      <t>テツ</t>
    </rPh>
    <rPh sb="9" eb="11">
      <t>チホウ</t>
    </rPh>
    <rPh sb="11" eb="13">
      <t>テツドウ</t>
    </rPh>
    <rPh sb="14" eb="16">
      <t>キドウ</t>
    </rPh>
    <rPh sb="17" eb="19">
      <t>コウエイ</t>
    </rPh>
    <rPh sb="19" eb="20">
      <t>フク</t>
    </rPh>
    <rPh sb="23" eb="25">
      <t>コウサク</t>
    </rPh>
    <rPh sb="25" eb="27">
      <t>テツドウ</t>
    </rPh>
    <phoneticPr fontId="2"/>
  </si>
  <si>
    <t>　　　3.自動車輸送統計調査は、平成22年度より調査方法及び集計方法を変更したため、</t>
    <rPh sb="5" eb="8">
      <t>ジドウシャ</t>
    </rPh>
    <rPh sb="8" eb="10">
      <t>ユソウ</t>
    </rPh>
    <rPh sb="10" eb="12">
      <t>トウケイ</t>
    </rPh>
    <rPh sb="12" eb="14">
      <t>チョウサ</t>
    </rPh>
    <rPh sb="16" eb="18">
      <t>ヘイセイ</t>
    </rPh>
    <rPh sb="20" eb="22">
      <t>ネンド</t>
    </rPh>
    <rPh sb="24" eb="26">
      <t>チョウサ</t>
    </rPh>
    <rPh sb="26" eb="28">
      <t>ホウホウ</t>
    </rPh>
    <rPh sb="28" eb="29">
      <t>オヨ</t>
    </rPh>
    <rPh sb="30" eb="32">
      <t>シュウケイ</t>
    </rPh>
    <rPh sb="32" eb="34">
      <t>ホウホウ</t>
    </rPh>
    <rPh sb="35" eb="37">
      <t>ヘンコウ</t>
    </rPh>
    <phoneticPr fontId="2"/>
  </si>
  <si>
    <t>　　　　21年度以前とは連続しない。</t>
    <rPh sb="12" eb="14">
      <t>レンゾク</t>
    </rPh>
    <phoneticPr fontId="2"/>
  </si>
  <si>
    <t>　　　　自家用輸送に関する調査は廃止されたため、営業用乗合(バス)と営業乗用車(タクシー</t>
    <rPh sb="4" eb="7">
      <t>ジカヨウ</t>
    </rPh>
    <rPh sb="7" eb="9">
      <t>ユソウ</t>
    </rPh>
    <rPh sb="10" eb="11">
      <t>カン</t>
    </rPh>
    <rPh sb="13" eb="15">
      <t>チョウサ</t>
    </rPh>
    <rPh sb="16" eb="18">
      <t>ハイシ</t>
    </rPh>
    <rPh sb="24" eb="27">
      <t>エイギョウヨウ</t>
    </rPh>
    <rPh sb="27" eb="29">
      <t>ノリアイ</t>
    </rPh>
    <rPh sb="34" eb="36">
      <t>エイギョウ</t>
    </rPh>
    <rPh sb="36" eb="39">
      <t>ジョウヨウシャ</t>
    </rPh>
    <phoneticPr fontId="2"/>
  </si>
  <si>
    <t>　　　　等）の数値を掲載する。</t>
    <rPh sb="10" eb="12">
      <t>ケイサイ</t>
    </rPh>
    <phoneticPr fontId="2"/>
  </si>
  <si>
    <t>R4</t>
  </si>
  <si>
    <t>（単位：百万人）</t>
  </si>
  <si>
    <t>R5</t>
  </si>
  <si>
    <t>　 　　 航空　「航空輸送統計年報　2023年度版」</t>
    <rPh sb="5" eb="7">
      <t>コウクウ</t>
    </rPh>
    <rPh sb="9" eb="11">
      <t>コウクウ</t>
    </rPh>
    <rPh sb="11" eb="13">
      <t>ユソウ</t>
    </rPh>
    <rPh sb="13" eb="15">
      <t>トウケイ</t>
    </rPh>
    <rPh sb="15" eb="17">
      <t>ネンポウ</t>
    </rPh>
    <rPh sb="22" eb="24">
      <t>ネンド</t>
    </rPh>
    <rPh sb="24" eb="25">
      <t>ガンネン</t>
    </rPh>
    <phoneticPr fontId="2"/>
  </si>
  <si>
    <t xml:space="preserve">  資料：鉄道　「鉄道輸送統計年報　2024年度分」、「九州運輸要覧　令和6年度版」</t>
    <rPh sb="2" eb="4">
      <t>シリョウ</t>
    </rPh>
    <rPh sb="5" eb="7">
      <t>テツドウ</t>
    </rPh>
    <rPh sb="9" eb="11">
      <t>テツドウ</t>
    </rPh>
    <rPh sb="11" eb="13">
      <t>ユソウ</t>
    </rPh>
    <rPh sb="13" eb="15">
      <t>トウケイ</t>
    </rPh>
    <rPh sb="15" eb="17">
      <t>ネンポウ</t>
    </rPh>
    <rPh sb="22" eb="25">
      <t>ネンドブン</t>
    </rPh>
    <rPh sb="28" eb="30">
      <t>キュウシュウ</t>
    </rPh>
    <rPh sb="30" eb="32">
      <t>ウンユ</t>
    </rPh>
    <rPh sb="32" eb="34">
      <t>ヨウラン</t>
    </rPh>
    <rPh sb="35" eb="37">
      <t>レイワ</t>
    </rPh>
    <rPh sb="38" eb="40">
      <t>ネンド</t>
    </rPh>
    <rPh sb="39" eb="40">
      <t>ド</t>
    </rPh>
    <rPh sb="40" eb="41">
      <t>バン</t>
    </rPh>
    <phoneticPr fontId="2"/>
  </si>
  <si>
    <t>　　　  バス　「九州運輸要覧　令和6年度版」、「国土交通省（自動車輸送統計）　2023年度版」</t>
    <rPh sb="9" eb="11">
      <t>キュウシュウ</t>
    </rPh>
    <rPh sb="11" eb="13">
      <t>ウンユ</t>
    </rPh>
    <rPh sb="13" eb="15">
      <t>ヨウラン</t>
    </rPh>
    <rPh sb="16" eb="18">
      <t>レイワ</t>
    </rPh>
    <rPh sb="19" eb="20">
      <t>ネン</t>
    </rPh>
    <rPh sb="20" eb="21">
      <t>ド</t>
    </rPh>
    <rPh sb="21" eb="22">
      <t>バン</t>
    </rPh>
    <rPh sb="44" eb="46">
      <t>ネンド</t>
    </rPh>
    <rPh sb="45" eb="46">
      <t>ガンネン</t>
    </rPh>
    <phoneticPr fontId="2"/>
  </si>
  <si>
    <t>　 　　 船舶　「国土交通省　海事レポート　令和7年版」、 「九州運輸要覧　令和6年度版」</t>
    <rPh sb="5" eb="7">
      <t>センパク</t>
    </rPh>
    <rPh sb="9" eb="11">
      <t>コクド</t>
    </rPh>
    <rPh sb="11" eb="14">
      <t>コウツウショウ</t>
    </rPh>
    <rPh sb="15" eb="17">
      <t>カイジ</t>
    </rPh>
    <rPh sb="22" eb="24">
      <t>レイワ</t>
    </rPh>
    <rPh sb="25" eb="27">
      <t>ネンバン</t>
    </rPh>
    <rPh sb="26" eb="27">
      <t>バン</t>
    </rPh>
    <rPh sb="38" eb="40">
      <t>レイワ</t>
    </rPh>
    <phoneticPr fontId="2"/>
  </si>
  <si>
    <t>令和4年度</t>
    <rPh sb="0" eb="2">
      <t>レイワ</t>
    </rPh>
    <rPh sb="3" eb="5">
      <t>ネンド</t>
    </rPh>
    <rPh sb="4" eb="5">
      <t>ド</t>
    </rPh>
    <phoneticPr fontId="2"/>
  </si>
  <si>
    <t>令和5年度</t>
    <rPh sb="0" eb="2">
      <t>レイワ</t>
    </rPh>
    <rPh sb="3" eb="4">
      <t>ガンネン</t>
    </rPh>
    <rPh sb="4" eb="5">
      <t>ド</t>
    </rPh>
    <phoneticPr fontId="2"/>
  </si>
  <si>
    <t>令和5年度</t>
    <rPh sb="0" eb="2">
      <t>レイワ</t>
    </rPh>
    <rPh sb="3" eb="5">
      <t>ネンド</t>
    </rPh>
    <rPh sb="4" eb="5">
      <t>ド</t>
    </rPh>
    <phoneticPr fontId="2"/>
  </si>
  <si>
    <t>（令和5年度）</t>
    <rPh sb="1" eb="3">
      <t>レイワ</t>
    </rPh>
    <rPh sb="4" eb="6">
      <t>ネンド</t>
    </rPh>
    <rPh sb="5" eb="6">
      <t>ガンネン</t>
    </rPh>
    <phoneticPr fontId="2"/>
  </si>
  <si>
    <t>　　資料：国土交通省 「令和5年度　旅客地域流動調査」</t>
    <rPh sb="2" eb="4">
      <t>シリョウ</t>
    </rPh>
    <rPh sb="5" eb="7">
      <t>コクド</t>
    </rPh>
    <rPh sb="7" eb="10">
      <t>コウツウショウ</t>
    </rPh>
    <rPh sb="12" eb="14">
      <t>レイワ</t>
    </rPh>
    <rPh sb="15" eb="17">
      <t>ネンド</t>
    </rPh>
    <rPh sb="16" eb="17">
      <t>ガンネン</t>
    </rPh>
    <rPh sb="18" eb="20">
      <t>リョカク</t>
    </rPh>
    <rPh sb="20" eb="22">
      <t>チイキ</t>
    </rPh>
    <rPh sb="22" eb="24">
      <t>リュウドウ</t>
    </rPh>
    <rPh sb="24" eb="26">
      <t>チョウサ</t>
    </rPh>
    <phoneticPr fontId="2"/>
  </si>
  <si>
    <t>　（１）　九州発着旅客流動量　（令和5年度）</t>
    <rPh sb="5" eb="7">
      <t>キュウシュウ</t>
    </rPh>
    <rPh sb="7" eb="9">
      <t>ハッチャク</t>
    </rPh>
    <rPh sb="9" eb="11">
      <t>リョキャク</t>
    </rPh>
    <rPh sb="11" eb="13">
      <t>リュウドウ</t>
    </rPh>
    <rPh sb="13" eb="14">
      <t>リョウ</t>
    </rPh>
    <rPh sb="16" eb="18">
      <t>レイワ</t>
    </rPh>
    <rPh sb="19" eb="21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</si>
</sst>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_ "/>
    <numFmt numFmtId="177" formatCode="#,##0.0_ ;[Red]\-#,##0.0\ "/>
    <numFmt numFmtId="178" formatCode="0.0_ "/>
    <numFmt numFmtId="179" formatCode="#,##0_ "/>
    <numFmt numFmtId="180" formatCode="0.0%"/>
    <numFmt numFmtId="181" formatCode="#,##0_);\(#,##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0.5"/>
      <name val="ＭＳ Ｐゴシック"/>
      <family val="3"/>
      <charset val="128"/>
    </font>
    <font>
      <sz val="10.5"/>
      <name val="ＭＳ Ｐ明朝"/>
      <family val="1"/>
      <charset val="128"/>
    </font>
    <font>
      <sz val="14"/>
      <name val="ＭＳ Ｐゴシック"/>
      <family val="3"/>
      <charset val="128"/>
    </font>
    <font>
      <sz val="10.5"/>
      <color theme="1"/>
      <name val="ＭＳ Ｐ明朝"/>
      <family val="1"/>
      <charset val="128"/>
    </font>
    <font>
      <sz val="10.5"/>
      <color theme="1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right" vertical="center"/>
    </xf>
    <xf numFmtId="0" fontId="5" fillId="2" borderId="6" xfId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1" applyFont="1" applyAlignment="1">
      <alignment vertical="center"/>
    </xf>
    <xf numFmtId="0" fontId="4" fillId="2" borderId="6" xfId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2" borderId="6" xfId="1" applyFont="1" applyFill="1" applyBorder="1" applyAlignment="1">
      <alignment horizontal="center" vertical="center"/>
    </xf>
    <xf numFmtId="0" fontId="5" fillId="0" borderId="0" xfId="1" applyFont="1" applyAlignment="1">
      <alignment vertical="center" shrinkToFit="1"/>
    </xf>
    <xf numFmtId="0" fontId="4" fillId="0" borderId="0" xfId="3" applyFont="1" applyAlignment="1">
      <alignment vertical="center"/>
    </xf>
    <xf numFmtId="0" fontId="5" fillId="0" borderId="9" xfId="1" applyFont="1" applyBorder="1" applyAlignment="1">
      <alignment vertical="center"/>
    </xf>
    <xf numFmtId="0" fontId="5" fillId="0" borderId="9" xfId="1" applyFont="1" applyBorder="1" applyAlignment="1">
      <alignment vertical="center" shrinkToFit="1"/>
    </xf>
    <xf numFmtId="0" fontId="5" fillId="2" borderId="6" xfId="1" applyFont="1" applyFill="1" applyBorder="1" applyAlignment="1">
      <alignment horizontal="center" vertical="center" shrinkToFit="1"/>
    </xf>
    <xf numFmtId="0" fontId="4" fillId="2" borderId="4" xfId="1" applyFont="1" applyFill="1" applyBorder="1" applyAlignment="1">
      <alignment horizontal="center" vertical="center" shrinkToFit="1"/>
    </xf>
    <xf numFmtId="0" fontId="4" fillId="2" borderId="6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7" fillId="2" borderId="4" xfId="1" applyFont="1" applyFill="1" applyBorder="1" applyAlignment="1">
      <alignment horizontal="center" vertical="center"/>
    </xf>
    <xf numFmtId="178" fontId="8" fillId="2" borderId="11" xfId="1" applyNumberFormat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vertical="center" shrinkToFit="1"/>
    </xf>
    <xf numFmtId="0" fontId="7" fillId="0" borderId="9" xfId="1" applyFont="1" applyBorder="1" applyAlignment="1">
      <alignment vertical="center"/>
    </xf>
    <xf numFmtId="0" fontId="7" fillId="0" borderId="9" xfId="1" applyFont="1" applyBorder="1" applyAlignment="1">
      <alignment vertical="center" shrinkToFit="1"/>
    </xf>
    <xf numFmtId="0" fontId="7" fillId="2" borderId="6" xfId="1" applyFont="1" applyFill="1" applyBorder="1" applyAlignment="1">
      <alignment horizontal="center" vertical="center" shrinkToFit="1"/>
    </xf>
    <xf numFmtId="0" fontId="8" fillId="2" borderId="6" xfId="1" applyFont="1" applyFill="1" applyBorder="1" applyAlignment="1">
      <alignment horizontal="center" vertical="center" shrinkToFit="1"/>
    </xf>
    <xf numFmtId="178" fontId="7" fillId="2" borderId="6" xfId="1" applyNumberFormat="1" applyFont="1" applyFill="1" applyBorder="1" applyAlignment="1">
      <alignment horizontal="center" vertical="center"/>
    </xf>
    <xf numFmtId="178" fontId="7" fillId="2" borderId="4" xfId="1" applyNumberFormat="1" applyFont="1" applyFill="1" applyBorder="1" applyAlignment="1">
      <alignment horizontal="center" vertical="center"/>
    </xf>
    <xf numFmtId="178" fontId="7" fillId="2" borderId="7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vertical="center" shrinkToFit="1"/>
    </xf>
    <xf numFmtId="0" fontId="4" fillId="0" borderId="0" xfId="3" applyFont="1" applyAlignment="1">
      <alignment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2" borderId="6" xfId="0" applyFont="1" applyFill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179" fontId="7" fillId="0" borderId="6" xfId="0" applyNumberFormat="1" applyFont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0" borderId="0" xfId="0" applyFont="1"/>
    <xf numFmtId="0" fontId="4" fillId="0" borderId="0" xfId="0" applyFont="1"/>
    <xf numFmtId="0" fontId="9" fillId="0" borderId="0" xfId="0" applyFont="1"/>
    <xf numFmtId="0" fontId="10" fillId="0" borderId="0" xfId="0" applyFont="1"/>
    <xf numFmtId="0" fontId="3" fillId="0" borderId="0" xfId="0" applyFont="1"/>
    <xf numFmtId="0" fontId="11" fillId="0" borderId="0" xfId="0" applyFont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181" fontId="7" fillId="0" borderId="6" xfId="0" applyNumberFormat="1" applyFont="1" applyBorder="1" applyAlignment="1">
      <alignment horizontal="right" vertical="center"/>
    </xf>
    <xf numFmtId="181" fontId="5" fillId="0" borderId="6" xfId="0" applyNumberFormat="1" applyFont="1" applyBorder="1" applyAlignment="1">
      <alignment horizontal="right" vertical="center"/>
    </xf>
    <xf numFmtId="0" fontId="4" fillId="2" borderId="6" xfId="0" applyFont="1" applyFill="1" applyBorder="1" applyAlignment="1">
      <alignment horizontal="center" vertical="center"/>
    </xf>
    <xf numFmtId="181" fontId="8" fillId="0" borderId="6" xfId="0" applyNumberFormat="1" applyFont="1" applyBorder="1" applyAlignment="1">
      <alignment horizontal="right" vertical="center"/>
    </xf>
    <xf numFmtId="0" fontId="12" fillId="0" borderId="0" xfId="0" applyFont="1"/>
    <xf numFmtId="0" fontId="13" fillId="0" borderId="0" xfId="0" applyFont="1"/>
    <xf numFmtId="0" fontId="8" fillId="0" borderId="0" xfId="0" applyFont="1"/>
    <xf numFmtId="0" fontId="5" fillId="0" borderId="9" xfId="0" applyFont="1" applyBorder="1" applyAlignment="1"/>
    <xf numFmtId="176" fontId="7" fillId="0" borderId="6" xfId="1" applyNumberFormat="1" applyFont="1" applyBorder="1" applyAlignment="1">
      <alignment vertical="center" shrinkToFit="1"/>
    </xf>
    <xf numFmtId="176" fontId="7" fillId="3" borderId="6" xfId="1" applyNumberFormat="1" applyFont="1" applyFill="1" applyBorder="1" applyAlignment="1">
      <alignment vertical="center" shrinkToFit="1"/>
    </xf>
    <xf numFmtId="176" fontId="8" fillId="3" borderId="6" xfId="1" applyNumberFormat="1" applyFont="1" applyFill="1" applyBorder="1" applyAlignment="1">
      <alignment vertical="center" shrinkToFit="1"/>
    </xf>
    <xf numFmtId="10" fontId="7" fillId="0" borderId="6" xfId="2" applyNumberFormat="1" applyFont="1" applyBorder="1" applyAlignment="1">
      <alignment vertical="center" shrinkToFit="1"/>
    </xf>
    <xf numFmtId="10" fontId="7" fillId="0" borderId="6" xfId="1" applyNumberFormat="1" applyFont="1" applyBorder="1" applyAlignment="1">
      <alignment vertical="center" shrinkToFit="1"/>
    </xf>
    <xf numFmtId="176" fontId="7" fillId="0" borderId="6" xfId="1" applyNumberFormat="1" applyFont="1" applyFill="1" applyBorder="1" applyAlignment="1">
      <alignment vertical="center" shrinkToFit="1"/>
    </xf>
    <xf numFmtId="176" fontId="14" fillId="3" borderId="6" xfId="1" applyNumberFormat="1" applyFont="1" applyFill="1" applyBorder="1" applyAlignment="1">
      <alignment vertical="center" shrinkToFit="1"/>
    </xf>
    <xf numFmtId="176" fontId="14" fillId="0" borderId="6" xfId="1" applyNumberFormat="1" applyFont="1" applyBorder="1" applyAlignment="1">
      <alignment vertical="center" shrinkToFit="1"/>
    </xf>
    <xf numFmtId="177" fontId="7" fillId="0" borderId="6" xfId="4" applyNumberFormat="1" applyFont="1" applyFill="1" applyBorder="1" applyAlignment="1">
      <alignment vertical="center"/>
    </xf>
    <xf numFmtId="177" fontId="8" fillId="0" borderId="6" xfId="4" applyNumberFormat="1" applyFont="1" applyFill="1" applyBorder="1" applyAlignment="1">
      <alignment vertical="center"/>
    </xf>
    <xf numFmtId="177" fontId="8" fillId="0" borderId="10" xfId="4" applyNumberFormat="1" applyFont="1" applyFill="1" applyBorder="1" applyAlignment="1">
      <alignment vertical="center"/>
    </xf>
    <xf numFmtId="177" fontId="7" fillId="0" borderId="10" xfId="4" applyNumberFormat="1" applyFont="1" applyFill="1" applyBorder="1" applyAlignment="1">
      <alignment vertical="center"/>
    </xf>
    <xf numFmtId="176" fontId="14" fillId="0" borderId="11" xfId="1" applyNumberFormat="1" applyFont="1" applyBorder="1" applyAlignment="1">
      <alignment vertical="center" shrinkToFit="1"/>
    </xf>
    <xf numFmtId="177" fontId="8" fillId="0" borderId="11" xfId="4" applyNumberFormat="1" applyFont="1" applyFill="1" applyBorder="1" applyAlignment="1">
      <alignment vertical="center"/>
    </xf>
    <xf numFmtId="177" fontId="7" fillId="0" borderId="12" xfId="4" applyNumberFormat="1" applyFont="1" applyFill="1" applyBorder="1" applyAlignment="1">
      <alignment vertical="center"/>
    </xf>
    <xf numFmtId="177" fontId="7" fillId="0" borderId="11" xfId="4" applyNumberFormat="1" applyFont="1" applyFill="1" applyBorder="1" applyAlignment="1">
      <alignment vertical="center"/>
    </xf>
    <xf numFmtId="177" fontId="8" fillId="0" borderId="7" xfId="4" applyNumberFormat="1" applyFont="1" applyFill="1" applyBorder="1" applyAlignment="1">
      <alignment vertical="center"/>
    </xf>
    <xf numFmtId="177" fontId="7" fillId="0" borderId="7" xfId="4" applyNumberFormat="1" applyFont="1" applyFill="1" applyBorder="1" applyAlignment="1">
      <alignment vertical="center"/>
    </xf>
    <xf numFmtId="176" fontId="8" fillId="0" borderId="11" xfId="1" applyNumberFormat="1" applyFont="1" applyBorder="1" applyAlignment="1">
      <alignment vertical="center" shrinkToFit="1"/>
    </xf>
    <xf numFmtId="177" fontId="8" fillId="0" borderId="12" xfId="4" applyNumberFormat="1" applyFont="1" applyFill="1" applyBorder="1" applyAlignment="1">
      <alignment vertical="center"/>
    </xf>
    <xf numFmtId="179" fontId="8" fillId="0" borderId="6" xfId="0" applyNumberFormat="1" applyFont="1" applyBorder="1" applyAlignment="1">
      <alignment vertical="center"/>
    </xf>
    <xf numFmtId="180" fontId="8" fillId="0" borderId="6" xfId="0" applyNumberFormat="1" applyFont="1" applyBorder="1" applyAlignment="1">
      <alignment vertical="center"/>
    </xf>
    <xf numFmtId="181" fontId="7" fillId="0" borderId="4" xfId="0" applyNumberFormat="1" applyFont="1" applyBorder="1" applyAlignment="1">
      <alignment horizontal="right" vertical="center"/>
    </xf>
    <xf numFmtId="180" fontId="7" fillId="0" borderId="6" xfId="0" applyNumberFormat="1" applyFont="1" applyBorder="1" applyAlignment="1">
      <alignment vertical="center"/>
    </xf>
    <xf numFmtId="179" fontId="7" fillId="0" borderId="6" xfId="0" applyNumberFormat="1" applyFont="1" applyBorder="1" applyAlignment="1">
      <alignment vertical="center"/>
    </xf>
    <xf numFmtId="0" fontId="7" fillId="2" borderId="4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15" fillId="0" borderId="0" xfId="0" applyFont="1" applyAlignment="1">
      <alignment vertical="center"/>
    </xf>
    <xf numFmtId="0" fontId="7" fillId="2" borderId="4" xfId="1" applyFont="1" applyFill="1" applyBorder="1" applyAlignment="1">
      <alignment horizontal="center" vertical="center" shrinkToFit="1"/>
    </xf>
    <xf numFmtId="0" fontId="7" fillId="2" borderId="7" xfId="1" applyFont="1" applyFill="1" applyBorder="1" applyAlignment="1">
      <alignment horizontal="center" vertical="center" shrinkToFit="1"/>
    </xf>
    <xf numFmtId="0" fontId="5" fillId="0" borderId="1" xfId="1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178" fontId="7" fillId="0" borderId="0" xfId="1" applyNumberFormat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7" fillId="0" borderId="0" xfId="3" applyFont="1" applyAlignment="1">
      <alignment horizontal="left" vertical="center" wrapText="1"/>
    </xf>
    <xf numFmtId="178" fontId="7" fillId="0" borderId="0" xfId="1" applyNumberFormat="1" applyFont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4" fillId="0" borderId="5" xfId="3" applyFont="1" applyBorder="1" applyAlignment="1">
      <alignment horizontal="left" vertical="center"/>
    </xf>
    <xf numFmtId="0" fontId="5" fillId="2" borderId="2" xfId="1" applyFont="1" applyFill="1" applyBorder="1" applyAlignment="1">
      <alignment horizontal="center" vertical="center" shrinkToFit="1"/>
    </xf>
    <xf numFmtId="0" fontId="5" fillId="2" borderId="8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7" fillId="0" borderId="1" xfId="1" applyFont="1" applyBorder="1" applyAlignment="1">
      <alignment horizontal="left" vertical="center" wrapText="1"/>
    </xf>
    <xf numFmtId="0" fontId="8" fillId="0" borderId="5" xfId="3" applyFont="1" applyBorder="1" applyAlignment="1">
      <alignment horizontal="left" vertical="center"/>
    </xf>
    <xf numFmtId="0" fontId="7" fillId="2" borderId="2" xfId="1" applyFont="1" applyFill="1" applyBorder="1" applyAlignment="1">
      <alignment horizontal="center" vertical="center" shrinkToFit="1"/>
    </xf>
    <xf numFmtId="0" fontId="7" fillId="2" borderId="8" xfId="1" applyFont="1" applyFill="1" applyBorder="1" applyAlignment="1">
      <alignment horizontal="center" vertical="center" shrinkToFit="1"/>
    </xf>
    <xf numFmtId="0" fontId="7" fillId="2" borderId="3" xfId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shrinkToFit="1"/>
    </xf>
    <xf numFmtId="0" fontId="4" fillId="0" borderId="13" xfId="0" applyFont="1" applyBorder="1" applyAlignment="1">
      <alignment shrinkToFit="1"/>
    </xf>
    <xf numFmtId="0" fontId="4" fillId="0" borderId="5" xfId="0" applyFont="1" applyBorder="1" applyAlignment="1">
      <alignment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8" fillId="2" borderId="7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</cellXfs>
  <cellStyles count="5">
    <cellStyle name="パーセント 2" xfId="2" xr:uid="{00000000-0005-0000-0000-000001000000}"/>
    <cellStyle name="桁区切り 2" xfId="4" xr:uid="{D2E042B7-52EE-4858-BE16-07AAA2940CF9}"/>
    <cellStyle name="標準" xfId="0" builtinId="0"/>
    <cellStyle name="標準 2" xfId="3" xr:uid="{6260D491-FF14-4C91-AFF1-39FC6AC278A2}"/>
    <cellStyle name="標準_Sheet1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0A848-7B1E-4A8B-9964-0C4E2611DB95}">
  <sheetPr>
    <tabColor rgb="FFFF0000"/>
    <pageSetUpPr fitToPage="1"/>
  </sheetPr>
  <dimension ref="A1:L24"/>
  <sheetViews>
    <sheetView tabSelected="1" view="pageBreakPreview" zoomScale="130" zoomScaleNormal="115" zoomScaleSheetLayoutView="130" workbookViewId="0"/>
  </sheetViews>
  <sheetFormatPr defaultColWidth="9" defaultRowHeight="13.2" x14ac:dyDescent="0.2"/>
  <cols>
    <col min="1" max="1" width="11.109375" style="2" customWidth="1"/>
    <col min="2" max="2" width="10.88671875" style="2" bestFit="1" customWidth="1"/>
    <col min="3" max="3" width="10.77734375" style="2" bestFit="1" customWidth="1"/>
    <col min="4" max="7" width="9.77734375" style="2" bestFit="1" customWidth="1"/>
    <col min="8" max="8" width="10.77734375" style="2" bestFit="1" customWidth="1"/>
    <col min="9" max="9" width="10.88671875" style="2" bestFit="1" customWidth="1"/>
    <col min="10" max="11" width="9.77734375" style="2" bestFit="1" customWidth="1"/>
    <col min="12" max="12" width="9.21875" style="2" bestFit="1" customWidth="1"/>
    <col min="13" max="16384" width="9" style="2"/>
  </cols>
  <sheetData>
    <row r="1" spans="1:12" ht="23.25" customHeight="1" x14ac:dyDescent="0.2">
      <c r="A1" s="8" t="s">
        <v>24</v>
      </c>
    </row>
    <row r="3" spans="1:12" ht="21.75" customHeight="1" x14ac:dyDescent="0.2">
      <c r="A3" s="8" t="s">
        <v>23</v>
      </c>
      <c r="D3" s="3"/>
      <c r="E3" s="3"/>
      <c r="F3" s="3"/>
      <c r="G3" s="3"/>
      <c r="H3" s="3"/>
      <c r="I3" s="3"/>
      <c r="J3" s="3"/>
      <c r="K3" s="3"/>
      <c r="L3" s="3"/>
    </row>
    <row r="4" spans="1:12" ht="11.25" customHeight="1" x14ac:dyDescent="0.2">
      <c r="A4" s="8"/>
      <c r="D4" s="3"/>
      <c r="E4" s="3"/>
      <c r="F4" s="3"/>
      <c r="G4" s="3"/>
      <c r="H4" s="3"/>
      <c r="I4" s="3"/>
      <c r="J4" s="3"/>
      <c r="K4" s="3"/>
      <c r="L4" s="3"/>
    </row>
    <row r="5" spans="1:12" ht="24" customHeight="1" x14ac:dyDescent="0.2">
      <c r="A5" s="85" t="s">
        <v>109</v>
      </c>
      <c r="D5" s="3"/>
      <c r="E5" s="3"/>
      <c r="F5" s="3"/>
      <c r="G5" s="3"/>
      <c r="H5" s="3"/>
      <c r="I5" s="3"/>
      <c r="J5" s="3"/>
      <c r="K5" s="3"/>
      <c r="L5" s="3"/>
    </row>
    <row r="6" spans="1:12" ht="24" customHeight="1" x14ac:dyDescent="0.2">
      <c r="A6" s="9" t="s">
        <v>22</v>
      </c>
      <c r="B6" s="4"/>
      <c r="C6" s="5"/>
      <c r="D6" s="5"/>
      <c r="E6" s="5"/>
      <c r="F6" s="5"/>
      <c r="G6" s="5"/>
      <c r="H6" s="5"/>
      <c r="I6" s="5"/>
      <c r="J6" s="5"/>
      <c r="K6" s="6" t="s">
        <v>0</v>
      </c>
      <c r="L6" s="5"/>
    </row>
    <row r="7" spans="1:12" ht="30" customHeight="1" x14ac:dyDescent="0.2">
      <c r="A7" s="88" t="s">
        <v>1</v>
      </c>
      <c r="B7" s="90" t="s">
        <v>2</v>
      </c>
      <c r="C7" s="91"/>
      <c r="D7" s="90" t="s">
        <v>3</v>
      </c>
      <c r="E7" s="91"/>
      <c r="F7" s="90" t="s">
        <v>4</v>
      </c>
      <c r="G7" s="91"/>
      <c r="H7" s="90" t="s">
        <v>5</v>
      </c>
      <c r="I7" s="91"/>
      <c r="J7" s="90" t="s">
        <v>6</v>
      </c>
      <c r="K7" s="91"/>
    </row>
    <row r="8" spans="1:12" ht="30" customHeight="1" x14ac:dyDescent="0.2">
      <c r="A8" s="89"/>
      <c r="B8" s="7" t="s">
        <v>12</v>
      </c>
      <c r="C8" s="7" t="s">
        <v>13</v>
      </c>
      <c r="D8" s="7" t="s">
        <v>12</v>
      </c>
      <c r="E8" s="7" t="s">
        <v>13</v>
      </c>
      <c r="F8" s="7" t="s">
        <v>12</v>
      </c>
      <c r="G8" s="7" t="s">
        <v>13</v>
      </c>
      <c r="H8" s="7" t="s">
        <v>12</v>
      </c>
      <c r="I8" s="7" t="s">
        <v>13</v>
      </c>
      <c r="J8" s="7" t="s">
        <v>12</v>
      </c>
      <c r="K8" s="7" t="s">
        <v>13</v>
      </c>
    </row>
    <row r="9" spans="1:12" ht="30" customHeight="1" x14ac:dyDescent="0.2">
      <c r="A9" s="7" t="s">
        <v>16</v>
      </c>
      <c r="B9" s="57">
        <v>223489.7</v>
      </c>
      <c r="C9" s="57">
        <v>223403</v>
      </c>
      <c r="D9" s="57">
        <v>17447</v>
      </c>
      <c r="E9" s="57">
        <v>17442.7</v>
      </c>
      <c r="F9" s="57">
        <v>13457.4</v>
      </c>
      <c r="G9" s="57">
        <v>13452.4</v>
      </c>
      <c r="H9" s="57">
        <v>23875.599999999999</v>
      </c>
      <c r="I9" s="57">
        <v>23968.1</v>
      </c>
      <c r="J9" s="57">
        <v>20033.7</v>
      </c>
      <c r="K9" s="57">
        <v>20053.099999999999</v>
      </c>
      <c r="L9" s="11"/>
    </row>
    <row r="10" spans="1:12" ht="30" customHeight="1" x14ac:dyDescent="0.2">
      <c r="A10" s="7" t="s">
        <v>17</v>
      </c>
      <c r="B10" s="57">
        <v>294144.745498</v>
      </c>
      <c r="C10" s="57">
        <v>294149.61296200001</v>
      </c>
      <c r="D10" s="57">
        <v>775.20191799999998</v>
      </c>
      <c r="E10" s="57">
        <v>766.67399499999999</v>
      </c>
      <c r="F10" s="57">
        <v>18355.574603000001</v>
      </c>
      <c r="G10" s="57">
        <v>18359.235062</v>
      </c>
      <c r="H10" s="57">
        <v>13193.122272000001</v>
      </c>
      <c r="I10" s="57">
        <v>13167.740366</v>
      </c>
      <c r="J10" s="57">
        <v>282</v>
      </c>
      <c r="K10" s="57">
        <v>282</v>
      </c>
      <c r="L10" s="11"/>
    </row>
    <row r="11" spans="1:12" ht="30" customHeight="1" x14ac:dyDescent="0.2">
      <c r="A11" s="7" t="s">
        <v>18</v>
      </c>
      <c r="B11" s="57">
        <v>259203.8</v>
      </c>
      <c r="C11" s="57">
        <v>259289.60000000001</v>
      </c>
      <c r="D11" s="57">
        <v>17406.2</v>
      </c>
      <c r="E11" s="57">
        <v>17360.7</v>
      </c>
      <c r="F11" s="57">
        <v>74429.399999999994</v>
      </c>
      <c r="G11" s="57">
        <v>74461.3</v>
      </c>
      <c r="H11" s="57">
        <v>37528.199999999997</v>
      </c>
      <c r="I11" s="57">
        <v>37540.300000000003</v>
      </c>
      <c r="J11" s="57">
        <v>26677.7</v>
      </c>
      <c r="K11" s="57">
        <v>26574.5</v>
      </c>
      <c r="L11" s="11"/>
    </row>
    <row r="12" spans="1:12" ht="30" customHeight="1" x14ac:dyDescent="0.2">
      <c r="A12" s="7" t="s">
        <v>19</v>
      </c>
      <c r="B12" s="57">
        <v>2862.2224000000001</v>
      </c>
      <c r="C12" s="57">
        <v>2874.0958000000001</v>
      </c>
      <c r="D12" s="57">
        <v>421.93830000000003</v>
      </c>
      <c r="E12" s="57">
        <v>423.2731</v>
      </c>
      <c r="F12" s="57">
        <v>3849.0963000000002</v>
      </c>
      <c r="G12" s="57">
        <v>3877.2964000000002</v>
      </c>
      <c r="H12" s="57">
        <v>244.7552</v>
      </c>
      <c r="I12" s="57">
        <v>238.3047</v>
      </c>
      <c r="J12" s="57">
        <v>585.42899999999997</v>
      </c>
      <c r="K12" s="57">
        <v>578.17920000000004</v>
      </c>
      <c r="L12" s="11"/>
    </row>
    <row r="13" spans="1:12" ht="30" customHeight="1" x14ac:dyDescent="0.2">
      <c r="A13" s="7" t="s">
        <v>20</v>
      </c>
      <c r="B13" s="58">
        <v>9327.0640000000003</v>
      </c>
      <c r="C13" s="58">
        <v>9242.4920000000002</v>
      </c>
      <c r="D13" s="58">
        <v>214.72399999999999</v>
      </c>
      <c r="E13" s="58">
        <v>222.524</v>
      </c>
      <c r="F13" s="58">
        <v>1599.8330000000001</v>
      </c>
      <c r="G13" s="58">
        <v>1632.645</v>
      </c>
      <c r="H13" s="58">
        <v>1529.924</v>
      </c>
      <c r="I13" s="58">
        <v>1539.44</v>
      </c>
      <c r="J13" s="58">
        <v>875.29499999999996</v>
      </c>
      <c r="K13" s="58">
        <v>886.44399999999996</v>
      </c>
      <c r="L13" s="11"/>
    </row>
    <row r="14" spans="1:12" ht="30" customHeight="1" x14ac:dyDescent="0.2">
      <c r="A14" s="10" t="s">
        <v>21</v>
      </c>
      <c r="B14" s="59">
        <f t="shared" ref="B14:K14" si="0">SUM(B9:B13)</f>
        <v>789027.53189799993</v>
      </c>
      <c r="C14" s="59">
        <f t="shared" si="0"/>
        <v>788958.80076200003</v>
      </c>
      <c r="D14" s="59">
        <f t="shared" si="0"/>
        <v>36265.064218000007</v>
      </c>
      <c r="E14" s="59">
        <f t="shared" si="0"/>
        <v>36215.871094999995</v>
      </c>
      <c r="F14" s="59">
        <f t="shared" si="0"/>
        <v>111691.30390300001</v>
      </c>
      <c r="G14" s="59">
        <f t="shared" si="0"/>
        <v>111782.87646200001</v>
      </c>
      <c r="H14" s="59">
        <f t="shared" si="0"/>
        <v>76371.601471999995</v>
      </c>
      <c r="I14" s="59">
        <f t="shared" si="0"/>
        <v>76453.885066000003</v>
      </c>
      <c r="J14" s="59">
        <f t="shared" si="0"/>
        <v>48454.123999999996</v>
      </c>
      <c r="K14" s="59">
        <f t="shared" si="0"/>
        <v>48374.2232</v>
      </c>
      <c r="L14" s="11"/>
    </row>
    <row r="15" spans="1:12" x14ac:dyDescent="0.2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pans="1:12" x14ac:dyDescent="0.2">
      <c r="A16" s="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1:12" ht="30" customHeight="1" x14ac:dyDescent="0.2">
      <c r="A17" s="88" t="s">
        <v>1</v>
      </c>
      <c r="B17" s="92" t="s">
        <v>7</v>
      </c>
      <c r="C17" s="93"/>
      <c r="D17" s="92" t="s">
        <v>8</v>
      </c>
      <c r="E17" s="93"/>
      <c r="F17" s="92" t="s">
        <v>9</v>
      </c>
      <c r="G17" s="94"/>
      <c r="H17" s="94"/>
      <c r="I17" s="93"/>
      <c r="J17" s="92" t="s">
        <v>10</v>
      </c>
      <c r="K17" s="93"/>
      <c r="L17" s="86" t="s">
        <v>11</v>
      </c>
    </row>
    <row r="18" spans="1:12" ht="30" customHeight="1" x14ac:dyDescent="0.2">
      <c r="A18" s="89"/>
      <c r="B18" s="12" t="s">
        <v>12</v>
      </c>
      <c r="C18" s="12" t="s">
        <v>13</v>
      </c>
      <c r="D18" s="12" t="s">
        <v>12</v>
      </c>
      <c r="E18" s="12" t="s">
        <v>13</v>
      </c>
      <c r="F18" s="12" t="s">
        <v>12</v>
      </c>
      <c r="G18" s="12" t="s">
        <v>13</v>
      </c>
      <c r="H18" s="12" t="s">
        <v>14</v>
      </c>
      <c r="I18" s="12" t="s">
        <v>15</v>
      </c>
      <c r="J18" s="12" t="s">
        <v>14</v>
      </c>
      <c r="K18" s="12" t="s">
        <v>15</v>
      </c>
      <c r="L18" s="87"/>
    </row>
    <row r="19" spans="1:12" ht="30" customHeight="1" x14ac:dyDescent="0.2">
      <c r="A19" s="7" t="s">
        <v>16</v>
      </c>
      <c r="B19" s="57">
        <v>8379</v>
      </c>
      <c r="C19" s="57">
        <v>8373.4</v>
      </c>
      <c r="D19" s="57">
        <v>21170.7</v>
      </c>
      <c r="E19" s="57">
        <v>21169.7</v>
      </c>
      <c r="F19" s="57">
        <f t="shared" ref="F19:G23" si="1">SUM(B9,D9,F9,H9,J9,B19,D19)</f>
        <v>327853.10000000003</v>
      </c>
      <c r="G19" s="57">
        <f t="shared" si="1"/>
        <v>327862.40000000002</v>
      </c>
      <c r="H19" s="57">
        <f t="shared" ref="H19:H23" si="2">F19+G19</f>
        <v>655715.5</v>
      </c>
      <c r="I19" s="60">
        <f t="shared" ref="I19:I23" si="3">H19/$H$24</f>
        <v>0.27904912231249634</v>
      </c>
      <c r="J19" s="57">
        <v>16592177</v>
      </c>
      <c r="K19" s="60">
        <f t="shared" ref="K19:K23" si="4">J19/$J$24</f>
        <v>0.30008084610105051</v>
      </c>
      <c r="L19" s="61">
        <f t="shared" ref="L19:L24" si="5">H19/J19</f>
        <v>3.9519557921784465E-2</v>
      </c>
    </row>
    <row r="20" spans="1:12" ht="30" customHeight="1" x14ac:dyDescent="0.2">
      <c r="A20" s="7" t="s">
        <v>17</v>
      </c>
      <c r="B20" s="57">
        <v>0</v>
      </c>
      <c r="C20" s="57">
        <v>0</v>
      </c>
      <c r="D20" s="57">
        <v>11546.166103</v>
      </c>
      <c r="E20" s="57">
        <v>11571.548009</v>
      </c>
      <c r="F20" s="57">
        <f t="shared" si="1"/>
        <v>338296.81039400003</v>
      </c>
      <c r="G20" s="57">
        <f t="shared" si="1"/>
        <v>338296.81039400003</v>
      </c>
      <c r="H20" s="57">
        <f t="shared" si="2"/>
        <v>676593.62078800006</v>
      </c>
      <c r="I20" s="60">
        <f t="shared" si="3"/>
        <v>0.28793410563441829</v>
      </c>
      <c r="J20" s="57">
        <v>28356951.985305998</v>
      </c>
      <c r="K20" s="60">
        <f t="shared" si="4"/>
        <v>0.51285483180401747</v>
      </c>
      <c r="L20" s="61">
        <f t="shared" si="5"/>
        <v>2.3859885263359661E-2</v>
      </c>
    </row>
    <row r="21" spans="1:12" ht="30" customHeight="1" x14ac:dyDescent="0.2">
      <c r="A21" s="7" t="s">
        <v>18</v>
      </c>
      <c r="B21" s="57">
        <v>17883</v>
      </c>
      <c r="C21" s="57">
        <v>18001.7</v>
      </c>
      <c r="D21" s="57">
        <v>45199.6</v>
      </c>
      <c r="E21" s="57">
        <v>45135.5</v>
      </c>
      <c r="F21" s="57">
        <f t="shared" si="1"/>
        <v>478327.9</v>
      </c>
      <c r="G21" s="57">
        <f t="shared" si="1"/>
        <v>478363.6</v>
      </c>
      <c r="H21" s="57">
        <f t="shared" si="2"/>
        <v>956691.5</v>
      </c>
      <c r="I21" s="60">
        <f t="shared" si="3"/>
        <v>0.40713376975048721</v>
      </c>
      <c r="J21" s="57">
        <v>10018348</v>
      </c>
      <c r="K21" s="60">
        <f t="shared" si="4"/>
        <v>0.1811886616430603</v>
      </c>
      <c r="L21" s="61">
        <f t="shared" si="5"/>
        <v>9.5493937723065719E-2</v>
      </c>
    </row>
    <row r="22" spans="1:12" ht="30" customHeight="1" x14ac:dyDescent="0.2">
      <c r="A22" s="7" t="s">
        <v>19</v>
      </c>
      <c r="B22" s="62">
        <v>117.18680000000001</v>
      </c>
      <c r="C22" s="57">
        <v>122.0746</v>
      </c>
      <c r="D22" s="57">
        <v>3864.7953000000002</v>
      </c>
      <c r="E22" s="57">
        <v>3862.8724000000002</v>
      </c>
      <c r="F22" s="57">
        <f t="shared" si="1"/>
        <v>11945.4233</v>
      </c>
      <c r="G22" s="57">
        <f t="shared" si="1"/>
        <v>11976.0962</v>
      </c>
      <c r="H22" s="57">
        <f t="shared" si="2"/>
        <v>23921.519500000002</v>
      </c>
      <c r="I22" s="60">
        <f t="shared" si="3"/>
        <v>1.0180145231973725E-2</v>
      </c>
      <c r="J22" s="57">
        <v>115268.15399999999</v>
      </c>
      <c r="K22" s="60">
        <f t="shared" si="4"/>
        <v>2.0847032418245168E-3</v>
      </c>
      <c r="L22" s="61">
        <f t="shared" si="5"/>
        <v>0.20752930163174127</v>
      </c>
    </row>
    <row r="23" spans="1:12" ht="30" customHeight="1" x14ac:dyDescent="0.2">
      <c r="A23" s="7" t="s">
        <v>20</v>
      </c>
      <c r="B23" s="58">
        <v>1478.3440000000001</v>
      </c>
      <c r="C23" s="58">
        <v>1473.915</v>
      </c>
      <c r="D23" s="58">
        <v>3436.1060000000002</v>
      </c>
      <c r="E23" s="58">
        <v>3440.154</v>
      </c>
      <c r="F23" s="57">
        <f t="shared" si="1"/>
        <v>18461.29</v>
      </c>
      <c r="G23" s="57">
        <f t="shared" si="1"/>
        <v>18437.613999999998</v>
      </c>
      <c r="H23" s="57">
        <f t="shared" si="2"/>
        <v>36898.903999999995</v>
      </c>
      <c r="I23" s="60">
        <f t="shared" si="3"/>
        <v>1.5702857070624469E-2</v>
      </c>
      <c r="J23" s="57">
        <v>209610.95600000001</v>
      </c>
      <c r="K23" s="60">
        <f t="shared" si="4"/>
        <v>3.7909572100472454E-3</v>
      </c>
      <c r="L23" s="61">
        <f t="shared" si="5"/>
        <v>0.17603518777902044</v>
      </c>
    </row>
    <row r="24" spans="1:12" ht="30" customHeight="1" x14ac:dyDescent="0.2">
      <c r="A24" s="10" t="s">
        <v>21</v>
      </c>
      <c r="B24" s="63">
        <f>SUM(B19:B23)</f>
        <v>27857.5308</v>
      </c>
      <c r="C24" s="63">
        <f>SUM(C19:C23)</f>
        <v>27971.089599999999</v>
      </c>
      <c r="D24" s="63">
        <f>SUM(D19:D23)</f>
        <v>85217.367402999997</v>
      </c>
      <c r="E24" s="63">
        <f>SUM(E19:E23)</f>
        <v>85179.774408999991</v>
      </c>
      <c r="F24" s="57">
        <f>SUM(B14,D14,F14,H14,J14,B24,D24)</f>
        <v>1174884.523694</v>
      </c>
      <c r="G24" s="57">
        <f>SUM(C14,E14,G14,I14,K14,C24,E24)</f>
        <v>1174936.5205940001</v>
      </c>
      <c r="H24" s="57">
        <f>F24+G24</f>
        <v>2349821.0442880001</v>
      </c>
      <c r="I24" s="60">
        <f>H24/$H$24</f>
        <v>1</v>
      </c>
      <c r="J24" s="64">
        <f>SUM(J19:J23)</f>
        <v>55292356.095305994</v>
      </c>
      <c r="K24" s="60">
        <f>J24/$J$24</f>
        <v>1</v>
      </c>
      <c r="L24" s="61">
        <f t="shared" si="5"/>
        <v>4.2498117465598222E-2</v>
      </c>
    </row>
  </sheetData>
  <mergeCells count="12">
    <mergeCell ref="L17:L18"/>
    <mergeCell ref="A7:A8"/>
    <mergeCell ref="B7:C7"/>
    <mergeCell ref="D7:E7"/>
    <mergeCell ref="F7:G7"/>
    <mergeCell ref="H7:I7"/>
    <mergeCell ref="J7:K7"/>
    <mergeCell ref="A17:A18"/>
    <mergeCell ref="B17:C17"/>
    <mergeCell ref="D17:E17"/>
    <mergeCell ref="F17:I17"/>
    <mergeCell ref="J17:K17"/>
  </mergeCells>
  <phoneticPr fontId="2"/>
  <pageMargins left="0.51181102362204722" right="0.31496062992125984" top="0.74803149606299213" bottom="0.74803149606299213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E60FC-2E4C-4DF2-9C89-C1A4F8106249}">
  <sheetPr>
    <tabColor rgb="FFFF0000"/>
    <pageSetUpPr fitToPage="1"/>
  </sheetPr>
  <dimension ref="A1:S40"/>
  <sheetViews>
    <sheetView view="pageBreakPreview" zoomScaleNormal="100" zoomScaleSheetLayoutView="100" workbookViewId="0">
      <pane xSplit="1" topLeftCell="B1" activePane="topRight" state="frozen"/>
      <selection activeCell="P18" sqref="P18"/>
      <selection pane="topRight" activeCell="H11" sqref="H11"/>
    </sheetView>
  </sheetViews>
  <sheetFormatPr defaultRowHeight="13.2" x14ac:dyDescent="0.2"/>
  <cols>
    <col min="1" max="1" width="11.44140625" style="14" customWidth="1"/>
    <col min="2" max="3" width="9.6640625" style="35" customWidth="1"/>
    <col min="4" max="4" width="11.6640625" style="35" customWidth="1"/>
    <col min="5" max="6" width="9.6640625" style="35" customWidth="1"/>
    <col min="7" max="7" width="11.6640625" style="35" customWidth="1"/>
    <col min="8" max="9" width="9.6640625" style="35" customWidth="1"/>
    <col min="10" max="10" width="11.6640625" style="35" customWidth="1"/>
    <col min="11" max="12" width="9.6640625" style="35" customWidth="1"/>
    <col min="13" max="13" width="11.6640625" style="35" customWidth="1"/>
    <col min="14" max="15" width="9.6640625" style="35" customWidth="1"/>
    <col min="16" max="16" width="11.6640625" style="35" customWidth="1"/>
    <col min="17" max="18" width="9.6640625" style="35" customWidth="1"/>
    <col min="19" max="19" width="11.6640625" style="35" customWidth="1"/>
    <col min="20" max="256" width="9" style="14"/>
    <col min="257" max="257" width="11.44140625" style="14" customWidth="1"/>
    <col min="258" max="259" width="9.6640625" style="14" customWidth="1"/>
    <col min="260" max="260" width="11.6640625" style="14" customWidth="1"/>
    <col min="261" max="262" width="9.6640625" style="14" customWidth="1"/>
    <col min="263" max="263" width="11.6640625" style="14" customWidth="1"/>
    <col min="264" max="265" width="9.6640625" style="14" customWidth="1"/>
    <col min="266" max="266" width="11.6640625" style="14" customWidth="1"/>
    <col min="267" max="268" width="9.6640625" style="14" customWidth="1"/>
    <col min="269" max="269" width="11.6640625" style="14" customWidth="1"/>
    <col min="270" max="271" width="9.6640625" style="14" customWidth="1"/>
    <col min="272" max="272" width="11.6640625" style="14" customWidth="1"/>
    <col min="273" max="274" width="9.6640625" style="14" customWidth="1"/>
    <col min="275" max="275" width="11.6640625" style="14" customWidth="1"/>
    <col min="276" max="512" width="9" style="14"/>
    <col min="513" max="513" width="11.44140625" style="14" customWidth="1"/>
    <col min="514" max="515" width="9.6640625" style="14" customWidth="1"/>
    <col min="516" max="516" width="11.6640625" style="14" customWidth="1"/>
    <col min="517" max="518" width="9.6640625" style="14" customWidth="1"/>
    <col min="519" max="519" width="11.6640625" style="14" customWidth="1"/>
    <col min="520" max="521" width="9.6640625" style="14" customWidth="1"/>
    <col min="522" max="522" width="11.6640625" style="14" customWidth="1"/>
    <col min="523" max="524" width="9.6640625" style="14" customWidth="1"/>
    <col min="525" max="525" width="11.6640625" style="14" customWidth="1"/>
    <col min="526" max="527" width="9.6640625" style="14" customWidth="1"/>
    <col min="528" max="528" width="11.6640625" style="14" customWidth="1"/>
    <col min="529" max="530" width="9.6640625" style="14" customWidth="1"/>
    <col min="531" max="531" width="11.6640625" style="14" customWidth="1"/>
    <col min="532" max="768" width="9" style="14"/>
    <col min="769" max="769" width="11.44140625" style="14" customWidth="1"/>
    <col min="770" max="771" width="9.6640625" style="14" customWidth="1"/>
    <col min="772" max="772" width="11.6640625" style="14" customWidth="1"/>
    <col min="773" max="774" width="9.6640625" style="14" customWidth="1"/>
    <col min="775" max="775" width="11.6640625" style="14" customWidth="1"/>
    <col min="776" max="777" width="9.6640625" style="14" customWidth="1"/>
    <col min="778" max="778" width="11.6640625" style="14" customWidth="1"/>
    <col min="779" max="780" width="9.6640625" style="14" customWidth="1"/>
    <col min="781" max="781" width="11.6640625" style="14" customWidth="1"/>
    <col min="782" max="783" width="9.6640625" style="14" customWidth="1"/>
    <col min="784" max="784" width="11.6640625" style="14" customWidth="1"/>
    <col min="785" max="786" width="9.6640625" style="14" customWidth="1"/>
    <col min="787" max="787" width="11.6640625" style="14" customWidth="1"/>
    <col min="788" max="1024" width="9" style="14"/>
    <col min="1025" max="1025" width="11.44140625" style="14" customWidth="1"/>
    <col min="1026" max="1027" width="9.6640625" style="14" customWidth="1"/>
    <col min="1028" max="1028" width="11.6640625" style="14" customWidth="1"/>
    <col min="1029" max="1030" width="9.6640625" style="14" customWidth="1"/>
    <col min="1031" max="1031" width="11.6640625" style="14" customWidth="1"/>
    <col min="1032" max="1033" width="9.6640625" style="14" customWidth="1"/>
    <col min="1034" max="1034" width="11.6640625" style="14" customWidth="1"/>
    <col min="1035" max="1036" width="9.6640625" style="14" customWidth="1"/>
    <col min="1037" max="1037" width="11.6640625" style="14" customWidth="1"/>
    <col min="1038" max="1039" width="9.6640625" style="14" customWidth="1"/>
    <col min="1040" max="1040" width="11.6640625" style="14" customWidth="1"/>
    <col min="1041" max="1042" width="9.6640625" style="14" customWidth="1"/>
    <col min="1043" max="1043" width="11.6640625" style="14" customWidth="1"/>
    <col min="1044" max="1280" width="9" style="14"/>
    <col min="1281" max="1281" width="11.44140625" style="14" customWidth="1"/>
    <col min="1282" max="1283" width="9.6640625" style="14" customWidth="1"/>
    <col min="1284" max="1284" width="11.6640625" style="14" customWidth="1"/>
    <col min="1285" max="1286" width="9.6640625" style="14" customWidth="1"/>
    <col min="1287" max="1287" width="11.6640625" style="14" customWidth="1"/>
    <col min="1288" max="1289" width="9.6640625" style="14" customWidth="1"/>
    <col min="1290" max="1290" width="11.6640625" style="14" customWidth="1"/>
    <col min="1291" max="1292" width="9.6640625" style="14" customWidth="1"/>
    <col min="1293" max="1293" width="11.6640625" style="14" customWidth="1"/>
    <col min="1294" max="1295" width="9.6640625" style="14" customWidth="1"/>
    <col min="1296" max="1296" width="11.6640625" style="14" customWidth="1"/>
    <col min="1297" max="1298" width="9.6640625" style="14" customWidth="1"/>
    <col min="1299" max="1299" width="11.6640625" style="14" customWidth="1"/>
    <col min="1300" max="1536" width="9" style="14"/>
    <col min="1537" max="1537" width="11.44140625" style="14" customWidth="1"/>
    <col min="1538" max="1539" width="9.6640625" style="14" customWidth="1"/>
    <col min="1540" max="1540" width="11.6640625" style="14" customWidth="1"/>
    <col min="1541" max="1542" width="9.6640625" style="14" customWidth="1"/>
    <col min="1543" max="1543" width="11.6640625" style="14" customWidth="1"/>
    <col min="1544" max="1545" width="9.6640625" style="14" customWidth="1"/>
    <col min="1546" max="1546" width="11.6640625" style="14" customWidth="1"/>
    <col min="1547" max="1548" width="9.6640625" style="14" customWidth="1"/>
    <col min="1549" max="1549" width="11.6640625" style="14" customWidth="1"/>
    <col min="1550" max="1551" width="9.6640625" style="14" customWidth="1"/>
    <col min="1552" max="1552" width="11.6640625" style="14" customWidth="1"/>
    <col min="1553" max="1554" width="9.6640625" style="14" customWidth="1"/>
    <col min="1555" max="1555" width="11.6640625" style="14" customWidth="1"/>
    <col min="1556" max="1792" width="9" style="14"/>
    <col min="1793" max="1793" width="11.44140625" style="14" customWidth="1"/>
    <col min="1794" max="1795" width="9.6640625" style="14" customWidth="1"/>
    <col min="1796" max="1796" width="11.6640625" style="14" customWidth="1"/>
    <col min="1797" max="1798" width="9.6640625" style="14" customWidth="1"/>
    <col min="1799" max="1799" width="11.6640625" style="14" customWidth="1"/>
    <col min="1800" max="1801" width="9.6640625" style="14" customWidth="1"/>
    <col min="1802" max="1802" width="11.6640625" style="14" customWidth="1"/>
    <col min="1803" max="1804" width="9.6640625" style="14" customWidth="1"/>
    <col min="1805" max="1805" width="11.6640625" style="14" customWidth="1"/>
    <col min="1806" max="1807" width="9.6640625" style="14" customWidth="1"/>
    <col min="1808" max="1808" width="11.6640625" style="14" customWidth="1"/>
    <col min="1809" max="1810" width="9.6640625" style="14" customWidth="1"/>
    <col min="1811" max="1811" width="11.6640625" style="14" customWidth="1"/>
    <col min="1812" max="2048" width="9" style="14"/>
    <col min="2049" max="2049" width="11.44140625" style="14" customWidth="1"/>
    <col min="2050" max="2051" width="9.6640625" style="14" customWidth="1"/>
    <col min="2052" max="2052" width="11.6640625" style="14" customWidth="1"/>
    <col min="2053" max="2054" width="9.6640625" style="14" customWidth="1"/>
    <col min="2055" max="2055" width="11.6640625" style="14" customWidth="1"/>
    <col min="2056" max="2057" width="9.6640625" style="14" customWidth="1"/>
    <col min="2058" max="2058" width="11.6640625" style="14" customWidth="1"/>
    <col min="2059" max="2060" width="9.6640625" style="14" customWidth="1"/>
    <col min="2061" max="2061" width="11.6640625" style="14" customWidth="1"/>
    <col min="2062" max="2063" width="9.6640625" style="14" customWidth="1"/>
    <col min="2064" max="2064" width="11.6640625" style="14" customWidth="1"/>
    <col min="2065" max="2066" width="9.6640625" style="14" customWidth="1"/>
    <col min="2067" max="2067" width="11.6640625" style="14" customWidth="1"/>
    <col min="2068" max="2304" width="9" style="14"/>
    <col min="2305" max="2305" width="11.44140625" style="14" customWidth="1"/>
    <col min="2306" max="2307" width="9.6640625" style="14" customWidth="1"/>
    <col min="2308" max="2308" width="11.6640625" style="14" customWidth="1"/>
    <col min="2309" max="2310" width="9.6640625" style="14" customWidth="1"/>
    <col min="2311" max="2311" width="11.6640625" style="14" customWidth="1"/>
    <col min="2312" max="2313" width="9.6640625" style="14" customWidth="1"/>
    <col min="2314" max="2314" width="11.6640625" style="14" customWidth="1"/>
    <col min="2315" max="2316" width="9.6640625" style="14" customWidth="1"/>
    <col min="2317" max="2317" width="11.6640625" style="14" customWidth="1"/>
    <col min="2318" max="2319" width="9.6640625" style="14" customWidth="1"/>
    <col min="2320" max="2320" width="11.6640625" style="14" customWidth="1"/>
    <col min="2321" max="2322" width="9.6640625" style="14" customWidth="1"/>
    <col min="2323" max="2323" width="11.6640625" style="14" customWidth="1"/>
    <col min="2324" max="2560" width="9" style="14"/>
    <col min="2561" max="2561" width="11.44140625" style="14" customWidth="1"/>
    <col min="2562" max="2563" width="9.6640625" style="14" customWidth="1"/>
    <col min="2564" max="2564" width="11.6640625" style="14" customWidth="1"/>
    <col min="2565" max="2566" width="9.6640625" style="14" customWidth="1"/>
    <col min="2567" max="2567" width="11.6640625" style="14" customWidth="1"/>
    <col min="2568" max="2569" width="9.6640625" style="14" customWidth="1"/>
    <col min="2570" max="2570" width="11.6640625" style="14" customWidth="1"/>
    <col min="2571" max="2572" width="9.6640625" style="14" customWidth="1"/>
    <col min="2573" max="2573" width="11.6640625" style="14" customWidth="1"/>
    <col min="2574" max="2575" width="9.6640625" style="14" customWidth="1"/>
    <col min="2576" max="2576" width="11.6640625" style="14" customWidth="1"/>
    <col min="2577" max="2578" width="9.6640625" style="14" customWidth="1"/>
    <col min="2579" max="2579" width="11.6640625" style="14" customWidth="1"/>
    <col min="2580" max="2816" width="9" style="14"/>
    <col min="2817" max="2817" width="11.44140625" style="14" customWidth="1"/>
    <col min="2818" max="2819" width="9.6640625" style="14" customWidth="1"/>
    <col min="2820" max="2820" width="11.6640625" style="14" customWidth="1"/>
    <col min="2821" max="2822" width="9.6640625" style="14" customWidth="1"/>
    <col min="2823" max="2823" width="11.6640625" style="14" customWidth="1"/>
    <col min="2824" max="2825" width="9.6640625" style="14" customWidth="1"/>
    <col min="2826" max="2826" width="11.6640625" style="14" customWidth="1"/>
    <col min="2827" max="2828" width="9.6640625" style="14" customWidth="1"/>
    <col min="2829" max="2829" width="11.6640625" style="14" customWidth="1"/>
    <col min="2830" max="2831" width="9.6640625" style="14" customWidth="1"/>
    <col min="2832" max="2832" width="11.6640625" style="14" customWidth="1"/>
    <col min="2833" max="2834" width="9.6640625" style="14" customWidth="1"/>
    <col min="2835" max="2835" width="11.6640625" style="14" customWidth="1"/>
    <col min="2836" max="3072" width="9" style="14"/>
    <col min="3073" max="3073" width="11.44140625" style="14" customWidth="1"/>
    <col min="3074" max="3075" width="9.6640625" style="14" customWidth="1"/>
    <col min="3076" max="3076" width="11.6640625" style="14" customWidth="1"/>
    <col min="3077" max="3078" width="9.6640625" style="14" customWidth="1"/>
    <col min="3079" max="3079" width="11.6640625" style="14" customWidth="1"/>
    <col min="3080" max="3081" width="9.6640625" style="14" customWidth="1"/>
    <col min="3082" max="3082" width="11.6640625" style="14" customWidth="1"/>
    <col min="3083" max="3084" width="9.6640625" style="14" customWidth="1"/>
    <col min="3085" max="3085" width="11.6640625" style="14" customWidth="1"/>
    <col min="3086" max="3087" width="9.6640625" style="14" customWidth="1"/>
    <col min="3088" max="3088" width="11.6640625" style="14" customWidth="1"/>
    <col min="3089" max="3090" width="9.6640625" style="14" customWidth="1"/>
    <col min="3091" max="3091" width="11.6640625" style="14" customWidth="1"/>
    <col min="3092" max="3328" width="9" style="14"/>
    <col min="3329" max="3329" width="11.44140625" style="14" customWidth="1"/>
    <col min="3330" max="3331" width="9.6640625" style="14" customWidth="1"/>
    <col min="3332" max="3332" width="11.6640625" style="14" customWidth="1"/>
    <col min="3333" max="3334" width="9.6640625" style="14" customWidth="1"/>
    <col min="3335" max="3335" width="11.6640625" style="14" customWidth="1"/>
    <col min="3336" max="3337" width="9.6640625" style="14" customWidth="1"/>
    <col min="3338" max="3338" width="11.6640625" style="14" customWidth="1"/>
    <col min="3339" max="3340" width="9.6640625" style="14" customWidth="1"/>
    <col min="3341" max="3341" width="11.6640625" style="14" customWidth="1"/>
    <col min="3342" max="3343" width="9.6640625" style="14" customWidth="1"/>
    <col min="3344" max="3344" width="11.6640625" style="14" customWidth="1"/>
    <col min="3345" max="3346" width="9.6640625" style="14" customWidth="1"/>
    <col min="3347" max="3347" width="11.6640625" style="14" customWidth="1"/>
    <col min="3348" max="3584" width="9" style="14"/>
    <col min="3585" max="3585" width="11.44140625" style="14" customWidth="1"/>
    <col min="3586" max="3587" width="9.6640625" style="14" customWidth="1"/>
    <col min="3588" max="3588" width="11.6640625" style="14" customWidth="1"/>
    <col min="3589" max="3590" width="9.6640625" style="14" customWidth="1"/>
    <col min="3591" max="3591" width="11.6640625" style="14" customWidth="1"/>
    <col min="3592" max="3593" width="9.6640625" style="14" customWidth="1"/>
    <col min="3594" max="3594" width="11.6640625" style="14" customWidth="1"/>
    <col min="3595" max="3596" width="9.6640625" style="14" customWidth="1"/>
    <col min="3597" max="3597" width="11.6640625" style="14" customWidth="1"/>
    <col min="3598" max="3599" width="9.6640625" style="14" customWidth="1"/>
    <col min="3600" max="3600" width="11.6640625" style="14" customWidth="1"/>
    <col min="3601" max="3602" width="9.6640625" style="14" customWidth="1"/>
    <col min="3603" max="3603" width="11.6640625" style="14" customWidth="1"/>
    <col min="3604" max="3840" width="9" style="14"/>
    <col min="3841" max="3841" width="11.44140625" style="14" customWidth="1"/>
    <col min="3842" max="3843" width="9.6640625" style="14" customWidth="1"/>
    <col min="3844" max="3844" width="11.6640625" style="14" customWidth="1"/>
    <col min="3845" max="3846" width="9.6640625" style="14" customWidth="1"/>
    <col min="3847" max="3847" width="11.6640625" style="14" customWidth="1"/>
    <col min="3848" max="3849" width="9.6640625" style="14" customWidth="1"/>
    <col min="3850" max="3850" width="11.6640625" style="14" customWidth="1"/>
    <col min="3851" max="3852" width="9.6640625" style="14" customWidth="1"/>
    <col min="3853" max="3853" width="11.6640625" style="14" customWidth="1"/>
    <col min="3854" max="3855" width="9.6640625" style="14" customWidth="1"/>
    <col min="3856" max="3856" width="11.6640625" style="14" customWidth="1"/>
    <col min="3857" max="3858" width="9.6640625" style="14" customWidth="1"/>
    <col min="3859" max="3859" width="11.6640625" style="14" customWidth="1"/>
    <col min="3860" max="4096" width="9" style="14"/>
    <col min="4097" max="4097" width="11.44140625" style="14" customWidth="1"/>
    <col min="4098" max="4099" width="9.6640625" style="14" customWidth="1"/>
    <col min="4100" max="4100" width="11.6640625" style="14" customWidth="1"/>
    <col min="4101" max="4102" width="9.6640625" style="14" customWidth="1"/>
    <col min="4103" max="4103" width="11.6640625" style="14" customWidth="1"/>
    <col min="4104" max="4105" width="9.6640625" style="14" customWidth="1"/>
    <col min="4106" max="4106" width="11.6640625" style="14" customWidth="1"/>
    <col min="4107" max="4108" width="9.6640625" style="14" customWidth="1"/>
    <col min="4109" max="4109" width="11.6640625" style="14" customWidth="1"/>
    <col min="4110" max="4111" width="9.6640625" style="14" customWidth="1"/>
    <col min="4112" max="4112" width="11.6640625" style="14" customWidth="1"/>
    <col min="4113" max="4114" width="9.6640625" style="14" customWidth="1"/>
    <col min="4115" max="4115" width="11.6640625" style="14" customWidth="1"/>
    <col min="4116" max="4352" width="9" style="14"/>
    <col min="4353" max="4353" width="11.44140625" style="14" customWidth="1"/>
    <col min="4354" max="4355" width="9.6640625" style="14" customWidth="1"/>
    <col min="4356" max="4356" width="11.6640625" style="14" customWidth="1"/>
    <col min="4357" max="4358" width="9.6640625" style="14" customWidth="1"/>
    <col min="4359" max="4359" width="11.6640625" style="14" customWidth="1"/>
    <col min="4360" max="4361" width="9.6640625" style="14" customWidth="1"/>
    <col min="4362" max="4362" width="11.6640625" style="14" customWidth="1"/>
    <col min="4363" max="4364" width="9.6640625" style="14" customWidth="1"/>
    <col min="4365" max="4365" width="11.6640625" style="14" customWidth="1"/>
    <col min="4366" max="4367" width="9.6640625" style="14" customWidth="1"/>
    <col min="4368" max="4368" width="11.6640625" style="14" customWidth="1"/>
    <col min="4369" max="4370" width="9.6640625" style="14" customWidth="1"/>
    <col min="4371" max="4371" width="11.6640625" style="14" customWidth="1"/>
    <col min="4372" max="4608" width="9" style="14"/>
    <col min="4609" max="4609" width="11.44140625" style="14" customWidth="1"/>
    <col min="4610" max="4611" width="9.6640625" style="14" customWidth="1"/>
    <col min="4612" max="4612" width="11.6640625" style="14" customWidth="1"/>
    <col min="4613" max="4614" width="9.6640625" style="14" customWidth="1"/>
    <col min="4615" max="4615" width="11.6640625" style="14" customWidth="1"/>
    <col min="4616" max="4617" width="9.6640625" style="14" customWidth="1"/>
    <col min="4618" max="4618" width="11.6640625" style="14" customWidth="1"/>
    <col min="4619" max="4620" width="9.6640625" style="14" customWidth="1"/>
    <col min="4621" max="4621" width="11.6640625" style="14" customWidth="1"/>
    <col min="4622" max="4623" width="9.6640625" style="14" customWidth="1"/>
    <col min="4624" max="4624" width="11.6640625" style="14" customWidth="1"/>
    <col min="4625" max="4626" width="9.6640625" style="14" customWidth="1"/>
    <col min="4627" max="4627" width="11.6640625" style="14" customWidth="1"/>
    <col min="4628" max="4864" width="9" style="14"/>
    <col min="4865" max="4865" width="11.44140625" style="14" customWidth="1"/>
    <col min="4866" max="4867" width="9.6640625" style="14" customWidth="1"/>
    <col min="4868" max="4868" width="11.6640625" style="14" customWidth="1"/>
    <col min="4869" max="4870" width="9.6640625" style="14" customWidth="1"/>
    <col min="4871" max="4871" width="11.6640625" style="14" customWidth="1"/>
    <col min="4872" max="4873" width="9.6640625" style="14" customWidth="1"/>
    <col min="4874" max="4874" width="11.6640625" style="14" customWidth="1"/>
    <col min="4875" max="4876" width="9.6640625" style="14" customWidth="1"/>
    <col min="4877" max="4877" width="11.6640625" style="14" customWidth="1"/>
    <col min="4878" max="4879" width="9.6640625" style="14" customWidth="1"/>
    <col min="4880" max="4880" width="11.6640625" style="14" customWidth="1"/>
    <col min="4881" max="4882" width="9.6640625" style="14" customWidth="1"/>
    <col min="4883" max="4883" width="11.6640625" style="14" customWidth="1"/>
    <col min="4884" max="5120" width="9" style="14"/>
    <col min="5121" max="5121" width="11.44140625" style="14" customWidth="1"/>
    <col min="5122" max="5123" width="9.6640625" style="14" customWidth="1"/>
    <col min="5124" max="5124" width="11.6640625" style="14" customWidth="1"/>
    <col min="5125" max="5126" width="9.6640625" style="14" customWidth="1"/>
    <col min="5127" max="5127" width="11.6640625" style="14" customWidth="1"/>
    <col min="5128" max="5129" width="9.6640625" style="14" customWidth="1"/>
    <col min="5130" max="5130" width="11.6640625" style="14" customWidth="1"/>
    <col min="5131" max="5132" width="9.6640625" style="14" customWidth="1"/>
    <col min="5133" max="5133" width="11.6640625" style="14" customWidth="1"/>
    <col min="5134" max="5135" width="9.6640625" style="14" customWidth="1"/>
    <col min="5136" max="5136" width="11.6640625" style="14" customWidth="1"/>
    <col min="5137" max="5138" width="9.6640625" style="14" customWidth="1"/>
    <col min="5139" max="5139" width="11.6640625" style="14" customWidth="1"/>
    <col min="5140" max="5376" width="9" style="14"/>
    <col min="5377" max="5377" width="11.44140625" style="14" customWidth="1"/>
    <col min="5378" max="5379" width="9.6640625" style="14" customWidth="1"/>
    <col min="5380" max="5380" width="11.6640625" style="14" customWidth="1"/>
    <col min="5381" max="5382" width="9.6640625" style="14" customWidth="1"/>
    <col min="5383" max="5383" width="11.6640625" style="14" customWidth="1"/>
    <col min="5384" max="5385" width="9.6640625" style="14" customWidth="1"/>
    <col min="5386" max="5386" width="11.6640625" style="14" customWidth="1"/>
    <col min="5387" max="5388" width="9.6640625" style="14" customWidth="1"/>
    <col min="5389" max="5389" width="11.6640625" style="14" customWidth="1"/>
    <col min="5390" max="5391" width="9.6640625" style="14" customWidth="1"/>
    <col min="5392" max="5392" width="11.6640625" style="14" customWidth="1"/>
    <col min="5393" max="5394" width="9.6640625" style="14" customWidth="1"/>
    <col min="5395" max="5395" width="11.6640625" style="14" customWidth="1"/>
    <col min="5396" max="5632" width="9" style="14"/>
    <col min="5633" max="5633" width="11.44140625" style="14" customWidth="1"/>
    <col min="5634" max="5635" width="9.6640625" style="14" customWidth="1"/>
    <col min="5636" max="5636" width="11.6640625" style="14" customWidth="1"/>
    <col min="5637" max="5638" width="9.6640625" style="14" customWidth="1"/>
    <col min="5639" max="5639" width="11.6640625" style="14" customWidth="1"/>
    <col min="5640" max="5641" width="9.6640625" style="14" customWidth="1"/>
    <col min="5642" max="5642" width="11.6640625" style="14" customWidth="1"/>
    <col min="5643" max="5644" width="9.6640625" style="14" customWidth="1"/>
    <col min="5645" max="5645" width="11.6640625" style="14" customWidth="1"/>
    <col min="5646" max="5647" width="9.6640625" style="14" customWidth="1"/>
    <col min="5648" max="5648" width="11.6640625" style="14" customWidth="1"/>
    <col min="5649" max="5650" width="9.6640625" style="14" customWidth="1"/>
    <col min="5651" max="5651" width="11.6640625" style="14" customWidth="1"/>
    <col min="5652" max="5888" width="9" style="14"/>
    <col min="5889" max="5889" width="11.44140625" style="14" customWidth="1"/>
    <col min="5890" max="5891" width="9.6640625" style="14" customWidth="1"/>
    <col min="5892" max="5892" width="11.6640625" style="14" customWidth="1"/>
    <col min="5893" max="5894" width="9.6640625" style="14" customWidth="1"/>
    <col min="5895" max="5895" width="11.6640625" style="14" customWidth="1"/>
    <col min="5896" max="5897" width="9.6640625" style="14" customWidth="1"/>
    <col min="5898" max="5898" width="11.6640625" style="14" customWidth="1"/>
    <col min="5899" max="5900" width="9.6640625" style="14" customWidth="1"/>
    <col min="5901" max="5901" width="11.6640625" style="14" customWidth="1"/>
    <col min="5902" max="5903" width="9.6640625" style="14" customWidth="1"/>
    <col min="5904" max="5904" width="11.6640625" style="14" customWidth="1"/>
    <col min="5905" max="5906" width="9.6640625" style="14" customWidth="1"/>
    <col min="5907" max="5907" width="11.6640625" style="14" customWidth="1"/>
    <col min="5908" max="6144" width="9" style="14"/>
    <col min="6145" max="6145" width="11.44140625" style="14" customWidth="1"/>
    <col min="6146" max="6147" width="9.6640625" style="14" customWidth="1"/>
    <col min="6148" max="6148" width="11.6640625" style="14" customWidth="1"/>
    <col min="6149" max="6150" width="9.6640625" style="14" customWidth="1"/>
    <col min="6151" max="6151" width="11.6640625" style="14" customWidth="1"/>
    <col min="6152" max="6153" width="9.6640625" style="14" customWidth="1"/>
    <col min="6154" max="6154" width="11.6640625" style="14" customWidth="1"/>
    <col min="6155" max="6156" width="9.6640625" style="14" customWidth="1"/>
    <col min="6157" max="6157" width="11.6640625" style="14" customWidth="1"/>
    <col min="6158" max="6159" width="9.6640625" style="14" customWidth="1"/>
    <col min="6160" max="6160" width="11.6640625" style="14" customWidth="1"/>
    <col min="6161" max="6162" width="9.6640625" style="14" customWidth="1"/>
    <col min="6163" max="6163" width="11.6640625" style="14" customWidth="1"/>
    <col min="6164" max="6400" width="9" style="14"/>
    <col min="6401" max="6401" width="11.44140625" style="14" customWidth="1"/>
    <col min="6402" max="6403" width="9.6640625" style="14" customWidth="1"/>
    <col min="6404" max="6404" width="11.6640625" style="14" customWidth="1"/>
    <col min="6405" max="6406" width="9.6640625" style="14" customWidth="1"/>
    <col min="6407" max="6407" width="11.6640625" style="14" customWidth="1"/>
    <col min="6408" max="6409" width="9.6640625" style="14" customWidth="1"/>
    <col min="6410" max="6410" width="11.6640625" style="14" customWidth="1"/>
    <col min="6411" max="6412" width="9.6640625" style="14" customWidth="1"/>
    <col min="6413" max="6413" width="11.6640625" style="14" customWidth="1"/>
    <col min="6414" max="6415" width="9.6640625" style="14" customWidth="1"/>
    <col min="6416" max="6416" width="11.6640625" style="14" customWidth="1"/>
    <col min="6417" max="6418" width="9.6640625" style="14" customWidth="1"/>
    <col min="6419" max="6419" width="11.6640625" style="14" customWidth="1"/>
    <col min="6420" max="6656" width="9" style="14"/>
    <col min="6657" max="6657" width="11.44140625" style="14" customWidth="1"/>
    <col min="6658" max="6659" width="9.6640625" style="14" customWidth="1"/>
    <col min="6660" max="6660" width="11.6640625" style="14" customWidth="1"/>
    <col min="6661" max="6662" width="9.6640625" style="14" customWidth="1"/>
    <col min="6663" max="6663" width="11.6640625" style="14" customWidth="1"/>
    <col min="6664" max="6665" width="9.6640625" style="14" customWidth="1"/>
    <col min="6666" max="6666" width="11.6640625" style="14" customWidth="1"/>
    <col min="6667" max="6668" width="9.6640625" style="14" customWidth="1"/>
    <col min="6669" max="6669" width="11.6640625" style="14" customWidth="1"/>
    <col min="6670" max="6671" width="9.6640625" style="14" customWidth="1"/>
    <col min="6672" max="6672" width="11.6640625" style="14" customWidth="1"/>
    <col min="6673" max="6674" width="9.6640625" style="14" customWidth="1"/>
    <col min="6675" max="6675" width="11.6640625" style="14" customWidth="1"/>
    <col min="6676" max="6912" width="9" style="14"/>
    <col min="6913" max="6913" width="11.44140625" style="14" customWidth="1"/>
    <col min="6914" max="6915" width="9.6640625" style="14" customWidth="1"/>
    <col min="6916" max="6916" width="11.6640625" style="14" customWidth="1"/>
    <col min="6917" max="6918" width="9.6640625" style="14" customWidth="1"/>
    <col min="6919" max="6919" width="11.6640625" style="14" customWidth="1"/>
    <col min="6920" max="6921" width="9.6640625" style="14" customWidth="1"/>
    <col min="6922" max="6922" width="11.6640625" style="14" customWidth="1"/>
    <col min="6923" max="6924" width="9.6640625" style="14" customWidth="1"/>
    <col min="6925" max="6925" width="11.6640625" style="14" customWidth="1"/>
    <col min="6926" max="6927" width="9.6640625" style="14" customWidth="1"/>
    <col min="6928" max="6928" width="11.6640625" style="14" customWidth="1"/>
    <col min="6929" max="6930" width="9.6640625" style="14" customWidth="1"/>
    <col min="6931" max="6931" width="11.6640625" style="14" customWidth="1"/>
    <col min="6932" max="7168" width="9" style="14"/>
    <col min="7169" max="7169" width="11.44140625" style="14" customWidth="1"/>
    <col min="7170" max="7171" width="9.6640625" style="14" customWidth="1"/>
    <col min="7172" max="7172" width="11.6640625" style="14" customWidth="1"/>
    <col min="7173" max="7174" width="9.6640625" style="14" customWidth="1"/>
    <col min="7175" max="7175" width="11.6640625" style="14" customWidth="1"/>
    <col min="7176" max="7177" width="9.6640625" style="14" customWidth="1"/>
    <col min="7178" max="7178" width="11.6640625" style="14" customWidth="1"/>
    <col min="7179" max="7180" width="9.6640625" style="14" customWidth="1"/>
    <col min="7181" max="7181" width="11.6640625" style="14" customWidth="1"/>
    <col min="7182" max="7183" width="9.6640625" style="14" customWidth="1"/>
    <col min="7184" max="7184" width="11.6640625" style="14" customWidth="1"/>
    <col min="7185" max="7186" width="9.6640625" style="14" customWidth="1"/>
    <col min="7187" max="7187" width="11.6640625" style="14" customWidth="1"/>
    <col min="7188" max="7424" width="9" style="14"/>
    <col min="7425" max="7425" width="11.44140625" style="14" customWidth="1"/>
    <col min="7426" max="7427" width="9.6640625" style="14" customWidth="1"/>
    <col min="7428" max="7428" width="11.6640625" style="14" customWidth="1"/>
    <col min="7429" max="7430" width="9.6640625" style="14" customWidth="1"/>
    <col min="7431" max="7431" width="11.6640625" style="14" customWidth="1"/>
    <col min="7432" max="7433" width="9.6640625" style="14" customWidth="1"/>
    <col min="7434" max="7434" width="11.6640625" style="14" customWidth="1"/>
    <col min="7435" max="7436" width="9.6640625" style="14" customWidth="1"/>
    <col min="7437" max="7437" width="11.6640625" style="14" customWidth="1"/>
    <col min="7438" max="7439" width="9.6640625" style="14" customWidth="1"/>
    <col min="7440" max="7440" width="11.6640625" style="14" customWidth="1"/>
    <col min="7441" max="7442" width="9.6640625" style="14" customWidth="1"/>
    <col min="7443" max="7443" width="11.6640625" style="14" customWidth="1"/>
    <col min="7444" max="7680" width="9" style="14"/>
    <col min="7681" max="7681" width="11.44140625" style="14" customWidth="1"/>
    <col min="7682" max="7683" width="9.6640625" style="14" customWidth="1"/>
    <col min="7684" max="7684" width="11.6640625" style="14" customWidth="1"/>
    <col min="7685" max="7686" width="9.6640625" style="14" customWidth="1"/>
    <col min="7687" max="7687" width="11.6640625" style="14" customWidth="1"/>
    <col min="7688" max="7689" width="9.6640625" style="14" customWidth="1"/>
    <col min="7690" max="7690" width="11.6640625" style="14" customWidth="1"/>
    <col min="7691" max="7692" width="9.6640625" style="14" customWidth="1"/>
    <col min="7693" max="7693" width="11.6640625" style="14" customWidth="1"/>
    <col min="7694" max="7695" width="9.6640625" style="14" customWidth="1"/>
    <col min="7696" max="7696" width="11.6640625" style="14" customWidth="1"/>
    <col min="7697" max="7698" width="9.6640625" style="14" customWidth="1"/>
    <col min="7699" max="7699" width="11.6640625" style="14" customWidth="1"/>
    <col min="7700" max="7936" width="9" style="14"/>
    <col min="7937" max="7937" width="11.44140625" style="14" customWidth="1"/>
    <col min="7938" max="7939" width="9.6640625" style="14" customWidth="1"/>
    <col min="7940" max="7940" width="11.6640625" style="14" customWidth="1"/>
    <col min="7941" max="7942" width="9.6640625" style="14" customWidth="1"/>
    <col min="7943" max="7943" width="11.6640625" style="14" customWidth="1"/>
    <col min="7944" max="7945" width="9.6640625" style="14" customWidth="1"/>
    <col min="7946" max="7946" width="11.6640625" style="14" customWidth="1"/>
    <col min="7947" max="7948" width="9.6640625" style="14" customWidth="1"/>
    <col min="7949" max="7949" width="11.6640625" style="14" customWidth="1"/>
    <col min="7950" max="7951" width="9.6640625" style="14" customWidth="1"/>
    <col min="7952" max="7952" width="11.6640625" style="14" customWidth="1"/>
    <col min="7953" max="7954" width="9.6640625" style="14" customWidth="1"/>
    <col min="7955" max="7955" width="11.6640625" style="14" customWidth="1"/>
    <col min="7956" max="8192" width="9" style="14"/>
    <col min="8193" max="8193" width="11.44140625" style="14" customWidth="1"/>
    <col min="8194" max="8195" width="9.6640625" style="14" customWidth="1"/>
    <col min="8196" max="8196" width="11.6640625" style="14" customWidth="1"/>
    <col min="8197" max="8198" width="9.6640625" style="14" customWidth="1"/>
    <col min="8199" max="8199" width="11.6640625" style="14" customWidth="1"/>
    <col min="8200" max="8201" width="9.6640625" style="14" customWidth="1"/>
    <col min="8202" max="8202" width="11.6640625" style="14" customWidth="1"/>
    <col min="8203" max="8204" width="9.6640625" style="14" customWidth="1"/>
    <col min="8205" max="8205" width="11.6640625" style="14" customWidth="1"/>
    <col min="8206" max="8207" width="9.6640625" style="14" customWidth="1"/>
    <col min="8208" max="8208" width="11.6640625" style="14" customWidth="1"/>
    <col min="8209" max="8210" width="9.6640625" style="14" customWidth="1"/>
    <col min="8211" max="8211" width="11.6640625" style="14" customWidth="1"/>
    <col min="8212" max="8448" width="9" style="14"/>
    <col min="8449" max="8449" width="11.44140625" style="14" customWidth="1"/>
    <col min="8450" max="8451" width="9.6640625" style="14" customWidth="1"/>
    <col min="8452" max="8452" width="11.6640625" style="14" customWidth="1"/>
    <col min="8453" max="8454" width="9.6640625" style="14" customWidth="1"/>
    <col min="8455" max="8455" width="11.6640625" style="14" customWidth="1"/>
    <col min="8456" max="8457" width="9.6640625" style="14" customWidth="1"/>
    <col min="8458" max="8458" width="11.6640625" style="14" customWidth="1"/>
    <col min="8459" max="8460" width="9.6640625" style="14" customWidth="1"/>
    <col min="8461" max="8461" width="11.6640625" style="14" customWidth="1"/>
    <col min="8462" max="8463" width="9.6640625" style="14" customWidth="1"/>
    <col min="8464" max="8464" width="11.6640625" style="14" customWidth="1"/>
    <col min="8465" max="8466" width="9.6640625" style="14" customWidth="1"/>
    <col min="8467" max="8467" width="11.6640625" style="14" customWidth="1"/>
    <col min="8468" max="8704" width="9" style="14"/>
    <col min="8705" max="8705" width="11.44140625" style="14" customWidth="1"/>
    <col min="8706" max="8707" width="9.6640625" style="14" customWidth="1"/>
    <col min="8708" max="8708" width="11.6640625" style="14" customWidth="1"/>
    <col min="8709" max="8710" width="9.6640625" style="14" customWidth="1"/>
    <col min="8711" max="8711" width="11.6640625" style="14" customWidth="1"/>
    <col min="8712" max="8713" width="9.6640625" style="14" customWidth="1"/>
    <col min="8714" max="8714" width="11.6640625" style="14" customWidth="1"/>
    <col min="8715" max="8716" width="9.6640625" style="14" customWidth="1"/>
    <col min="8717" max="8717" width="11.6640625" style="14" customWidth="1"/>
    <col min="8718" max="8719" width="9.6640625" style="14" customWidth="1"/>
    <col min="8720" max="8720" width="11.6640625" style="14" customWidth="1"/>
    <col min="8721" max="8722" width="9.6640625" style="14" customWidth="1"/>
    <col min="8723" max="8723" width="11.6640625" style="14" customWidth="1"/>
    <col min="8724" max="8960" width="9" style="14"/>
    <col min="8961" max="8961" width="11.44140625" style="14" customWidth="1"/>
    <col min="8962" max="8963" width="9.6640625" style="14" customWidth="1"/>
    <col min="8964" max="8964" width="11.6640625" style="14" customWidth="1"/>
    <col min="8965" max="8966" width="9.6640625" style="14" customWidth="1"/>
    <col min="8967" max="8967" width="11.6640625" style="14" customWidth="1"/>
    <col min="8968" max="8969" width="9.6640625" style="14" customWidth="1"/>
    <col min="8970" max="8970" width="11.6640625" style="14" customWidth="1"/>
    <col min="8971" max="8972" width="9.6640625" style="14" customWidth="1"/>
    <col min="8973" max="8973" width="11.6640625" style="14" customWidth="1"/>
    <col min="8974" max="8975" width="9.6640625" style="14" customWidth="1"/>
    <col min="8976" max="8976" width="11.6640625" style="14" customWidth="1"/>
    <col min="8977" max="8978" width="9.6640625" style="14" customWidth="1"/>
    <col min="8979" max="8979" width="11.6640625" style="14" customWidth="1"/>
    <col min="8980" max="9216" width="9" style="14"/>
    <col min="9217" max="9217" width="11.44140625" style="14" customWidth="1"/>
    <col min="9218" max="9219" width="9.6640625" style="14" customWidth="1"/>
    <col min="9220" max="9220" width="11.6640625" style="14" customWidth="1"/>
    <col min="9221" max="9222" width="9.6640625" style="14" customWidth="1"/>
    <col min="9223" max="9223" width="11.6640625" style="14" customWidth="1"/>
    <col min="9224" max="9225" width="9.6640625" style="14" customWidth="1"/>
    <col min="9226" max="9226" width="11.6640625" style="14" customWidth="1"/>
    <col min="9227" max="9228" width="9.6640625" style="14" customWidth="1"/>
    <col min="9229" max="9229" width="11.6640625" style="14" customWidth="1"/>
    <col min="9230" max="9231" width="9.6640625" style="14" customWidth="1"/>
    <col min="9232" max="9232" width="11.6640625" style="14" customWidth="1"/>
    <col min="9233" max="9234" width="9.6640625" style="14" customWidth="1"/>
    <col min="9235" max="9235" width="11.6640625" style="14" customWidth="1"/>
    <col min="9236" max="9472" width="9" style="14"/>
    <col min="9473" max="9473" width="11.44140625" style="14" customWidth="1"/>
    <col min="9474" max="9475" width="9.6640625" style="14" customWidth="1"/>
    <col min="9476" max="9476" width="11.6640625" style="14" customWidth="1"/>
    <col min="9477" max="9478" width="9.6640625" style="14" customWidth="1"/>
    <col min="9479" max="9479" width="11.6640625" style="14" customWidth="1"/>
    <col min="9480" max="9481" width="9.6640625" style="14" customWidth="1"/>
    <col min="9482" max="9482" width="11.6640625" style="14" customWidth="1"/>
    <col min="9483" max="9484" width="9.6640625" style="14" customWidth="1"/>
    <col min="9485" max="9485" width="11.6640625" style="14" customWidth="1"/>
    <col min="9486" max="9487" width="9.6640625" style="14" customWidth="1"/>
    <col min="9488" max="9488" width="11.6640625" style="14" customWidth="1"/>
    <col min="9489" max="9490" width="9.6640625" style="14" customWidth="1"/>
    <col min="9491" max="9491" width="11.6640625" style="14" customWidth="1"/>
    <col min="9492" max="9728" width="9" style="14"/>
    <col min="9729" max="9729" width="11.44140625" style="14" customWidth="1"/>
    <col min="9730" max="9731" width="9.6640625" style="14" customWidth="1"/>
    <col min="9732" max="9732" width="11.6640625" style="14" customWidth="1"/>
    <col min="9733" max="9734" width="9.6640625" style="14" customWidth="1"/>
    <col min="9735" max="9735" width="11.6640625" style="14" customWidth="1"/>
    <col min="9736" max="9737" width="9.6640625" style="14" customWidth="1"/>
    <col min="9738" max="9738" width="11.6640625" style="14" customWidth="1"/>
    <col min="9739" max="9740" width="9.6640625" style="14" customWidth="1"/>
    <col min="9741" max="9741" width="11.6640625" style="14" customWidth="1"/>
    <col min="9742" max="9743" width="9.6640625" style="14" customWidth="1"/>
    <col min="9744" max="9744" width="11.6640625" style="14" customWidth="1"/>
    <col min="9745" max="9746" width="9.6640625" style="14" customWidth="1"/>
    <col min="9747" max="9747" width="11.6640625" style="14" customWidth="1"/>
    <col min="9748" max="9984" width="9" style="14"/>
    <col min="9985" max="9985" width="11.44140625" style="14" customWidth="1"/>
    <col min="9986" max="9987" width="9.6640625" style="14" customWidth="1"/>
    <col min="9988" max="9988" width="11.6640625" style="14" customWidth="1"/>
    <col min="9989" max="9990" width="9.6640625" style="14" customWidth="1"/>
    <col min="9991" max="9991" width="11.6640625" style="14" customWidth="1"/>
    <col min="9992" max="9993" width="9.6640625" style="14" customWidth="1"/>
    <col min="9994" max="9994" width="11.6640625" style="14" customWidth="1"/>
    <col min="9995" max="9996" width="9.6640625" style="14" customWidth="1"/>
    <col min="9997" max="9997" width="11.6640625" style="14" customWidth="1"/>
    <col min="9998" max="9999" width="9.6640625" style="14" customWidth="1"/>
    <col min="10000" max="10000" width="11.6640625" style="14" customWidth="1"/>
    <col min="10001" max="10002" width="9.6640625" style="14" customWidth="1"/>
    <col min="10003" max="10003" width="11.6640625" style="14" customWidth="1"/>
    <col min="10004" max="10240" width="9" style="14"/>
    <col min="10241" max="10241" width="11.44140625" style="14" customWidth="1"/>
    <col min="10242" max="10243" width="9.6640625" style="14" customWidth="1"/>
    <col min="10244" max="10244" width="11.6640625" style="14" customWidth="1"/>
    <col min="10245" max="10246" width="9.6640625" style="14" customWidth="1"/>
    <col min="10247" max="10247" width="11.6640625" style="14" customWidth="1"/>
    <col min="10248" max="10249" width="9.6640625" style="14" customWidth="1"/>
    <col min="10250" max="10250" width="11.6640625" style="14" customWidth="1"/>
    <col min="10251" max="10252" width="9.6640625" style="14" customWidth="1"/>
    <col min="10253" max="10253" width="11.6640625" style="14" customWidth="1"/>
    <col min="10254" max="10255" width="9.6640625" style="14" customWidth="1"/>
    <col min="10256" max="10256" width="11.6640625" style="14" customWidth="1"/>
    <col min="10257" max="10258" width="9.6640625" style="14" customWidth="1"/>
    <col min="10259" max="10259" width="11.6640625" style="14" customWidth="1"/>
    <col min="10260" max="10496" width="9" style="14"/>
    <col min="10497" max="10497" width="11.44140625" style="14" customWidth="1"/>
    <col min="10498" max="10499" width="9.6640625" style="14" customWidth="1"/>
    <col min="10500" max="10500" width="11.6640625" style="14" customWidth="1"/>
    <col min="10501" max="10502" width="9.6640625" style="14" customWidth="1"/>
    <col min="10503" max="10503" width="11.6640625" style="14" customWidth="1"/>
    <col min="10504" max="10505" width="9.6640625" style="14" customWidth="1"/>
    <col min="10506" max="10506" width="11.6640625" style="14" customWidth="1"/>
    <col min="10507" max="10508" width="9.6640625" style="14" customWidth="1"/>
    <col min="10509" max="10509" width="11.6640625" style="14" customWidth="1"/>
    <col min="10510" max="10511" width="9.6640625" style="14" customWidth="1"/>
    <col min="10512" max="10512" width="11.6640625" style="14" customWidth="1"/>
    <col min="10513" max="10514" width="9.6640625" style="14" customWidth="1"/>
    <col min="10515" max="10515" width="11.6640625" style="14" customWidth="1"/>
    <col min="10516" max="10752" width="9" style="14"/>
    <col min="10753" max="10753" width="11.44140625" style="14" customWidth="1"/>
    <col min="10754" max="10755" width="9.6640625" style="14" customWidth="1"/>
    <col min="10756" max="10756" width="11.6640625" style="14" customWidth="1"/>
    <col min="10757" max="10758" width="9.6640625" style="14" customWidth="1"/>
    <col min="10759" max="10759" width="11.6640625" style="14" customWidth="1"/>
    <col min="10760" max="10761" width="9.6640625" style="14" customWidth="1"/>
    <col min="10762" max="10762" width="11.6640625" style="14" customWidth="1"/>
    <col min="10763" max="10764" width="9.6640625" style="14" customWidth="1"/>
    <col min="10765" max="10765" width="11.6640625" style="14" customWidth="1"/>
    <col min="10766" max="10767" width="9.6640625" style="14" customWidth="1"/>
    <col min="10768" max="10768" width="11.6640625" style="14" customWidth="1"/>
    <col min="10769" max="10770" width="9.6640625" style="14" customWidth="1"/>
    <col min="10771" max="10771" width="11.6640625" style="14" customWidth="1"/>
    <col min="10772" max="11008" width="9" style="14"/>
    <col min="11009" max="11009" width="11.44140625" style="14" customWidth="1"/>
    <col min="11010" max="11011" width="9.6640625" style="14" customWidth="1"/>
    <col min="11012" max="11012" width="11.6640625" style="14" customWidth="1"/>
    <col min="11013" max="11014" width="9.6640625" style="14" customWidth="1"/>
    <col min="11015" max="11015" width="11.6640625" style="14" customWidth="1"/>
    <col min="11016" max="11017" width="9.6640625" style="14" customWidth="1"/>
    <col min="11018" max="11018" width="11.6640625" style="14" customWidth="1"/>
    <col min="11019" max="11020" width="9.6640625" style="14" customWidth="1"/>
    <col min="11021" max="11021" width="11.6640625" style="14" customWidth="1"/>
    <col min="11022" max="11023" width="9.6640625" style="14" customWidth="1"/>
    <col min="11024" max="11024" width="11.6640625" style="14" customWidth="1"/>
    <col min="11025" max="11026" width="9.6640625" style="14" customWidth="1"/>
    <col min="11027" max="11027" width="11.6640625" style="14" customWidth="1"/>
    <col min="11028" max="11264" width="9" style="14"/>
    <col min="11265" max="11265" width="11.44140625" style="14" customWidth="1"/>
    <col min="11266" max="11267" width="9.6640625" style="14" customWidth="1"/>
    <col min="11268" max="11268" width="11.6640625" style="14" customWidth="1"/>
    <col min="11269" max="11270" width="9.6640625" style="14" customWidth="1"/>
    <col min="11271" max="11271" width="11.6640625" style="14" customWidth="1"/>
    <col min="11272" max="11273" width="9.6640625" style="14" customWidth="1"/>
    <col min="11274" max="11274" width="11.6640625" style="14" customWidth="1"/>
    <col min="11275" max="11276" width="9.6640625" style="14" customWidth="1"/>
    <col min="11277" max="11277" width="11.6640625" style="14" customWidth="1"/>
    <col min="11278" max="11279" width="9.6640625" style="14" customWidth="1"/>
    <col min="11280" max="11280" width="11.6640625" style="14" customWidth="1"/>
    <col min="11281" max="11282" width="9.6640625" style="14" customWidth="1"/>
    <col min="11283" max="11283" width="11.6640625" style="14" customWidth="1"/>
    <col min="11284" max="11520" width="9" style="14"/>
    <col min="11521" max="11521" width="11.44140625" style="14" customWidth="1"/>
    <col min="11522" max="11523" width="9.6640625" style="14" customWidth="1"/>
    <col min="11524" max="11524" width="11.6640625" style="14" customWidth="1"/>
    <col min="11525" max="11526" width="9.6640625" style="14" customWidth="1"/>
    <col min="11527" max="11527" width="11.6640625" style="14" customWidth="1"/>
    <col min="11528" max="11529" width="9.6640625" style="14" customWidth="1"/>
    <col min="11530" max="11530" width="11.6640625" style="14" customWidth="1"/>
    <col min="11531" max="11532" width="9.6640625" style="14" customWidth="1"/>
    <col min="11533" max="11533" width="11.6640625" style="14" customWidth="1"/>
    <col min="11534" max="11535" width="9.6640625" style="14" customWidth="1"/>
    <col min="11536" max="11536" width="11.6640625" style="14" customWidth="1"/>
    <col min="11537" max="11538" width="9.6640625" style="14" customWidth="1"/>
    <col min="11539" max="11539" width="11.6640625" style="14" customWidth="1"/>
    <col min="11540" max="11776" width="9" style="14"/>
    <col min="11777" max="11777" width="11.44140625" style="14" customWidth="1"/>
    <col min="11778" max="11779" width="9.6640625" style="14" customWidth="1"/>
    <col min="11780" max="11780" width="11.6640625" style="14" customWidth="1"/>
    <col min="11781" max="11782" width="9.6640625" style="14" customWidth="1"/>
    <col min="11783" max="11783" width="11.6640625" style="14" customWidth="1"/>
    <col min="11784" max="11785" width="9.6640625" style="14" customWidth="1"/>
    <col min="11786" max="11786" width="11.6640625" style="14" customWidth="1"/>
    <col min="11787" max="11788" width="9.6640625" style="14" customWidth="1"/>
    <col min="11789" max="11789" width="11.6640625" style="14" customWidth="1"/>
    <col min="11790" max="11791" width="9.6640625" style="14" customWidth="1"/>
    <col min="11792" max="11792" width="11.6640625" style="14" customWidth="1"/>
    <col min="11793" max="11794" width="9.6640625" style="14" customWidth="1"/>
    <col min="11795" max="11795" width="11.6640625" style="14" customWidth="1"/>
    <col min="11796" max="12032" width="9" style="14"/>
    <col min="12033" max="12033" width="11.44140625" style="14" customWidth="1"/>
    <col min="12034" max="12035" width="9.6640625" style="14" customWidth="1"/>
    <col min="12036" max="12036" width="11.6640625" style="14" customWidth="1"/>
    <col min="12037" max="12038" width="9.6640625" style="14" customWidth="1"/>
    <col min="12039" max="12039" width="11.6640625" style="14" customWidth="1"/>
    <col min="12040" max="12041" width="9.6640625" style="14" customWidth="1"/>
    <col min="12042" max="12042" width="11.6640625" style="14" customWidth="1"/>
    <col min="12043" max="12044" width="9.6640625" style="14" customWidth="1"/>
    <col min="12045" max="12045" width="11.6640625" style="14" customWidth="1"/>
    <col min="12046" max="12047" width="9.6640625" style="14" customWidth="1"/>
    <col min="12048" max="12048" width="11.6640625" style="14" customWidth="1"/>
    <col min="12049" max="12050" width="9.6640625" style="14" customWidth="1"/>
    <col min="12051" max="12051" width="11.6640625" style="14" customWidth="1"/>
    <col min="12052" max="12288" width="9" style="14"/>
    <col min="12289" max="12289" width="11.44140625" style="14" customWidth="1"/>
    <col min="12290" max="12291" width="9.6640625" style="14" customWidth="1"/>
    <col min="12292" max="12292" width="11.6640625" style="14" customWidth="1"/>
    <col min="12293" max="12294" width="9.6640625" style="14" customWidth="1"/>
    <col min="12295" max="12295" width="11.6640625" style="14" customWidth="1"/>
    <col min="12296" max="12297" width="9.6640625" style="14" customWidth="1"/>
    <col min="12298" max="12298" width="11.6640625" style="14" customWidth="1"/>
    <col min="12299" max="12300" width="9.6640625" style="14" customWidth="1"/>
    <col min="12301" max="12301" width="11.6640625" style="14" customWidth="1"/>
    <col min="12302" max="12303" width="9.6640625" style="14" customWidth="1"/>
    <col min="12304" max="12304" width="11.6640625" style="14" customWidth="1"/>
    <col min="12305" max="12306" width="9.6640625" style="14" customWidth="1"/>
    <col min="12307" max="12307" width="11.6640625" style="14" customWidth="1"/>
    <col min="12308" max="12544" width="9" style="14"/>
    <col min="12545" max="12545" width="11.44140625" style="14" customWidth="1"/>
    <col min="12546" max="12547" width="9.6640625" style="14" customWidth="1"/>
    <col min="12548" max="12548" width="11.6640625" style="14" customWidth="1"/>
    <col min="12549" max="12550" width="9.6640625" style="14" customWidth="1"/>
    <col min="12551" max="12551" width="11.6640625" style="14" customWidth="1"/>
    <col min="12552" max="12553" width="9.6640625" style="14" customWidth="1"/>
    <col min="12554" max="12554" width="11.6640625" style="14" customWidth="1"/>
    <col min="12555" max="12556" width="9.6640625" style="14" customWidth="1"/>
    <col min="12557" max="12557" width="11.6640625" style="14" customWidth="1"/>
    <col min="12558" max="12559" width="9.6640625" style="14" customWidth="1"/>
    <col min="12560" max="12560" width="11.6640625" style="14" customWidth="1"/>
    <col min="12561" max="12562" width="9.6640625" style="14" customWidth="1"/>
    <col min="12563" max="12563" width="11.6640625" style="14" customWidth="1"/>
    <col min="12564" max="12800" width="9" style="14"/>
    <col min="12801" max="12801" width="11.44140625" style="14" customWidth="1"/>
    <col min="12802" max="12803" width="9.6640625" style="14" customWidth="1"/>
    <col min="12804" max="12804" width="11.6640625" style="14" customWidth="1"/>
    <col min="12805" max="12806" width="9.6640625" style="14" customWidth="1"/>
    <col min="12807" max="12807" width="11.6640625" style="14" customWidth="1"/>
    <col min="12808" max="12809" width="9.6640625" style="14" customWidth="1"/>
    <col min="12810" max="12810" width="11.6640625" style="14" customWidth="1"/>
    <col min="12811" max="12812" width="9.6640625" style="14" customWidth="1"/>
    <col min="12813" max="12813" width="11.6640625" style="14" customWidth="1"/>
    <col min="12814" max="12815" width="9.6640625" style="14" customWidth="1"/>
    <col min="12816" max="12816" width="11.6640625" style="14" customWidth="1"/>
    <col min="12817" max="12818" width="9.6640625" style="14" customWidth="1"/>
    <col min="12819" max="12819" width="11.6640625" style="14" customWidth="1"/>
    <col min="12820" max="13056" width="9" style="14"/>
    <col min="13057" max="13057" width="11.44140625" style="14" customWidth="1"/>
    <col min="13058" max="13059" width="9.6640625" style="14" customWidth="1"/>
    <col min="13060" max="13060" width="11.6640625" style="14" customWidth="1"/>
    <col min="13061" max="13062" width="9.6640625" style="14" customWidth="1"/>
    <col min="13063" max="13063" width="11.6640625" style="14" customWidth="1"/>
    <col min="13064" max="13065" width="9.6640625" style="14" customWidth="1"/>
    <col min="13066" max="13066" width="11.6640625" style="14" customWidth="1"/>
    <col min="13067" max="13068" width="9.6640625" style="14" customWidth="1"/>
    <col min="13069" max="13069" width="11.6640625" style="14" customWidth="1"/>
    <col min="13070" max="13071" width="9.6640625" style="14" customWidth="1"/>
    <col min="13072" max="13072" width="11.6640625" style="14" customWidth="1"/>
    <col min="13073" max="13074" width="9.6640625" style="14" customWidth="1"/>
    <col min="13075" max="13075" width="11.6640625" style="14" customWidth="1"/>
    <col min="13076" max="13312" width="9" style="14"/>
    <col min="13313" max="13313" width="11.44140625" style="14" customWidth="1"/>
    <col min="13314" max="13315" width="9.6640625" style="14" customWidth="1"/>
    <col min="13316" max="13316" width="11.6640625" style="14" customWidth="1"/>
    <col min="13317" max="13318" width="9.6640625" style="14" customWidth="1"/>
    <col min="13319" max="13319" width="11.6640625" style="14" customWidth="1"/>
    <col min="13320" max="13321" width="9.6640625" style="14" customWidth="1"/>
    <col min="13322" max="13322" width="11.6640625" style="14" customWidth="1"/>
    <col min="13323" max="13324" width="9.6640625" style="14" customWidth="1"/>
    <col min="13325" max="13325" width="11.6640625" style="14" customWidth="1"/>
    <col min="13326" max="13327" width="9.6640625" style="14" customWidth="1"/>
    <col min="13328" max="13328" width="11.6640625" style="14" customWidth="1"/>
    <col min="13329" max="13330" width="9.6640625" style="14" customWidth="1"/>
    <col min="13331" max="13331" width="11.6640625" style="14" customWidth="1"/>
    <col min="13332" max="13568" width="9" style="14"/>
    <col min="13569" max="13569" width="11.44140625" style="14" customWidth="1"/>
    <col min="13570" max="13571" width="9.6640625" style="14" customWidth="1"/>
    <col min="13572" max="13572" width="11.6640625" style="14" customWidth="1"/>
    <col min="13573" max="13574" width="9.6640625" style="14" customWidth="1"/>
    <col min="13575" max="13575" width="11.6640625" style="14" customWidth="1"/>
    <col min="13576" max="13577" width="9.6640625" style="14" customWidth="1"/>
    <col min="13578" max="13578" width="11.6640625" style="14" customWidth="1"/>
    <col min="13579" max="13580" width="9.6640625" style="14" customWidth="1"/>
    <col min="13581" max="13581" width="11.6640625" style="14" customWidth="1"/>
    <col min="13582" max="13583" width="9.6640625" style="14" customWidth="1"/>
    <col min="13584" max="13584" width="11.6640625" style="14" customWidth="1"/>
    <col min="13585" max="13586" width="9.6640625" style="14" customWidth="1"/>
    <col min="13587" max="13587" width="11.6640625" style="14" customWidth="1"/>
    <col min="13588" max="13824" width="9" style="14"/>
    <col min="13825" max="13825" width="11.44140625" style="14" customWidth="1"/>
    <col min="13826" max="13827" width="9.6640625" style="14" customWidth="1"/>
    <col min="13828" max="13828" width="11.6640625" style="14" customWidth="1"/>
    <col min="13829" max="13830" width="9.6640625" style="14" customWidth="1"/>
    <col min="13831" max="13831" width="11.6640625" style="14" customWidth="1"/>
    <col min="13832" max="13833" width="9.6640625" style="14" customWidth="1"/>
    <col min="13834" max="13834" width="11.6640625" style="14" customWidth="1"/>
    <col min="13835" max="13836" width="9.6640625" style="14" customWidth="1"/>
    <col min="13837" max="13837" width="11.6640625" style="14" customWidth="1"/>
    <col min="13838" max="13839" width="9.6640625" style="14" customWidth="1"/>
    <col min="13840" max="13840" width="11.6640625" style="14" customWidth="1"/>
    <col min="13841" max="13842" width="9.6640625" style="14" customWidth="1"/>
    <col min="13843" max="13843" width="11.6640625" style="14" customWidth="1"/>
    <col min="13844" max="14080" width="9" style="14"/>
    <col min="14081" max="14081" width="11.44140625" style="14" customWidth="1"/>
    <col min="14082" max="14083" width="9.6640625" style="14" customWidth="1"/>
    <col min="14084" max="14084" width="11.6640625" style="14" customWidth="1"/>
    <col min="14085" max="14086" width="9.6640625" style="14" customWidth="1"/>
    <col min="14087" max="14087" width="11.6640625" style="14" customWidth="1"/>
    <col min="14088" max="14089" width="9.6640625" style="14" customWidth="1"/>
    <col min="14090" max="14090" width="11.6640625" style="14" customWidth="1"/>
    <col min="14091" max="14092" width="9.6640625" style="14" customWidth="1"/>
    <col min="14093" max="14093" width="11.6640625" style="14" customWidth="1"/>
    <col min="14094" max="14095" width="9.6640625" style="14" customWidth="1"/>
    <col min="14096" max="14096" width="11.6640625" style="14" customWidth="1"/>
    <col min="14097" max="14098" width="9.6640625" style="14" customWidth="1"/>
    <col min="14099" max="14099" width="11.6640625" style="14" customWidth="1"/>
    <col min="14100" max="14336" width="9" style="14"/>
    <col min="14337" max="14337" width="11.44140625" style="14" customWidth="1"/>
    <col min="14338" max="14339" width="9.6640625" style="14" customWidth="1"/>
    <col min="14340" max="14340" width="11.6640625" style="14" customWidth="1"/>
    <col min="14341" max="14342" width="9.6640625" style="14" customWidth="1"/>
    <col min="14343" max="14343" width="11.6640625" style="14" customWidth="1"/>
    <col min="14344" max="14345" width="9.6640625" style="14" customWidth="1"/>
    <col min="14346" max="14346" width="11.6640625" style="14" customWidth="1"/>
    <col min="14347" max="14348" width="9.6640625" style="14" customWidth="1"/>
    <col min="14349" max="14349" width="11.6640625" style="14" customWidth="1"/>
    <col min="14350" max="14351" width="9.6640625" style="14" customWidth="1"/>
    <col min="14352" max="14352" width="11.6640625" style="14" customWidth="1"/>
    <col min="14353" max="14354" width="9.6640625" style="14" customWidth="1"/>
    <col min="14355" max="14355" width="11.6640625" style="14" customWidth="1"/>
    <col min="14356" max="14592" width="9" style="14"/>
    <col min="14593" max="14593" width="11.44140625" style="14" customWidth="1"/>
    <col min="14594" max="14595" width="9.6640625" style="14" customWidth="1"/>
    <col min="14596" max="14596" width="11.6640625" style="14" customWidth="1"/>
    <col min="14597" max="14598" width="9.6640625" style="14" customWidth="1"/>
    <col min="14599" max="14599" width="11.6640625" style="14" customWidth="1"/>
    <col min="14600" max="14601" width="9.6640625" style="14" customWidth="1"/>
    <col min="14602" max="14602" width="11.6640625" style="14" customWidth="1"/>
    <col min="14603" max="14604" width="9.6640625" style="14" customWidth="1"/>
    <col min="14605" max="14605" width="11.6640625" style="14" customWidth="1"/>
    <col min="14606" max="14607" width="9.6640625" style="14" customWidth="1"/>
    <col min="14608" max="14608" width="11.6640625" style="14" customWidth="1"/>
    <col min="14609" max="14610" width="9.6640625" style="14" customWidth="1"/>
    <col min="14611" max="14611" width="11.6640625" style="14" customWidth="1"/>
    <col min="14612" max="14848" width="9" style="14"/>
    <col min="14849" max="14849" width="11.44140625" style="14" customWidth="1"/>
    <col min="14850" max="14851" width="9.6640625" style="14" customWidth="1"/>
    <col min="14852" max="14852" width="11.6640625" style="14" customWidth="1"/>
    <col min="14853" max="14854" width="9.6640625" style="14" customWidth="1"/>
    <col min="14855" max="14855" width="11.6640625" style="14" customWidth="1"/>
    <col min="14856" max="14857" width="9.6640625" style="14" customWidth="1"/>
    <col min="14858" max="14858" width="11.6640625" style="14" customWidth="1"/>
    <col min="14859" max="14860" width="9.6640625" style="14" customWidth="1"/>
    <col min="14861" max="14861" width="11.6640625" style="14" customWidth="1"/>
    <col min="14862" max="14863" width="9.6640625" style="14" customWidth="1"/>
    <col min="14864" max="14864" width="11.6640625" style="14" customWidth="1"/>
    <col min="14865" max="14866" width="9.6640625" style="14" customWidth="1"/>
    <col min="14867" max="14867" width="11.6640625" style="14" customWidth="1"/>
    <col min="14868" max="15104" width="9" style="14"/>
    <col min="15105" max="15105" width="11.44140625" style="14" customWidth="1"/>
    <col min="15106" max="15107" width="9.6640625" style="14" customWidth="1"/>
    <col min="15108" max="15108" width="11.6640625" style="14" customWidth="1"/>
    <col min="15109" max="15110" width="9.6640625" style="14" customWidth="1"/>
    <col min="15111" max="15111" width="11.6640625" style="14" customWidth="1"/>
    <col min="15112" max="15113" width="9.6640625" style="14" customWidth="1"/>
    <col min="15114" max="15114" width="11.6640625" style="14" customWidth="1"/>
    <col min="15115" max="15116" width="9.6640625" style="14" customWidth="1"/>
    <col min="15117" max="15117" width="11.6640625" style="14" customWidth="1"/>
    <col min="15118" max="15119" width="9.6640625" style="14" customWidth="1"/>
    <col min="15120" max="15120" width="11.6640625" style="14" customWidth="1"/>
    <col min="15121" max="15122" width="9.6640625" style="14" customWidth="1"/>
    <col min="15123" max="15123" width="11.6640625" style="14" customWidth="1"/>
    <col min="15124" max="15360" width="9" style="14"/>
    <col min="15361" max="15361" width="11.44140625" style="14" customWidth="1"/>
    <col min="15362" max="15363" width="9.6640625" style="14" customWidth="1"/>
    <col min="15364" max="15364" width="11.6640625" style="14" customWidth="1"/>
    <col min="15365" max="15366" width="9.6640625" style="14" customWidth="1"/>
    <col min="15367" max="15367" width="11.6640625" style="14" customWidth="1"/>
    <col min="15368" max="15369" width="9.6640625" style="14" customWidth="1"/>
    <col min="15370" max="15370" width="11.6640625" style="14" customWidth="1"/>
    <col min="15371" max="15372" width="9.6640625" style="14" customWidth="1"/>
    <col min="15373" max="15373" width="11.6640625" style="14" customWidth="1"/>
    <col min="15374" max="15375" width="9.6640625" style="14" customWidth="1"/>
    <col min="15376" max="15376" width="11.6640625" style="14" customWidth="1"/>
    <col min="15377" max="15378" width="9.6640625" style="14" customWidth="1"/>
    <col min="15379" max="15379" width="11.6640625" style="14" customWidth="1"/>
    <col min="15380" max="15616" width="9" style="14"/>
    <col min="15617" max="15617" width="11.44140625" style="14" customWidth="1"/>
    <col min="15618" max="15619" width="9.6640625" style="14" customWidth="1"/>
    <col min="15620" max="15620" width="11.6640625" style="14" customWidth="1"/>
    <col min="15621" max="15622" width="9.6640625" style="14" customWidth="1"/>
    <col min="15623" max="15623" width="11.6640625" style="14" customWidth="1"/>
    <col min="15624" max="15625" width="9.6640625" style="14" customWidth="1"/>
    <col min="15626" max="15626" width="11.6640625" style="14" customWidth="1"/>
    <col min="15627" max="15628" width="9.6640625" style="14" customWidth="1"/>
    <col min="15629" max="15629" width="11.6640625" style="14" customWidth="1"/>
    <col min="15630" max="15631" width="9.6640625" style="14" customWidth="1"/>
    <col min="15632" max="15632" width="11.6640625" style="14" customWidth="1"/>
    <col min="15633" max="15634" width="9.6640625" style="14" customWidth="1"/>
    <col min="15635" max="15635" width="11.6640625" style="14" customWidth="1"/>
    <col min="15636" max="15872" width="9" style="14"/>
    <col min="15873" max="15873" width="11.44140625" style="14" customWidth="1"/>
    <col min="15874" max="15875" width="9.6640625" style="14" customWidth="1"/>
    <col min="15876" max="15876" width="11.6640625" style="14" customWidth="1"/>
    <col min="15877" max="15878" width="9.6640625" style="14" customWidth="1"/>
    <col min="15879" max="15879" width="11.6640625" style="14" customWidth="1"/>
    <col min="15880" max="15881" width="9.6640625" style="14" customWidth="1"/>
    <col min="15882" max="15882" width="11.6640625" style="14" customWidth="1"/>
    <col min="15883" max="15884" width="9.6640625" style="14" customWidth="1"/>
    <col min="15885" max="15885" width="11.6640625" style="14" customWidth="1"/>
    <col min="15886" max="15887" width="9.6640625" style="14" customWidth="1"/>
    <col min="15888" max="15888" width="11.6640625" style="14" customWidth="1"/>
    <col min="15889" max="15890" width="9.6640625" style="14" customWidth="1"/>
    <col min="15891" max="15891" width="11.6640625" style="14" customWidth="1"/>
    <col min="15892" max="16128" width="9" style="14"/>
    <col min="16129" max="16129" width="11.44140625" style="14" customWidth="1"/>
    <col min="16130" max="16131" width="9.6640625" style="14" customWidth="1"/>
    <col min="16132" max="16132" width="11.6640625" style="14" customWidth="1"/>
    <col min="16133" max="16134" width="9.6640625" style="14" customWidth="1"/>
    <col min="16135" max="16135" width="11.6640625" style="14" customWidth="1"/>
    <col min="16136" max="16137" width="9.6640625" style="14" customWidth="1"/>
    <col min="16138" max="16138" width="11.6640625" style="14" customWidth="1"/>
    <col min="16139" max="16140" width="9.6640625" style="14" customWidth="1"/>
    <col min="16141" max="16141" width="11.6640625" style="14" customWidth="1"/>
    <col min="16142" max="16143" width="9.6640625" style="14" customWidth="1"/>
    <col min="16144" max="16144" width="11.6640625" style="14" customWidth="1"/>
    <col min="16145" max="16146" width="9.6640625" style="14" customWidth="1"/>
    <col min="16147" max="16147" width="11.6640625" style="14" customWidth="1"/>
    <col min="16148" max="16384" width="9" style="14"/>
  </cols>
  <sheetData>
    <row r="1" spans="1:19" ht="21" customHeight="1" x14ac:dyDescent="0.2">
      <c r="A1" s="9" t="s">
        <v>25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19" ht="13.5" customHeight="1" x14ac:dyDescent="0.2">
      <c r="A2" s="9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x14ac:dyDescent="0.2">
      <c r="A3" s="15"/>
      <c r="B3" s="16" t="s">
        <v>26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 t="s">
        <v>0</v>
      </c>
    </row>
    <row r="4" spans="1:19" ht="20.100000000000001" customHeight="1" x14ac:dyDescent="0.2">
      <c r="A4" s="99" t="s">
        <v>27</v>
      </c>
      <c r="B4" s="101" t="s">
        <v>28</v>
      </c>
      <c r="C4" s="102"/>
      <c r="D4" s="102"/>
      <c r="E4" s="102"/>
      <c r="F4" s="102"/>
      <c r="G4" s="103"/>
      <c r="H4" s="101" t="s">
        <v>29</v>
      </c>
      <c r="I4" s="102"/>
      <c r="J4" s="102"/>
      <c r="K4" s="102"/>
      <c r="L4" s="102"/>
      <c r="M4" s="103"/>
      <c r="N4" s="101" t="s">
        <v>30</v>
      </c>
      <c r="O4" s="102"/>
      <c r="P4" s="102"/>
      <c r="Q4" s="102"/>
      <c r="R4" s="102"/>
      <c r="S4" s="103"/>
    </row>
    <row r="5" spans="1:19" ht="20.100000000000001" customHeight="1" x14ac:dyDescent="0.2">
      <c r="A5" s="100"/>
      <c r="B5" s="17" t="s">
        <v>31</v>
      </c>
      <c r="C5" s="17" t="s">
        <v>17</v>
      </c>
      <c r="D5" s="17" t="s">
        <v>18</v>
      </c>
      <c r="E5" s="17" t="s">
        <v>32</v>
      </c>
      <c r="F5" s="17" t="s">
        <v>20</v>
      </c>
      <c r="G5" s="18" t="s">
        <v>21</v>
      </c>
      <c r="H5" s="17" t="s">
        <v>31</v>
      </c>
      <c r="I5" s="17" t="s">
        <v>17</v>
      </c>
      <c r="J5" s="17" t="s">
        <v>18</v>
      </c>
      <c r="K5" s="17" t="s">
        <v>32</v>
      </c>
      <c r="L5" s="17" t="s">
        <v>20</v>
      </c>
      <c r="M5" s="19" t="s">
        <v>21</v>
      </c>
      <c r="N5" s="20" t="s">
        <v>31</v>
      </c>
      <c r="O5" s="17" t="s">
        <v>17</v>
      </c>
      <c r="P5" s="17" t="s">
        <v>18</v>
      </c>
      <c r="Q5" s="17" t="s">
        <v>32</v>
      </c>
      <c r="R5" s="17" t="s">
        <v>20</v>
      </c>
      <c r="S5" s="17" t="s">
        <v>21</v>
      </c>
    </row>
    <row r="6" spans="1:19" ht="20.100000000000001" customHeight="1" x14ac:dyDescent="0.2">
      <c r="A6" s="12" t="s">
        <v>33</v>
      </c>
      <c r="B6" s="65">
        <v>237176.80000000002</v>
      </c>
      <c r="C6" s="65">
        <v>313275.52201900003</v>
      </c>
      <c r="D6" s="65">
        <v>348614.5</v>
      </c>
      <c r="E6" s="65">
        <v>6492.8142000000007</v>
      </c>
      <c r="F6" s="65">
        <v>443.78300000000002</v>
      </c>
      <c r="G6" s="66">
        <f>SUM(B6:F6)</f>
        <v>906003.41921900015</v>
      </c>
      <c r="H6" s="65">
        <v>5875.9</v>
      </c>
      <c r="I6" s="65">
        <v>0</v>
      </c>
      <c r="J6" s="65">
        <v>2003.5000000000005</v>
      </c>
      <c r="K6" s="65">
        <v>151.762</v>
      </c>
      <c r="L6" s="65">
        <v>298.25200000000001</v>
      </c>
      <c r="M6" s="66">
        <f>SUM(H6:L6)</f>
        <v>8329.4139999999989</v>
      </c>
      <c r="N6" s="65">
        <f t="shared" ref="N6:R8" si="0">SUM(B6,H6)</f>
        <v>243052.7</v>
      </c>
      <c r="O6" s="65">
        <f t="shared" si="0"/>
        <v>313275.52201900003</v>
      </c>
      <c r="P6" s="65">
        <f t="shared" si="0"/>
        <v>350618</v>
      </c>
      <c r="Q6" s="65">
        <f t="shared" si="0"/>
        <v>6644.5762000000004</v>
      </c>
      <c r="R6" s="65">
        <f t="shared" si="0"/>
        <v>742.03500000000008</v>
      </c>
      <c r="S6" s="66">
        <f t="shared" ref="S6:S11" si="1">SUM(N6:R6)</f>
        <v>914332.83321900002</v>
      </c>
    </row>
    <row r="7" spans="1:19" ht="20.100000000000001" customHeight="1" thickBot="1" x14ac:dyDescent="0.25">
      <c r="A7" s="21" t="s">
        <v>34</v>
      </c>
      <c r="B7" s="65">
        <v>5986.3000000000011</v>
      </c>
      <c r="C7" s="65">
        <v>0</v>
      </c>
      <c r="D7" s="65">
        <v>1985.2000000000003</v>
      </c>
      <c r="E7" s="65">
        <v>144.89709999999999</v>
      </c>
      <c r="F7" s="65">
        <v>296.85700000000003</v>
      </c>
      <c r="G7" s="67">
        <f>SUM(B7:F7)</f>
        <v>8413.2541000000019</v>
      </c>
      <c r="H7" s="65">
        <v>66051.799999999988</v>
      </c>
      <c r="I7" s="65">
        <v>25021.288375</v>
      </c>
      <c r="J7" s="65">
        <v>125247.20000000001</v>
      </c>
      <c r="K7" s="65">
        <v>4349.1363000000001</v>
      </c>
      <c r="L7" s="65">
        <v>1019.634</v>
      </c>
      <c r="M7" s="67">
        <f>SUM(H7:L7)</f>
        <v>221689.05867500001</v>
      </c>
      <c r="N7" s="68">
        <f t="shared" si="0"/>
        <v>72038.099999999991</v>
      </c>
      <c r="O7" s="68">
        <f t="shared" si="0"/>
        <v>25021.288375</v>
      </c>
      <c r="P7" s="68">
        <f t="shared" si="0"/>
        <v>127232.40000000001</v>
      </c>
      <c r="Q7" s="68">
        <f t="shared" si="0"/>
        <v>4494.0334000000003</v>
      </c>
      <c r="R7" s="68">
        <f t="shared" si="0"/>
        <v>1316.491</v>
      </c>
      <c r="S7" s="67">
        <f t="shared" si="1"/>
        <v>230102.31277500003</v>
      </c>
    </row>
    <row r="8" spans="1:19" ht="20.100000000000001" customHeight="1" thickBot="1" x14ac:dyDescent="0.25">
      <c r="A8" s="22" t="s">
        <v>35</v>
      </c>
      <c r="B8" s="69">
        <f>SUM(B6:B7)</f>
        <v>243163.1</v>
      </c>
      <c r="C8" s="69">
        <f>SUM(C6:C7)</f>
        <v>313275.52201900003</v>
      </c>
      <c r="D8" s="69">
        <f>SUM(D6:D7)</f>
        <v>350599.7</v>
      </c>
      <c r="E8" s="69">
        <f>SUM(E6:E7)</f>
        <v>6637.7113000000008</v>
      </c>
      <c r="F8" s="69">
        <f>SUM(F6:F7)</f>
        <v>740.6400000000001</v>
      </c>
      <c r="G8" s="70">
        <f>SUM(B8:F8)</f>
        <v>914416.67331900005</v>
      </c>
      <c r="H8" s="69">
        <f>SUM(H6:H7)</f>
        <v>71927.699999999983</v>
      </c>
      <c r="I8" s="69">
        <f>SUM(I6:I7)</f>
        <v>25021.288375</v>
      </c>
      <c r="J8" s="69">
        <f>SUM(J6:J7)</f>
        <v>127250.70000000001</v>
      </c>
      <c r="K8" s="69">
        <f>SUM(K6:K7)</f>
        <v>4500.8982999999998</v>
      </c>
      <c r="L8" s="69">
        <f>SUM(L6:L7)</f>
        <v>1317.886</v>
      </c>
      <c r="M8" s="70">
        <f>SUM(H8:L8)</f>
        <v>230018.472675</v>
      </c>
      <c r="N8" s="71">
        <f t="shared" si="0"/>
        <v>315090.8</v>
      </c>
      <c r="O8" s="72">
        <f t="shared" si="0"/>
        <v>338296.81039400003</v>
      </c>
      <c r="P8" s="72">
        <f t="shared" si="0"/>
        <v>477850.4</v>
      </c>
      <c r="Q8" s="72">
        <f t="shared" si="0"/>
        <v>11138.6096</v>
      </c>
      <c r="R8" s="72">
        <f t="shared" si="0"/>
        <v>2058.5259999999998</v>
      </c>
      <c r="S8" s="70">
        <f t="shared" si="1"/>
        <v>1144435.1459940001</v>
      </c>
    </row>
    <row r="9" spans="1:19" ht="20.100000000000001" customHeight="1" x14ac:dyDescent="0.2">
      <c r="A9" s="23" t="s">
        <v>36</v>
      </c>
      <c r="B9" s="65">
        <v>0</v>
      </c>
      <c r="C9" s="65">
        <v>0</v>
      </c>
      <c r="D9" s="65">
        <v>0</v>
      </c>
      <c r="E9" s="65">
        <v>0</v>
      </c>
      <c r="F9" s="65">
        <v>1092.075</v>
      </c>
      <c r="G9" s="73">
        <f>SUM(B9:F9)</f>
        <v>1092.075</v>
      </c>
      <c r="H9" s="65">
        <v>0</v>
      </c>
      <c r="I9" s="65">
        <v>0</v>
      </c>
      <c r="J9" s="65">
        <v>0</v>
      </c>
      <c r="K9" s="65">
        <v>30.893899999999999</v>
      </c>
      <c r="L9" s="65">
        <v>213.33699999999999</v>
      </c>
      <c r="M9" s="73">
        <f>SUM(H9:L9)</f>
        <v>244.23089999999999</v>
      </c>
      <c r="N9" s="74">
        <f t="shared" ref="N9:P17" si="2">SUM(B9,H9)</f>
        <v>0</v>
      </c>
      <c r="O9" s="74">
        <f t="shared" si="2"/>
        <v>0</v>
      </c>
      <c r="P9" s="74">
        <f t="shared" ref="P9:R10" si="3">SUM(D9,J9)</f>
        <v>0</v>
      </c>
      <c r="Q9" s="74">
        <f t="shared" si="3"/>
        <v>30.893899999999999</v>
      </c>
      <c r="R9" s="74">
        <f t="shared" si="3"/>
        <v>1305.412</v>
      </c>
      <c r="S9" s="73">
        <f t="shared" si="1"/>
        <v>1336.3059000000001</v>
      </c>
    </row>
    <row r="10" spans="1:19" ht="20.100000000000001" customHeight="1" x14ac:dyDescent="0.2">
      <c r="A10" s="12" t="s">
        <v>37</v>
      </c>
      <c r="B10" s="65">
        <v>116.50000000000001</v>
      </c>
      <c r="C10" s="65">
        <v>0</v>
      </c>
      <c r="D10" s="65">
        <v>14.7</v>
      </c>
      <c r="E10" s="65">
        <v>11.787699999999999</v>
      </c>
      <c r="F10" s="65">
        <v>152.20099999999999</v>
      </c>
      <c r="G10" s="66">
        <f t="shared" ref="G10:G16" si="4">SUM(B10:F10)</f>
        <v>295.18870000000004</v>
      </c>
      <c r="H10" s="65">
        <v>32.700000000000003</v>
      </c>
      <c r="I10" s="65">
        <v>0</v>
      </c>
      <c r="J10" s="65">
        <v>5.8</v>
      </c>
      <c r="K10" s="65">
        <v>144.9015</v>
      </c>
      <c r="L10" s="65">
        <v>8.6890000000000001</v>
      </c>
      <c r="M10" s="66">
        <f t="shared" ref="M10:M16" si="5">SUM(H10:L10)</f>
        <v>192.09049999999999</v>
      </c>
      <c r="N10" s="65">
        <f t="shared" ref="N10:N18" si="6">SUM(B10,H10)</f>
        <v>149.20000000000002</v>
      </c>
      <c r="O10" s="65">
        <f t="shared" si="2"/>
        <v>0</v>
      </c>
      <c r="P10" s="65">
        <f t="shared" si="3"/>
        <v>20.5</v>
      </c>
      <c r="Q10" s="65">
        <f t="shared" si="3"/>
        <v>156.6892</v>
      </c>
      <c r="R10" s="65">
        <f t="shared" si="3"/>
        <v>160.88999999999999</v>
      </c>
      <c r="S10" s="66">
        <f t="shared" si="1"/>
        <v>487.2792</v>
      </c>
    </row>
    <row r="11" spans="1:19" ht="20.100000000000001" customHeight="1" x14ac:dyDescent="0.2">
      <c r="A11" s="12" t="s">
        <v>38</v>
      </c>
      <c r="B11" s="65">
        <v>5623.8999999999978</v>
      </c>
      <c r="C11" s="65">
        <v>0</v>
      </c>
      <c r="D11" s="65">
        <v>274.40000000000003</v>
      </c>
      <c r="E11" s="65">
        <v>309.6173</v>
      </c>
      <c r="F11" s="65">
        <v>25.065999999999999</v>
      </c>
      <c r="G11" s="66">
        <f t="shared" si="4"/>
        <v>6232.9832999999971</v>
      </c>
      <c r="H11" s="65">
        <v>459.3</v>
      </c>
      <c r="I11" s="65">
        <v>0</v>
      </c>
      <c r="J11" s="65">
        <v>0</v>
      </c>
      <c r="K11" s="65">
        <v>5.3948999999999998</v>
      </c>
      <c r="L11" s="65">
        <v>0</v>
      </c>
      <c r="M11" s="66">
        <f t="shared" si="5"/>
        <v>464.69490000000002</v>
      </c>
      <c r="N11" s="65">
        <f t="shared" si="6"/>
        <v>6083.199999999998</v>
      </c>
      <c r="O11" s="65">
        <f t="shared" si="2"/>
        <v>0</v>
      </c>
      <c r="P11" s="65">
        <f t="shared" si="2"/>
        <v>274.40000000000003</v>
      </c>
      <c r="Q11" s="65">
        <f t="shared" ref="Q11:R18" si="7">SUM(E11,K11)</f>
        <v>315.01220000000001</v>
      </c>
      <c r="R11" s="65">
        <f t="shared" si="7"/>
        <v>25.065999999999999</v>
      </c>
      <c r="S11" s="66">
        <f t="shared" si="1"/>
        <v>6697.6781999999976</v>
      </c>
    </row>
    <row r="12" spans="1:19" ht="20.100000000000001" customHeight="1" x14ac:dyDescent="0.2">
      <c r="A12" s="12" t="s">
        <v>39</v>
      </c>
      <c r="B12" s="65">
        <v>3792.4999999999986</v>
      </c>
      <c r="C12" s="65">
        <v>0</v>
      </c>
      <c r="D12" s="65">
        <v>136.69999999999999</v>
      </c>
      <c r="E12" s="65">
        <v>154.01929999999999</v>
      </c>
      <c r="F12" s="65">
        <v>907.76</v>
      </c>
      <c r="G12" s="66">
        <f t="shared" si="4"/>
        <v>4990.9792999999981</v>
      </c>
      <c r="H12" s="65">
        <v>763.80000000000007</v>
      </c>
      <c r="I12" s="65">
        <v>0</v>
      </c>
      <c r="J12" s="65">
        <v>19.099999999999998</v>
      </c>
      <c r="K12" s="65">
        <v>130.07769999999999</v>
      </c>
      <c r="L12" s="65">
        <v>1411.5649999999998</v>
      </c>
      <c r="M12" s="66">
        <f t="shared" si="5"/>
        <v>2324.5427</v>
      </c>
      <c r="N12" s="65">
        <f t="shared" si="6"/>
        <v>4556.2999999999984</v>
      </c>
      <c r="O12" s="65">
        <f t="shared" si="2"/>
        <v>0</v>
      </c>
      <c r="P12" s="65">
        <f t="shared" si="2"/>
        <v>155.79999999999998</v>
      </c>
      <c r="Q12" s="65">
        <f t="shared" si="7"/>
        <v>284.09699999999998</v>
      </c>
      <c r="R12" s="65">
        <f t="shared" si="7"/>
        <v>2319.3249999999998</v>
      </c>
      <c r="S12" s="66">
        <f t="shared" ref="S12:S17" si="8">SUM(N12:R12)</f>
        <v>7315.5219999999981</v>
      </c>
    </row>
    <row r="13" spans="1:19" ht="20.100000000000001" customHeight="1" x14ac:dyDescent="0.2">
      <c r="A13" s="12" t="s">
        <v>40</v>
      </c>
      <c r="B13" s="65">
        <v>932.99999999999989</v>
      </c>
      <c r="C13" s="65">
        <v>0</v>
      </c>
      <c r="D13" s="65">
        <v>7.4</v>
      </c>
      <c r="E13" s="65">
        <v>0</v>
      </c>
      <c r="F13" s="65">
        <v>897.94</v>
      </c>
      <c r="G13" s="66">
        <f t="shared" si="4"/>
        <v>1838.34</v>
      </c>
      <c r="H13" s="65">
        <v>171.5</v>
      </c>
      <c r="I13" s="65">
        <v>0</v>
      </c>
      <c r="J13" s="65">
        <v>0</v>
      </c>
      <c r="K13" s="65">
        <v>0</v>
      </c>
      <c r="L13" s="65">
        <v>475.36700000000008</v>
      </c>
      <c r="M13" s="66">
        <f t="shared" si="5"/>
        <v>646.86700000000008</v>
      </c>
      <c r="N13" s="65">
        <f t="shared" si="6"/>
        <v>1104.5</v>
      </c>
      <c r="O13" s="65">
        <f t="shared" si="2"/>
        <v>0</v>
      </c>
      <c r="P13" s="65">
        <f t="shared" si="2"/>
        <v>7.4</v>
      </c>
      <c r="Q13" s="65">
        <f t="shared" si="7"/>
        <v>0</v>
      </c>
      <c r="R13" s="65">
        <f t="shared" si="7"/>
        <v>1373.3070000000002</v>
      </c>
      <c r="S13" s="66">
        <f t="shared" si="8"/>
        <v>2485.2070000000003</v>
      </c>
    </row>
    <row r="14" spans="1:19" ht="20.100000000000001" customHeight="1" x14ac:dyDescent="0.2">
      <c r="A14" s="12" t="s">
        <v>41</v>
      </c>
      <c r="B14" s="65">
        <v>752.70000000000016</v>
      </c>
      <c r="C14" s="65">
        <v>0</v>
      </c>
      <c r="D14" s="65">
        <v>6.6</v>
      </c>
      <c r="E14" s="65">
        <v>20.121400000000001</v>
      </c>
      <c r="F14" s="65">
        <v>6765.3829999999998</v>
      </c>
      <c r="G14" s="66">
        <f t="shared" si="4"/>
        <v>7544.8044</v>
      </c>
      <c r="H14" s="65">
        <v>102.6</v>
      </c>
      <c r="I14" s="65">
        <v>0</v>
      </c>
      <c r="J14" s="65">
        <v>0</v>
      </c>
      <c r="K14" s="65">
        <v>0</v>
      </c>
      <c r="L14" s="65">
        <v>3892.8249999999998</v>
      </c>
      <c r="M14" s="66">
        <f t="shared" si="5"/>
        <v>3995.4249999999997</v>
      </c>
      <c r="N14" s="65">
        <f t="shared" si="6"/>
        <v>855.30000000000018</v>
      </c>
      <c r="O14" s="65">
        <f t="shared" si="2"/>
        <v>0</v>
      </c>
      <c r="P14" s="65">
        <f t="shared" si="2"/>
        <v>6.6</v>
      </c>
      <c r="Q14" s="65">
        <f t="shared" si="7"/>
        <v>20.121400000000001</v>
      </c>
      <c r="R14" s="65">
        <f t="shared" si="7"/>
        <v>10658.207999999999</v>
      </c>
      <c r="S14" s="66">
        <f t="shared" si="8"/>
        <v>11540.229399999998</v>
      </c>
    </row>
    <row r="15" spans="1:19" ht="20.100000000000001" customHeight="1" x14ac:dyDescent="0.2">
      <c r="A15" s="12" t="s">
        <v>42</v>
      </c>
      <c r="B15" s="65">
        <v>12.200000000000001</v>
      </c>
      <c r="C15" s="65">
        <v>0</v>
      </c>
      <c r="D15" s="65">
        <v>0</v>
      </c>
      <c r="E15" s="65">
        <v>0</v>
      </c>
      <c r="F15" s="65">
        <v>176.75299999999999</v>
      </c>
      <c r="G15" s="66">
        <f t="shared" si="4"/>
        <v>188.95299999999997</v>
      </c>
      <c r="H15" s="65">
        <v>1.2000000000000002</v>
      </c>
      <c r="I15" s="65">
        <v>0</v>
      </c>
      <c r="J15" s="65">
        <v>12.4</v>
      </c>
      <c r="K15" s="65">
        <v>0</v>
      </c>
      <c r="L15" s="65">
        <v>0</v>
      </c>
      <c r="M15" s="66">
        <f t="shared" si="5"/>
        <v>13.600000000000001</v>
      </c>
      <c r="N15" s="65">
        <f t="shared" si="6"/>
        <v>13.400000000000002</v>
      </c>
      <c r="O15" s="65">
        <f t="shared" si="2"/>
        <v>0</v>
      </c>
      <c r="P15" s="65">
        <f t="shared" si="2"/>
        <v>12.4</v>
      </c>
      <c r="Q15" s="65">
        <f t="shared" si="7"/>
        <v>0</v>
      </c>
      <c r="R15" s="65">
        <f t="shared" si="7"/>
        <v>176.75299999999999</v>
      </c>
      <c r="S15" s="66">
        <f t="shared" si="8"/>
        <v>202.553</v>
      </c>
    </row>
    <row r="16" spans="1:19" ht="20.100000000000001" customHeight="1" thickBot="1" x14ac:dyDescent="0.25">
      <c r="A16" s="21" t="s">
        <v>43</v>
      </c>
      <c r="B16" s="65">
        <v>0.2</v>
      </c>
      <c r="C16" s="65">
        <v>0</v>
      </c>
      <c r="D16" s="65">
        <v>0</v>
      </c>
      <c r="E16" s="65">
        <v>0</v>
      </c>
      <c r="F16" s="65">
        <v>383.803</v>
      </c>
      <c r="G16" s="67">
        <f t="shared" si="4"/>
        <v>384.00299999999999</v>
      </c>
      <c r="H16" s="65">
        <v>0.2</v>
      </c>
      <c r="I16" s="65">
        <v>0</v>
      </c>
      <c r="J16" s="65">
        <v>0</v>
      </c>
      <c r="K16" s="65">
        <v>0</v>
      </c>
      <c r="L16" s="65">
        <v>0</v>
      </c>
      <c r="M16" s="67">
        <f t="shared" si="5"/>
        <v>0.2</v>
      </c>
      <c r="N16" s="68">
        <f t="shared" si="6"/>
        <v>0.4</v>
      </c>
      <c r="O16" s="68">
        <f t="shared" si="2"/>
        <v>0</v>
      </c>
      <c r="P16" s="68">
        <f t="shared" si="2"/>
        <v>0</v>
      </c>
      <c r="Q16" s="68">
        <f t="shared" si="7"/>
        <v>0</v>
      </c>
      <c r="R16" s="68">
        <f t="shared" si="7"/>
        <v>383.803</v>
      </c>
      <c r="S16" s="67">
        <f t="shared" si="8"/>
        <v>384.20299999999997</v>
      </c>
    </row>
    <row r="17" spans="1:19" ht="20.100000000000001" customHeight="1" thickBot="1" x14ac:dyDescent="0.25">
      <c r="A17" s="22" t="s">
        <v>44</v>
      </c>
      <c r="B17" s="75">
        <f>SUM(B9:B16)</f>
        <v>11230.999999999998</v>
      </c>
      <c r="C17" s="75">
        <f t="shared" ref="C17:I17" si="9">SUM(C9:C16)</f>
        <v>0</v>
      </c>
      <c r="D17" s="75">
        <f>SUM(D9:D16)</f>
        <v>439.8</v>
      </c>
      <c r="E17" s="75">
        <f>SUM(E9:E16)</f>
        <v>495.54569999999995</v>
      </c>
      <c r="F17" s="75">
        <f>SUM(F9:F16)</f>
        <v>10400.981</v>
      </c>
      <c r="G17" s="76">
        <f>SUM(B17:F17)</f>
        <v>22567.326699999998</v>
      </c>
      <c r="H17" s="75">
        <f>SUM(H9:H16)</f>
        <v>1531.3000000000002</v>
      </c>
      <c r="I17" s="75">
        <f t="shared" si="9"/>
        <v>0</v>
      </c>
      <c r="J17" s="75">
        <f>SUM(J9:J16)</f>
        <v>37.299999999999997</v>
      </c>
      <c r="K17" s="75">
        <f>SUM(K9:K16)</f>
        <v>311.26800000000003</v>
      </c>
      <c r="L17" s="75">
        <f>SUM(L9:L16)</f>
        <v>6001.7829999999994</v>
      </c>
      <c r="M17" s="70">
        <f>SUM(H17:L17)</f>
        <v>7881.6509999999998</v>
      </c>
      <c r="N17" s="76">
        <f t="shared" si="6"/>
        <v>12762.3</v>
      </c>
      <c r="O17" s="70">
        <f t="shared" si="2"/>
        <v>0</v>
      </c>
      <c r="P17" s="70">
        <f t="shared" si="2"/>
        <v>477.1</v>
      </c>
      <c r="Q17" s="70">
        <f t="shared" si="7"/>
        <v>806.81369999999993</v>
      </c>
      <c r="R17" s="70">
        <f t="shared" si="7"/>
        <v>16402.763999999999</v>
      </c>
      <c r="S17" s="76">
        <f t="shared" si="8"/>
        <v>30448.977699999999</v>
      </c>
    </row>
    <row r="18" spans="1:19" ht="20.100000000000001" customHeight="1" thickBot="1" x14ac:dyDescent="0.25">
      <c r="A18" s="22" t="s">
        <v>21</v>
      </c>
      <c r="B18" s="75">
        <f>SUM(B8,B17)</f>
        <v>254394.1</v>
      </c>
      <c r="C18" s="75">
        <f>SUM(C8,C17)</f>
        <v>313275.52201900003</v>
      </c>
      <c r="D18" s="75">
        <f>SUM(D8,D17)</f>
        <v>351039.5</v>
      </c>
      <c r="E18" s="75">
        <f>SUM(E8,E17)</f>
        <v>7133.2570000000005</v>
      </c>
      <c r="F18" s="75">
        <f>SUM(F8,F17)</f>
        <v>11141.620999999999</v>
      </c>
      <c r="G18" s="70">
        <f>SUM(B18:F18)</f>
        <v>936984.00001900003</v>
      </c>
      <c r="H18" s="75">
        <f>SUM(H8,H17)</f>
        <v>73458.999999999985</v>
      </c>
      <c r="I18" s="75">
        <f>SUM(I8,I17)</f>
        <v>25021.288375</v>
      </c>
      <c r="J18" s="75">
        <f>SUM(J8,J17)</f>
        <v>127288.00000000001</v>
      </c>
      <c r="K18" s="75">
        <f>SUM(K8,K17)</f>
        <v>4812.1662999999999</v>
      </c>
      <c r="L18" s="75">
        <f>SUM(L8,L17)</f>
        <v>7319.6689999999999</v>
      </c>
      <c r="M18" s="70">
        <f>SUM(H18:L18)</f>
        <v>237900.12367500001</v>
      </c>
      <c r="N18" s="70">
        <f t="shared" si="6"/>
        <v>327853.09999999998</v>
      </c>
      <c r="O18" s="70">
        <f>SUM(C18,I18)</f>
        <v>338296.81039400003</v>
      </c>
      <c r="P18" s="70">
        <f>SUM(D18,J18)</f>
        <v>478327.5</v>
      </c>
      <c r="Q18" s="70">
        <f t="shared" si="7"/>
        <v>11945.4233</v>
      </c>
      <c r="R18" s="70">
        <f t="shared" si="7"/>
        <v>18461.29</v>
      </c>
      <c r="S18" s="70">
        <f>SUM(N18:R18)</f>
        <v>1174884.1236939998</v>
      </c>
    </row>
    <row r="19" spans="1:19" ht="20.100000000000001" customHeight="1" x14ac:dyDescent="0.2">
      <c r="A19" s="2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</row>
    <row r="20" spans="1:19" ht="20.100000000000001" customHeight="1" x14ac:dyDescent="0.2">
      <c r="A20" s="26"/>
      <c r="B20" s="27" t="s">
        <v>45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 t="s">
        <v>0</v>
      </c>
    </row>
    <row r="21" spans="1:19" ht="20.100000000000001" customHeight="1" x14ac:dyDescent="0.2">
      <c r="A21" s="104" t="s">
        <v>46</v>
      </c>
      <c r="B21" s="106" t="s">
        <v>28</v>
      </c>
      <c r="C21" s="107"/>
      <c r="D21" s="107"/>
      <c r="E21" s="107"/>
      <c r="F21" s="107"/>
      <c r="G21" s="108"/>
      <c r="H21" s="106" t="s">
        <v>29</v>
      </c>
      <c r="I21" s="107"/>
      <c r="J21" s="107"/>
      <c r="K21" s="107"/>
      <c r="L21" s="107"/>
      <c r="M21" s="108"/>
      <c r="N21" s="106" t="s">
        <v>30</v>
      </c>
      <c r="O21" s="107"/>
      <c r="P21" s="107"/>
      <c r="Q21" s="107"/>
      <c r="R21" s="107"/>
      <c r="S21" s="108"/>
    </row>
    <row r="22" spans="1:19" ht="20.100000000000001" customHeight="1" x14ac:dyDescent="0.2">
      <c r="A22" s="105"/>
      <c r="B22" s="28" t="s">
        <v>31</v>
      </c>
      <c r="C22" s="28" t="s">
        <v>17</v>
      </c>
      <c r="D22" s="28" t="s">
        <v>18</v>
      </c>
      <c r="E22" s="28" t="s">
        <v>32</v>
      </c>
      <c r="F22" s="28" t="s">
        <v>20</v>
      </c>
      <c r="G22" s="28" t="s">
        <v>21</v>
      </c>
      <c r="H22" s="28" t="s">
        <v>31</v>
      </c>
      <c r="I22" s="28" t="s">
        <v>17</v>
      </c>
      <c r="J22" s="28" t="s">
        <v>18</v>
      </c>
      <c r="K22" s="28" t="s">
        <v>32</v>
      </c>
      <c r="L22" s="28" t="s">
        <v>20</v>
      </c>
      <c r="M22" s="29" t="s">
        <v>21</v>
      </c>
      <c r="N22" s="28" t="s">
        <v>31</v>
      </c>
      <c r="O22" s="28" t="s">
        <v>17</v>
      </c>
      <c r="P22" s="28" t="s">
        <v>18</v>
      </c>
      <c r="Q22" s="28" t="s">
        <v>32</v>
      </c>
      <c r="R22" s="28" t="s">
        <v>20</v>
      </c>
      <c r="S22" s="29" t="s">
        <v>21</v>
      </c>
    </row>
    <row r="23" spans="1:19" ht="20.100000000000001" customHeight="1" x14ac:dyDescent="0.2">
      <c r="A23" s="30" t="s">
        <v>33</v>
      </c>
      <c r="B23" s="65">
        <v>237176.80000000002</v>
      </c>
      <c r="C23" s="65">
        <v>313275.52201900003</v>
      </c>
      <c r="D23" s="65">
        <v>348614.5</v>
      </c>
      <c r="E23" s="65">
        <v>6492.8142000000007</v>
      </c>
      <c r="F23" s="65">
        <v>443.78300000000002</v>
      </c>
      <c r="G23" s="66">
        <f t="shared" ref="G23:G35" si="10">SUM(B23:F23)</f>
        <v>906003.41921900015</v>
      </c>
      <c r="H23" s="65">
        <v>5986.3000000000011</v>
      </c>
      <c r="I23" s="65">
        <v>0</v>
      </c>
      <c r="J23" s="65">
        <v>1985.2000000000003</v>
      </c>
      <c r="K23" s="65">
        <v>144.89709999999999</v>
      </c>
      <c r="L23" s="65">
        <v>296.85700000000003</v>
      </c>
      <c r="M23" s="66">
        <f t="shared" ref="M23:M35" si="11">SUM(H23:L23)</f>
        <v>8413.2541000000019</v>
      </c>
      <c r="N23" s="65">
        <f t="shared" ref="N23:R25" si="12">SUM(B23,H23)</f>
        <v>243163.1</v>
      </c>
      <c r="O23" s="65">
        <f t="shared" si="12"/>
        <v>313275.52201900003</v>
      </c>
      <c r="P23" s="65">
        <f t="shared" si="12"/>
        <v>350599.7</v>
      </c>
      <c r="Q23" s="65">
        <f t="shared" si="12"/>
        <v>6637.7113000000008</v>
      </c>
      <c r="R23" s="65">
        <f t="shared" si="12"/>
        <v>740.6400000000001</v>
      </c>
      <c r="S23" s="66">
        <f>SUM(N23:R23)</f>
        <v>914416.67331900005</v>
      </c>
    </row>
    <row r="24" spans="1:19" ht="20.100000000000001" customHeight="1" thickBot="1" x14ac:dyDescent="0.25">
      <c r="A24" s="31" t="s">
        <v>34</v>
      </c>
      <c r="B24" s="65">
        <v>5875.9</v>
      </c>
      <c r="C24" s="65">
        <v>0</v>
      </c>
      <c r="D24" s="65">
        <v>2003.5000000000005</v>
      </c>
      <c r="E24" s="65">
        <v>151.762</v>
      </c>
      <c r="F24" s="65">
        <v>298.25200000000001</v>
      </c>
      <c r="G24" s="67">
        <f t="shared" si="10"/>
        <v>8329.4139999999989</v>
      </c>
      <c r="H24" s="65">
        <v>66051.799999999988</v>
      </c>
      <c r="I24" s="65">
        <v>25021.288375</v>
      </c>
      <c r="J24" s="65">
        <v>125247.20000000001</v>
      </c>
      <c r="K24" s="65">
        <v>4349.1363000000001</v>
      </c>
      <c r="L24" s="65">
        <v>1019.634</v>
      </c>
      <c r="M24" s="67">
        <f t="shared" si="11"/>
        <v>221689.05867500001</v>
      </c>
      <c r="N24" s="68">
        <f t="shared" si="12"/>
        <v>71927.699999999983</v>
      </c>
      <c r="O24" s="68">
        <f t="shared" si="12"/>
        <v>25021.288375</v>
      </c>
      <c r="P24" s="68">
        <f t="shared" si="12"/>
        <v>127250.70000000001</v>
      </c>
      <c r="Q24" s="68">
        <f t="shared" si="12"/>
        <v>4500.8982999999998</v>
      </c>
      <c r="R24" s="68">
        <f t="shared" si="12"/>
        <v>1317.886</v>
      </c>
      <c r="S24" s="67">
        <f>SUM(N24:R24)</f>
        <v>230018.472675</v>
      </c>
    </row>
    <row r="25" spans="1:19" ht="20.100000000000001" customHeight="1" thickBot="1" x14ac:dyDescent="0.25">
      <c r="A25" s="22" t="s">
        <v>35</v>
      </c>
      <c r="B25" s="75">
        <f>SUM(B23:B24)</f>
        <v>243052.7</v>
      </c>
      <c r="C25" s="75">
        <f>SUM(C23:C24)</f>
        <v>313275.52201900003</v>
      </c>
      <c r="D25" s="75">
        <f>SUM(D23:D24)</f>
        <v>350618</v>
      </c>
      <c r="E25" s="75">
        <f>SUM(E23:E24)</f>
        <v>6644.5762000000004</v>
      </c>
      <c r="F25" s="75">
        <f>SUM(F23:F24)</f>
        <v>742.03500000000008</v>
      </c>
      <c r="G25" s="70">
        <f t="shared" si="10"/>
        <v>914332.83321900002</v>
      </c>
      <c r="H25" s="75">
        <f>SUM(H23:H24)</f>
        <v>72038.099999999991</v>
      </c>
      <c r="I25" s="75">
        <f>SUM(I23:I24)</f>
        <v>25021.288375</v>
      </c>
      <c r="J25" s="75">
        <f>SUM(J23:J24)</f>
        <v>127232.40000000001</v>
      </c>
      <c r="K25" s="75">
        <f>SUM(K23:K24)</f>
        <v>4494.0334000000003</v>
      </c>
      <c r="L25" s="75">
        <f>SUM(L23:L24)</f>
        <v>1316.491</v>
      </c>
      <c r="M25" s="70">
        <f t="shared" si="11"/>
        <v>230102.31277500003</v>
      </c>
      <c r="N25" s="67">
        <f t="shared" si="12"/>
        <v>315090.8</v>
      </c>
      <c r="O25" s="70">
        <f t="shared" si="12"/>
        <v>338296.81039400003</v>
      </c>
      <c r="P25" s="70">
        <f t="shared" si="12"/>
        <v>477850.4</v>
      </c>
      <c r="Q25" s="70">
        <f t="shared" si="12"/>
        <v>11138.6096</v>
      </c>
      <c r="R25" s="70">
        <f t="shared" si="12"/>
        <v>2058.5259999999998</v>
      </c>
      <c r="S25" s="70">
        <f>SUM(N25:R25)</f>
        <v>1144435.1459940001</v>
      </c>
    </row>
    <row r="26" spans="1:19" ht="20.100000000000001" customHeight="1" x14ac:dyDescent="0.2">
      <c r="A26" s="32" t="s">
        <v>36</v>
      </c>
      <c r="B26" s="65">
        <v>0</v>
      </c>
      <c r="C26" s="65">
        <v>0</v>
      </c>
      <c r="D26" s="65">
        <v>0</v>
      </c>
      <c r="E26" s="65">
        <v>0</v>
      </c>
      <c r="F26" s="65">
        <v>1093.1759999999999</v>
      </c>
      <c r="G26" s="73">
        <f t="shared" si="10"/>
        <v>1093.1759999999999</v>
      </c>
      <c r="H26" s="65">
        <v>0</v>
      </c>
      <c r="I26" s="65">
        <v>0</v>
      </c>
      <c r="J26" s="65">
        <v>0</v>
      </c>
      <c r="K26" s="65">
        <v>31.786300000000001</v>
      </c>
      <c r="L26" s="65">
        <v>211.65500000000003</v>
      </c>
      <c r="M26" s="73">
        <f t="shared" si="11"/>
        <v>243.44130000000004</v>
      </c>
      <c r="N26" s="74">
        <f t="shared" ref="N26:Q35" si="13">SUM(B26,H26)</f>
        <v>0</v>
      </c>
      <c r="O26" s="74">
        <f>SUM(C26,I26)</f>
        <v>0</v>
      </c>
      <c r="P26" s="74">
        <f t="shared" si="13"/>
        <v>0</v>
      </c>
      <c r="Q26" s="74">
        <f t="shared" ref="Q26:Q34" si="14">SUM(E26,K26)</f>
        <v>31.786300000000001</v>
      </c>
      <c r="R26" s="74">
        <f t="shared" ref="R26:R34" si="15">SUM(F26,L26)</f>
        <v>1304.8309999999999</v>
      </c>
      <c r="S26" s="73">
        <f>SUM(N26:R26)</f>
        <v>1336.6172999999999</v>
      </c>
    </row>
    <row r="27" spans="1:19" ht="20.100000000000001" customHeight="1" x14ac:dyDescent="0.2">
      <c r="A27" s="30" t="s">
        <v>37</v>
      </c>
      <c r="B27" s="65">
        <v>122.2</v>
      </c>
      <c r="C27" s="65">
        <v>0</v>
      </c>
      <c r="D27" s="65">
        <v>14.6</v>
      </c>
      <c r="E27" s="65">
        <v>13.294600000000001</v>
      </c>
      <c r="F27" s="65">
        <v>152.42699999999999</v>
      </c>
      <c r="G27" s="66">
        <f t="shared" si="10"/>
        <v>302.52160000000003</v>
      </c>
      <c r="H27" s="65">
        <v>34.4</v>
      </c>
      <c r="I27" s="65">
        <v>0</v>
      </c>
      <c r="J27" s="65">
        <v>0</v>
      </c>
      <c r="K27" s="65">
        <v>142.3535</v>
      </c>
      <c r="L27" s="65">
        <v>7.7590000000000003</v>
      </c>
      <c r="M27" s="66">
        <f t="shared" si="11"/>
        <v>184.51249999999999</v>
      </c>
      <c r="N27" s="65">
        <f t="shared" ref="N27:N32" si="16">SUM(B27,H27)</f>
        <v>156.6</v>
      </c>
      <c r="O27" s="65">
        <f t="shared" si="13"/>
        <v>0</v>
      </c>
      <c r="P27" s="65">
        <f>SUM(D27,J27)</f>
        <v>14.6</v>
      </c>
      <c r="Q27" s="65">
        <f t="shared" si="14"/>
        <v>155.6481</v>
      </c>
      <c r="R27" s="65">
        <f t="shared" si="15"/>
        <v>160.18599999999998</v>
      </c>
      <c r="S27" s="66">
        <f>SUM(N27:R27)</f>
        <v>487.03409999999997</v>
      </c>
    </row>
    <row r="28" spans="1:19" ht="20.100000000000001" customHeight="1" x14ac:dyDescent="0.2">
      <c r="A28" s="30" t="s">
        <v>38</v>
      </c>
      <c r="B28" s="65">
        <v>5688.3</v>
      </c>
      <c r="C28" s="65">
        <v>0</v>
      </c>
      <c r="D28" s="65">
        <v>327</v>
      </c>
      <c r="E28" s="65">
        <v>339.64890000000003</v>
      </c>
      <c r="F28" s="65">
        <v>25.405999999999999</v>
      </c>
      <c r="G28" s="66">
        <f t="shared" si="10"/>
        <v>6380.3549000000003</v>
      </c>
      <c r="H28" s="65">
        <v>461.39999999999992</v>
      </c>
      <c r="I28" s="65">
        <v>0</v>
      </c>
      <c r="J28" s="65">
        <v>0</v>
      </c>
      <c r="K28" s="65">
        <v>5.3575999999999997</v>
      </c>
      <c r="L28" s="65">
        <v>0</v>
      </c>
      <c r="M28" s="66">
        <f t="shared" si="11"/>
        <v>466.75759999999991</v>
      </c>
      <c r="N28" s="65">
        <f t="shared" si="16"/>
        <v>6149.7</v>
      </c>
      <c r="O28" s="65">
        <f t="shared" si="13"/>
        <v>0</v>
      </c>
      <c r="P28" s="65">
        <f>SUM(D28,J28)</f>
        <v>327</v>
      </c>
      <c r="Q28" s="65">
        <f t="shared" si="14"/>
        <v>345.00650000000002</v>
      </c>
      <c r="R28" s="65">
        <f t="shared" si="15"/>
        <v>25.405999999999999</v>
      </c>
      <c r="S28" s="66">
        <f t="shared" ref="S28:S31" si="17">SUM(N28:R28)</f>
        <v>6847.1125000000002</v>
      </c>
    </row>
    <row r="29" spans="1:19" ht="20.100000000000001" customHeight="1" x14ac:dyDescent="0.2">
      <c r="A29" s="30" t="s">
        <v>39</v>
      </c>
      <c r="B29" s="65">
        <v>3780</v>
      </c>
      <c r="C29" s="65">
        <v>0</v>
      </c>
      <c r="D29" s="65">
        <v>137.4</v>
      </c>
      <c r="E29" s="65">
        <v>156.6095</v>
      </c>
      <c r="F29" s="65">
        <v>907.14599999999996</v>
      </c>
      <c r="G29" s="66">
        <f t="shared" si="10"/>
        <v>4981.1554999999998</v>
      </c>
      <c r="H29" s="65">
        <v>758.00000000000011</v>
      </c>
      <c r="I29" s="65">
        <v>0</v>
      </c>
      <c r="J29" s="65">
        <v>19.5</v>
      </c>
      <c r="K29" s="65">
        <v>127.9003</v>
      </c>
      <c r="L29" s="65">
        <v>1415.0059999999999</v>
      </c>
      <c r="M29" s="66">
        <f t="shared" si="11"/>
        <v>2320.4063000000001</v>
      </c>
      <c r="N29" s="65">
        <f t="shared" si="16"/>
        <v>4538</v>
      </c>
      <c r="O29" s="65">
        <f t="shared" si="13"/>
        <v>0</v>
      </c>
      <c r="P29" s="65">
        <f>SUM(D29,J29)</f>
        <v>156.9</v>
      </c>
      <c r="Q29" s="65">
        <f t="shared" si="14"/>
        <v>284.50979999999998</v>
      </c>
      <c r="R29" s="65">
        <f t="shared" si="15"/>
        <v>2322.152</v>
      </c>
      <c r="S29" s="66">
        <f t="shared" si="17"/>
        <v>7301.5617999999995</v>
      </c>
    </row>
    <row r="30" spans="1:19" ht="20.100000000000001" customHeight="1" x14ac:dyDescent="0.2">
      <c r="A30" s="30" t="s">
        <v>40</v>
      </c>
      <c r="B30" s="65">
        <v>902.60000000000014</v>
      </c>
      <c r="C30" s="65">
        <v>0</v>
      </c>
      <c r="D30" s="65">
        <v>7.9</v>
      </c>
      <c r="E30" s="65">
        <v>0</v>
      </c>
      <c r="F30" s="65">
        <v>887.85900000000004</v>
      </c>
      <c r="G30" s="66">
        <f t="shared" si="10"/>
        <v>1798.3590000000002</v>
      </c>
      <c r="H30" s="65">
        <v>172.89999999999998</v>
      </c>
      <c r="I30" s="65">
        <v>0</v>
      </c>
      <c r="J30" s="65">
        <v>0</v>
      </c>
      <c r="K30" s="65">
        <v>0</v>
      </c>
      <c r="L30" s="65">
        <v>473.447</v>
      </c>
      <c r="M30" s="66">
        <f t="shared" si="11"/>
        <v>646.34699999999998</v>
      </c>
      <c r="N30" s="65">
        <f t="shared" si="16"/>
        <v>1075.5</v>
      </c>
      <c r="O30" s="65">
        <f t="shared" si="13"/>
        <v>0</v>
      </c>
      <c r="P30" s="65">
        <f>SUM(D30,J30)</f>
        <v>7.9</v>
      </c>
      <c r="Q30" s="65">
        <f t="shared" si="14"/>
        <v>0</v>
      </c>
      <c r="R30" s="65">
        <f t="shared" si="15"/>
        <v>1361.306</v>
      </c>
      <c r="S30" s="66">
        <f t="shared" si="17"/>
        <v>2444.7060000000001</v>
      </c>
    </row>
    <row r="31" spans="1:19" ht="20.100000000000001" customHeight="1" x14ac:dyDescent="0.2">
      <c r="A31" s="30" t="s">
        <v>41</v>
      </c>
      <c r="B31" s="65">
        <v>739.5</v>
      </c>
      <c r="C31" s="65">
        <v>0</v>
      </c>
      <c r="D31" s="65">
        <v>6.6</v>
      </c>
      <c r="E31" s="65">
        <v>20.536200000000001</v>
      </c>
      <c r="F31" s="65">
        <v>6725.2290000000012</v>
      </c>
      <c r="G31" s="66">
        <f t="shared" si="10"/>
        <v>7491.8652000000011</v>
      </c>
      <c r="H31" s="65">
        <v>98.199999999999989</v>
      </c>
      <c r="I31" s="65">
        <v>0</v>
      </c>
      <c r="J31" s="65">
        <v>0</v>
      </c>
      <c r="K31" s="65">
        <v>0</v>
      </c>
      <c r="L31" s="65">
        <v>3915.5949999999998</v>
      </c>
      <c r="M31" s="66">
        <f t="shared" si="11"/>
        <v>4013.7949999999996</v>
      </c>
      <c r="N31" s="65">
        <f t="shared" si="16"/>
        <v>837.7</v>
      </c>
      <c r="O31" s="65">
        <f t="shared" si="13"/>
        <v>0</v>
      </c>
      <c r="P31" s="65">
        <f>SUM(D31,J31)</f>
        <v>6.6</v>
      </c>
      <c r="Q31" s="65">
        <f t="shared" si="14"/>
        <v>20.536200000000001</v>
      </c>
      <c r="R31" s="65">
        <f t="shared" si="15"/>
        <v>10640.824000000001</v>
      </c>
      <c r="S31" s="66">
        <f t="shared" si="17"/>
        <v>11505.6602</v>
      </c>
    </row>
    <row r="32" spans="1:19" ht="20.100000000000001" customHeight="1" x14ac:dyDescent="0.2">
      <c r="A32" s="30" t="s">
        <v>42</v>
      </c>
      <c r="B32" s="65">
        <v>12.600000000000001</v>
      </c>
      <c r="C32" s="65">
        <v>0</v>
      </c>
      <c r="D32" s="65">
        <v>0</v>
      </c>
      <c r="E32" s="65">
        <v>0</v>
      </c>
      <c r="F32" s="65">
        <v>174.10600000000002</v>
      </c>
      <c r="G32" s="66">
        <f t="shared" si="10"/>
        <v>186.70600000000002</v>
      </c>
      <c r="H32" s="65">
        <v>1.3000000000000003</v>
      </c>
      <c r="I32" s="65">
        <v>0</v>
      </c>
      <c r="J32" s="65">
        <v>0</v>
      </c>
      <c r="K32" s="65">
        <v>0</v>
      </c>
      <c r="L32" s="65">
        <v>0</v>
      </c>
      <c r="M32" s="66">
        <f t="shared" si="11"/>
        <v>1.3000000000000003</v>
      </c>
      <c r="N32" s="65">
        <f t="shared" si="16"/>
        <v>13.900000000000002</v>
      </c>
      <c r="O32" s="65">
        <f t="shared" si="13"/>
        <v>0</v>
      </c>
      <c r="P32" s="65">
        <f t="shared" si="13"/>
        <v>0</v>
      </c>
      <c r="Q32" s="65">
        <f t="shared" si="14"/>
        <v>0</v>
      </c>
      <c r="R32" s="65">
        <f t="shared" si="15"/>
        <v>174.10600000000002</v>
      </c>
      <c r="S32" s="66">
        <f>SUM(N32:R32)</f>
        <v>188.00600000000003</v>
      </c>
    </row>
    <row r="33" spans="1:19" ht="20.100000000000001" customHeight="1" thickBot="1" x14ac:dyDescent="0.25">
      <c r="A33" s="31" t="s">
        <v>43</v>
      </c>
      <c r="B33" s="65">
        <v>0.2</v>
      </c>
      <c r="C33" s="65">
        <v>0</v>
      </c>
      <c r="D33" s="65">
        <v>0</v>
      </c>
      <c r="E33" s="65">
        <v>0</v>
      </c>
      <c r="F33" s="65">
        <v>390.27699999999999</v>
      </c>
      <c r="G33" s="67">
        <f t="shared" si="10"/>
        <v>390.47699999999998</v>
      </c>
      <c r="H33" s="65">
        <v>0</v>
      </c>
      <c r="I33" s="65">
        <v>0</v>
      </c>
      <c r="J33" s="65">
        <v>0</v>
      </c>
      <c r="K33" s="65">
        <v>0</v>
      </c>
      <c r="L33" s="65">
        <v>0</v>
      </c>
      <c r="M33" s="67">
        <f t="shared" si="11"/>
        <v>0</v>
      </c>
      <c r="N33" s="68">
        <f t="shared" si="13"/>
        <v>0.2</v>
      </c>
      <c r="O33" s="68">
        <f t="shared" si="13"/>
        <v>0</v>
      </c>
      <c r="P33" s="68">
        <f t="shared" si="13"/>
        <v>0</v>
      </c>
      <c r="Q33" s="68">
        <f t="shared" si="14"/>
        <v>0</v>
      </c>
      <c r="R33" s="68">
        <f t="shared" si="15"/>
        <v>390.27699999999999</v>
      </c>
      <c r="S33" s="67">
        <f>SUM(N33:R33)</f>
        <v>390.47699999999998</v>
      </c>
    </row>
    <row r="34" spans="1:19" ht="20.100000000000001" customHeight="1" thickBot="1" x14ac:dyDescent="0.25">
      <c r="A34" s="22" t="s">
        <v>44</v>
      </c>
      <c r="B34" s="75">
        <f>SUM(B26:B33)</f>
        <v>11245.400000000001</v>
      </c>
      <c r="C34" s="75">
        <f>SUM(C26:C33)</f>
        <v>0</v>
      </c>
      <c r="D34" s="75">
        <f>SUM(D26:D33)</f>
        <v>493.5</v>
      </c>
      <c r="E34" s="75">
        <f>SUM(E26:E33)</f>
        <v>530.08920000000001</v>
      </c>
      <c r="F34" s="75">
        <f>SUM(F26:F33)</f>
        <v>10355.626</v>
      </c>
      <c r="G34" s="70">
        <f t="shared" si="10"/>
        <v>22624.6152</v>
      </c>
      <c r="H34" s="75">
        <f>SUM(H26:H33)</f>
        <v>1526.1999999999998</v>
      </c>
      <c r="I34" s="75">
        <f>SUM(I26:I33)</f>
        <v>0</v>
      </c>
      <c r="J34" s="75">
        <f>SUM(J26:J33)</f>
        <v>19.5</v>
      </c>
      <c r="K34" s="75">
        <f>SUM(K26:K33)</f>
        <v>307.39769999999999</v>
      </c>
      <c r="L34" s="75">
        <f>SUM(L26:L33)</f>
        <v>6023.4619999999995</v>
      </c>
      <c r="M34" s="70">
        <f t="shared" si="11"/>
        <v>7876.5596999999998</v>
      </c>
      <c r="N34" s="70">
        <f>SUM(B34,H34)</f>
        <v>12771.600000000002</v>
      </c>
      <c r="O34" s="70">
        <f t="shared" si="13"/>
        <v>0</v>
      </c>
      <c r="P34" s="70">
        <f>SUM(D34,J34)</f>
        <v>513</v>
      </c>
      <c r="Q34" s="70">
        <f t="shared" si="14"/>
        <v>837.48689999999999</v>
      </c>
      <c r="R34" s="70">
        <f t="shared" si="15"/>
        <v>16379.088</v>
      </c>
      <c r="S34" s="76">
        <f>SUM(N34:R34)</f>
        <v>30501.174900000002</v>
      </c>
    </row>
    <row r="35" spans="1:19" ht="20.100000000000001" customHeight="1" thickBot="1" x14ac:dyDescent="0.25">
      <c r="A35" s="22" t="s">
        <v>21</v>
      </c>
      <c r="B35" s="75">
        <f>SUM(B25,B34)</f>
        <v>254298.1</v>
      </c>
      <c r="C35" s="75">
        <f>SUM(C25,C34)</f>
        <v>313275.52201900003</v>
      </c>
      <c r="D35" s="75">
        <f>SUM(D25,D34)</f>
        <v>351111.5</v>
      </c>
      <c r="E35" s="75">
        <f>SUM(E25,E34)</f>
        <v>7174.6654000000008</v>
      </c>
      <c r="F35" s="75">
        <f>SUM(F25,F34)</f>
        <v>11097.661</v>
      </c>
      <c r="G35" s="70">
        <f t="shared" si="10"/>
        <v>936957.44841900002</v>
      </c>
      <c r="H35" s="75">
        <f>SUM(H25,H34)</f>
        <v>73564.299999999988</v>
      </c>
      <c r="I35" s="75">
        <f>SUM(I25,I34)</f>
        <v>25021.288375</v>
      </c>
      <c r="J35" s="75">
        <f>SUM(J25,J34)</f>
        <v>127251.90000000001</v>
      </c>
      <c r="K35" s="75">
        <f>SUM(K25,K34)</f>
        <v>4801.4310999999998</v>
      </c>
      <c r="L35" s="75">
        <f>SUM(L25,L34)</f>
        <v>7339.9529999999995</v>
      </c>
      <c r="M35" s="70">
        <f t="shared" si="11"/>
        <v>237978.87247500001</v>
      </c>
      <c r="N35" s="70">
        <f>SUM(B35,H35)</f>
        <v>327862.40000000002</v>
      </c>
      <c r="O35" s="70">
        <f>SUM(C35,I35)</f>
        <v>338296.81039400003</v>
      </c>
      <c r="P35" s="70">
        <f>SUM(D35,J35)</f>
        <v>478363.4</v>
      </c>
      <c r="Q35" s="70">
        <f t="shared" si="13"/>
        <v>11976.0965</v>
      </c>
      <c r="R35" s="70">
        <f>SUM(F35,L35)</f>
        <v>18437.614000000001</v>
      </c>
      <c r="S35" s="70">
        <f>SUM(N35:R35)</f>
        <v>1174936.3208940001</v>
      </c>
    </row>
    <row r="36" spans="1:19" x14ac:dyDescent="0.2">
      <c r="A36" s="33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</row>
    <row r="37" spans="1:19" x14ac:dyDescent="0.2">
      <c r="A37" s="95" t="s">
        <v>47</v>
      </c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</row>
    <row r="38" spans="1:19" x14ac:dyDescent="0.2">
      <c r="A38" s="97" t="s">
        <v>48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</row>
    <row r="39" spans="1:19" ht="30" customHeight="1" x14ac:dyDescent="0.2">
      <c r="A39" s="98" t="s">
        <v>49</v>
      </c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</row>
    <row r="40" spans="1:19" x14ac:dyDescent="0.2">
      <c r="A40" s="96" t="s">
        <v>108</v>
      </c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34"/>
      <c r="N40" s="34"/>
      <c r="O40" s="34"/>
      <c r="P40" s="34"/>
      <c r="Q40" s="34"/>
      <c r="R40" s="34"/>
      <c r="S40" s="34"/>
    </row>
  </sheetData>
  <mergeCells count="12">
    <mergeCell ref="A37:S37"/>
    <mergeCell ref="A38:S38"/>
    <mergeCell ref="A39:S39"/>
    <mergeCell ref="A40:L40"/>
    <mergeCell ref="A4:A5"/>
    <mergeCell ref="B4:G4"/>
    <mergeCell ref="H4:M4"/>
    <mergeCell ref="N4:S4"/>
    <mergeCell ref="A21:A22"/>
    <mergeCell ref="B21:G21"/>
    <mergeCell ref="H21:M21"/>
    <mergeCell ref="N21:S21"/>
  </mergeCells>
  <phoneticPr fontId="2"/>
  <pageMargins left="0.61" right="0.39370078740157483" top="0.77" bottom="0.44" header="0.51181102362204722" footer="0.16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0E6AA-D457-4C2F-AB9B-9F94CD4F3231}">
  <dimension ref="A1:H27"/>
  <sheetViews>
    <sheetView topLeftCell="A4" zoomScale="115" zoomScaleNormal="115" workbookViewId="0">
      <selection activeCell="E12" sqref="E12"/>
    </sheetView>
  </sheetViews>
  <sheetFormatPr defaultColWidth="9" defaultRowHeight="13.2" x14ac:dyDescent="0.2"/>
  <cols>
    <col min="1" max="1" width="15.6640625" style="43" customWidth="1"/>
    <col min="2" max="7" width="9.6640625" style="43" customWidth="1"/>
    <col min="8" max="8" width="10.6640625" style="43" customWidth="1"/>
    <col min="9" max="16384" width="9" style="43"/>
  </cols>
  <sheetData>
    <row r="1" spans="1:8" s="2" customFormat="1" ht="22.5" customHeight="1" x14ac:dyDescent="0.2">
      <c r="A1" s="2" t="s">
        <v>50</v>
      </c>
      <c r="D1" s="3"/>
      <c r="E1" s="3"/>
      <c r="F1" s="3"/>
      <c r="G1" s="3"/>
      <c r="H1" s="3"/>
    </row>
    <row r="2" spans="1:8" s="37" customFormat="1" ht="22.5" customHeight="1" x14ac:dyDescent="0.2">
      <c r="A2" s="109" t="s">
        <v>51</v>
      </c>
      <c r="B2" s="112" t="s">
        <v>52</v>
      </c>
      <c r="C2" s="113"/>
      <c r="D2" s="114"/>
      <c r="E2" s="112" t="s">
        <v>53</v>
      </c>
      <c r="F2" s="113"/>
      <c r="G2" s="114"/>
      <c r="H2" s="36" t="s">
        <v>54</v>
      </c>
    </row>
    <row r="3" spans="1:8" s="37" customFormat="1" ht="22.5" customHeight="1" x14ac:dyDescent="0.2">
      <c r="A3" s="110"/>
      <c r="B3" s="115" t="s">
        <v>104</v>
      </c>
      <c r="C3" s="115" t="s">
        <v>105</v>
      </c>
      <c r="D3" s="82" t="s">
        <v>55</v>
      </c>
      <c r="E3" s="115" t="s">
        <v>104</v>
      </c>
      <c r="F3" s="115" t="s">
        <v>106</v>
      </c>
      <c r="G3" s="82" t="s">
        <v>55</v>
      </c>
      <c r="H3" s="83" t="s">
        <v>107</v>
      </c>
    </row>
    <row r="4" spans="1:8" s="37" customFormat="1" ht="22.5" customHeight="1" x14ac:dyDescent="0.2">
      <c r="A4" s="111"/>
      <c r="B4" s="116"/>
      <c r="C4" s="116"/>
      <c r="D4" s="84" t="s">
        <v>56</v>
      </c>
      <c r="E4" s="116"/>
      <c r="F4" s="116"/>
      <c r="G4" s="84" t="s">
        <v>56</v>
      </c>
      <c r="H4" s="84" t="s">
        <v>56</v>
      </c>
    </row>
    <row r="5" spans="1:8" s="37" customFormat="1" ht="22.5" customHeight="1" x14ac:dyDescent="0.2">
      <c r="A5" s="38" t="s">
        <v>57</v>
      </c>
      <c r="B5" s="77">
        <f>SUM(B6:B7)</f>
        <v>593</v>
      </c>
      <c r="C5" s="77">
        <f>SUM(C6:C7)</f>
        <v>657</v>
      </c>
      <c r="D5" s="78">
        <f t="shared" ref="D5:D10" si="0">C5/B5</f>
        <v>1.1079258010118045</v>
      </c>
      <c r="E5" s="77">
        <f>SUM(E6:E7)</f>
        <v>21054</v>
      </c>
      <c r="F5" s="77">
        <f>SUM(F6:F7)</f>
        <v>22614</v>
      </c>
      <c r="G5" s="78">
        <f t="shared" ref="G5:G10" si="1">F5/E5</f>
        <v>1.0740951838130521</v>
      </c>
      <c r="H5" s="78">
        <f t="shared" ref="H5:H10" si="2">C5/F5</f>
        <v>2.9052799150968426E-2</v>
      </c>
    </row>
    <row r="6" spans="1:8" s="37" customFormat="1" ht="22.5" customHeight="1" x14ac:dyDescent="0.2">
      <c r="A6" s="39" t="s">
        <v>58</v>
      </c>
      <c r="B6" s="79">
        <v>297</v>
      </c>
      <c r="C6" s="79">
        <v>319</v>
      </c>
      <c r="D6" s="80">
        <f t="shared" si="0"/>
        <v>1.0740740740740742</v>
      </c>
      <c r="E6" s="81">
        <v>7885</v>
      </c>
      <c r="F6" s="81">
        <v>8433</v>
      </c>
      <c r="G6" s="80">
        <f t="shared" si="1"/>
        <v>1.0694990488268865</v>
      </c>
      <c r="H6" s="80">
        <f t="shared" si="2"/>
        <v>3.7827582117870275E-2</v>
      </c>
    </row>
    <row r="7" spans="1:8" s="37" customFormat="1" ht="22.5" customHeight="1" x14ac:dyDescent="0.2">
      <c r="A7" s="39" t="s">
        <v>59</v>
      </c>
      <c r="B7" s="79">
        <v>296</v>
      </c>
      <c r="C7" s="79">
        <v>338</v>
      </c>
      <c r="D7" s="80">
        <f t="shared" si="0"/>
        <v>1.1418918918918919</v>
      </c>
      <c r="E7" s="81">
        <v>13169</v>
      </c>
      <c r="F7" s="81">
        <v>14181</v>
      </c>
      <c r="G7" s="80">
        <f t="shared" si="1"/>
        <v>1.076847141012985</v>
      </c>
      <c r="H7" s="80">
        <f t="shared" si="2"/>
        <v>2.3834708412664832E-2</v>
      </c>
    </row>
    <row r="8" spans="1:8" s="37" customFormat="1" ht="22.5" customHeight="1" x14ac:dyDescent="0.2">
      <c r="A8" s="38" t="s">
        <v>60</v>
      </c>
      <c r="B8" s="77">
        <f>SUM(B9,B12)</f>
        <v>472</v>
      </c>
      <c r="C8" s="77">
        <f>SUM(C9,C12)</f>
        <v>489</v>
      </c>
      <c r="D8" s="78">
        <f t="shared" si="0"/>
        <v>1.0360169491525424</v>
      </c>
      <c r="E8" s="77">
        <f>SUM(E9,E12)</f>
        <v>4783</v>
      </c>
      <c r="F8" s="77">
        <f>SUM(F9,F12)</f>
        <v>5009</v>
      </c>
      <c r="G8" s="78">
        <f t="shared" si="1"/>
        <v>1.0472506794898599</v>
      </c>
      <c r="H8" s="78">
        <f t="shared" si="2"/>
        <v>9.7624276302655216E-2</v>
      </c>
    </row>
    <row r="9" spans="1:8" s="37" customFormat="1" ht="22.5" customHeight="1" x14ac:dyDescent="0.2">
      <c r="A9" s="39" t="s">
        <v>61</v>
      </c>
      <c r="B9" s="79">
        <v>364</v>
      </c>
      <c r="C9" s="79">
        <v>379</v>
      </c>
      <c r="D9" s="80">
        <f t="shared" si="0"/>
        <v>1.0412087912087913</v>
      </c>
      <c r="E9" s="81">
        <v>3815</v>
      </c>
      <c r="F9" s="81">
        <v>4015</v>
      </c>
      <c r="G9" s="80">
        <f t="shared" si="1"/>
        <v>1.0524246395806029</v>
      </c>
      <c r="H9" s="80">
        <f t="shared" si="2"/>
        <v>9.4396014943960146E-2</v>
      </c>
    </row>
    <row r="10" spans="1:8" s="37" customFormat="1" ht="22.5" customHeight="1" x14ac:dyDescent="0.2">
      <c r="A10" s="39" t="s">
        <v>62</v>
      </c>
      <c r="B10" s="79">
        <v>364</v>
      </c>
      <c r="C10" s="79">
        <v>379</v>
      </c>
      <c r="D10" s="80">
        <f t="shared" si="0"/>
        <v>1.0412087912087913</v>
      </c>
      <c r="E10" s="81">
        <v>3815</v>
      </c>
      <c r="F10" s="81">
        <v>4015</v>
      </c>
      <c r="G10" s="80">
        <f t="shared" si="1"/>
        <v>1.0524246395806029</v>
      </c>
      <c r="H10" s="80">
        <f t="shared" si="2"/>
        <v>9.4396014943960146E-2</v>
      </c>
    </row>
    <row r="11" spans="1:8" s="37" customFormat="1" ht="22.5" customHeight="1" x14ac:dyDescent="0.2">
      <c r="A11" s="39" t="s">
        <v>63</v>
      </c>
      <c r="B11" s="40" t="s">
        <v>64</v>
      </c>
      <c r="C11" s="40" t="s">
        <v>64</v>
      </c>
      <c r="D11" s="40" t="s">
        <v>65</v>
      </c>
      <c r="E11" s="40" t="s">
        <v>64</v>
      </c>
      <c r="F11" s="40" t="s">
        <v>64</v>
      </c>
      <c r="G11" s="40" t="s">
        <v>65</v>
      </c>
      <c r="H11" s="40" t="s">
        <v>65</v>
      </c>
    </row>
    <row r="12" spans="1:8" s="37" customFormat="1" ht="22.5" customHeight="1" x14ac:dyDescent="0.2">
      <c r="A12" s="39" t="s">
        <v>66</v>
      </c>
      <c r="B12" s="81">
        <v>108</v>
      </c>
      <c r="C12" s="81">
        <v>110</v>
      </c>
      <c r="D12" s="80">
        <f>C12/B12</f>
        <v>1.0185185185185186</v>
      </c>
      <c r="E12" s="81">
        <v>968</v>
      </c>
      <c r="F12" s="81">
        <v>994</v>
      </c>
      <c r="G12" s="80">
        <f>F12/E12</f>
        <v>1.0268595041322315</v>
      </c>
      <c r="H12" s="80">
        <f>C12/F12</f>
        <v>0.11066398390342053</v>
      </c>
    </row>
    <row r="13" spans="1:8" s="37" customFormat="1" ht="22.5" customHeight="1" x14ac:dyDescent="0.2">
      <c r="A13" s="39" t="s">
        <v>62</v>
      </c>
      <c r="B13" s="81">
        <v>108</v>
      </c>
      <c r="C13" s="81">
        <v>110</v>
      </c>
      <c r="D13" s="80">
        <f>C13/B13</f>
        <v>1.0185185185185186</v>
      </c>
      <c r="E13" s="81">
        <v>968</v>
      </c>
      <c r="F13" s="81">
        <v>994</v>
      </c>
      <c r="G13" s="80">
        <f>F13/E13</f>
        <v>1.0268595041322315</v>
      </c>
      <c r="H13" s="80">
        <f>C13/F13</f>
        <v>0.11066398390342053</v>
      </c>
    </row>
    <row r="14" spans="1:8" s="37" customFormat="1" ht="22.5" customHeight="1" x14ac:dyDescent="0.2">
      <c r="A14" s="39" t="s">
        <v>63</v>
      </c>
      <c r="B14" s="40" t="s">
        <v>64</v>
      </c>
      <c r="C14" s="40" t="s">
        <v>64</v>
      </c>
      <c r="D14" s="40" t="s">
        <v>65</v>
      </c>
      <c r="E14" s="40" t="s">
        <v>64</v>
      </c>
      <c r="F14" s="40" t="s">
        <v>64</v>
      </c>
      <c r="G14" s="40" t="s">
        <v>65</v>
      </c>
      <c r="H14" s="40" t="s">
        <v>65</v>
      </c>
    </row>
    <row r="15" spans="1:8" s="37" customFormat="1" ht="22.5" customHeight="1" x14ac:dyDescent="0.2">
      <c r="A15" s="41" t="s">
        <v>67</v>
      </c>
      <c r="B15" s="81">
        <v>16</v>
      </c>
      <c r="C15" s="81">
        <v>18</v>
      </c>
      <c r="D15" s="80">
        <f>C15/B15</f>
        <v>1.125</v>
      </c>
      <c r="E15" s="81">
        <v>91</v>
      </c>
      <c r="F15" s="81">
        <v>105</v>
      </c>
      <c r="G15" s="80">
        <f>F15/E15</f>
        <v>1.1538461538461537</v>
      </c>
      <c r="H15" s="80">
        <f>C15/F15</f>
        <v>0.17142857142857143</v>
      </c>
    </row>
    <row r="16" spans="1:8" s="37" customFormat="1" ht="22.5" customHeight="1" x14ac:dyDescent="0.2">
      <c r="A16" s="41" t="s">
        <v>68</v>
      </c>
      <c r="B16" s="81">
        <v>16</v>
      </c>
      <c r="C16" s="81">
        <v>17</v>
      </c>
      <c r="D16" s="80">
        <f>C16/B16</f>
        <v>1.0625</v>
      </c>
      <c r="E16" s="81">
        <v>63</v>
      </c>
      <c r="F16" s="81">
        <v>74</v>
      </c>
      <c r="G16" s="80">
        <f>F16/E16</f>
        <v>1.1746031746031746</v>
      </c>
      <c r="H16" s="80">
        <f>C16/F16</f>
        <v>0.22972972972972974</v>
      </c>
    </row>
    <row r="17" spans="1:8" s="37" customFormat="1" ht="22.5" customHeight="1" x14ac:dyDescent="0.2">
      <c r="A17" s="38" t="s">
        <v>69</v>
      </c>
      <c r="B17" s="77">
        <f>SUM(B5,B8,B15:B16)</f>
        <v>1097</v>
      </c>
      <c r="C17" s="77">
        <f>SUM(C5,C8,C15:C16)</f>
        <v>1181</v>
      </c>
      <c r="D17" s="78">
        <f>C17/B17</f>
        <v>1.0765724703737465</v>
      </c>
      <c r="E17" s="77">
        <f>SUM(E5,E8,E15:E16)</f>
        <v>25991</v>
      </c>
      <c r="F17" s="77">
        <f>SUM(F5,F8,F15:F16)</f>
        <v>27802</v>
      </c>
      <c r="G17" s="78">
        <f>F17/E17</f>
        <v>1.0696779654495787</v>
      </c>
      <c r="H17" s="78">
        <f>C17/F17</f>
        <v>4.2478958348320266E-2</v>
      </c>
    </row>
    <row r="18" spans="1:8" x14ac:dyDescent="0.2">
      <c r="A18" s="42"/>
      <c r="B18" s="42"/>
      <c r="C18" s="42"/>
      <c r="D18" s="42"/>
      <c r="E18" s="42"/>
      <c r="F18" s="42"/>
      <c r="G18" s="42"/>
      <c r="H18" s="42"/>
    </row>
    <row r="19" spans="1:8" s="45" customFormat="1" ht="14.25" customHeight="1" x14ac:dyDescent="0.15">
      <c r="A19" s="44" t="s">
        <v>70</v>
      </c>
      <c r="B19" s="44"/>
      <c r="C19" s="44"/>
      <c r="D19" s="44"/>
      <c r="E19" s="44"/>
      <c r="F19" s="44"/>
      <c r="G19" s="44"/>
      <c r="H19" s="44"/>
    </row>
    <row r="20" spans="1:8" s="45" customFormat="1" ht="14.25" customHeight="1" x14ac:dyDescent="0.15">
      <c r="A20" s="44" t="s">
        <v>71</v>
      </c>
      <c r="B20" s="44"/>
      <c r="C20" s="44"/>
      <c r="D20" s="44"/>
      <c r="E20" s="44"/>
      <c r="F20" s="44"/>
      <c r="G20" s="44"/>
      <c r="H20" s="44"/>
    </row>
    <row r="21" spans="1:8" s="45" customFormat="1" ht="14.25" customHeight="1" x14ac:dyDescent="0.15">
      <c r="A21" s="44" t="s">
        <v>72</v>
      </c>
      <c r="B21" s="44"/>
      <c r="C21" s="44"/>
      <c r="D21" s="44"/>
      <c r="E21" s="44"/>
      <c r="F21" s="44"/>
      <c r="G21" s="44"/>
    </row>
    <row r="22" spans="1:8" s="45" customFormat="1" ht="14.25" customHeight="1" x14ac:dyDescent="0.15">
      <c r="A22" s="44" t="s">
        <v>73</v>
      </c>
      <c r="B22" s="44"/>
      <c r="C22" s="44"/>
      <c r="D22" s="44"/>
      <c r="E22" s="44"/>
      <c r="F22" s="44"/>
      <c r="G22" s="44"/>
    </row>
    <row r="26" spans="1:8" x14ac:dyDescent="0.2">
      <c r="A26" s="46"/>
    </row>
    <row r="27" spans="1:8" x14ac:dyDescent="0.2">
      <c r="A27" s="46"/>
    </row>
  </sheetData>
  <mergeCells count="7">
    <mergeCell ref="A2:A4"/>
    <mergeCell ref="B2:D2"/>
    <mergeCell ref="E2:G2"/>
    <mergeCell ref="B3:B4"/>
    <mergeCell ref="C3:C4"/>
    <mergeCell ref="E3:E4"/>
    <mergeCell ref="F3:F4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2AB96-E7BD-4B6C-8479-9E9D75986086}">
  <sheetPr>
    <pageSetUpPr fitToPage="1"/>
  </sheetPr>
  <dimension ref="A1:N24"/>
  <sheetViews>
    <sheetView view="pageBreakPreview" zoomScale="115" zoomScaleNormal="145" zoomScaleSheetLayoutView="115" workbookViewId="0"/>
  </sheetViews>
  <sheetFormatPr defaultColWidth="9" defaultRowHeight="13.2" x14ac:dyDescent="0.2"/>
  <cols>
    <col min="1" max="1" width="14" style="43" customWidth="1"/>
    <col min="2" max="2" width="7.109375" style="43" bestFit="1" customWidth="1"/>
    <col min="3" max="12" width="6.6640625" style="43" customWidth="1"/>
    <col min="13" max="14" width="6.5546875" style="43" customWidth="1"/>
    <col min="15" max="16384" width="9" style="43"/>
  </cols>
  <sheetData>
    <row r="1" spans="1:14" ht="23.25" customHeight="1" x14ac:dyDescent="0.2">
      <c r="A1" s="47" t="s">
        <v>74</v>
      </c>
      <c r="B1" s="42"/>
      <c r="C1" s="42"/>
    </row>
    <row r="2" spans="1:14" x14ac:dyDescent="0.2">
      <c r="A2" s="42"/>
      <c r="B2" s="42"/>
      <c r="C2" s="42"/>
      <c r="I2" s="56"/>
      <c r="J2" s="56"/>
      <c r="K2" s="56"/>
      <c r="L2" s="121" t="s">
        <v>98</v>
      </c>
      <c r="M2" s="121"/>
    </row>
    <row r="3" spans="1:14" ht="18" customHeight="1" x14ac:dyDescent="0.2">
      <c r="A3" s="122" t="s">
        <v>75</v>
      </c>
      <c r="B3" s="119" t="s">
        <v>76</v>
      </c>
      <c r="C3" s="119" t="s">
        <v>77</v>
      </c>
      <c r="D3" s="119" t="s">
        <v>78</v>
      </c>
      <c r="E3" s="119" t="s">
        <v>79</v>
      </c>
      <c r="F3" s="119" t="s">
        <v>80</v>
      </c>
      <c r="G3" s="119" t="s">
        <v>81</v>
      </c>
      <c r="H3" s="119" t="s">
        <v>82</v>
      </c>
      <c r="I3" s="119" t="s">
        <v>83</v>
      </c>
      <c r="J3" s="119" t="s">
        <v>84</v>
      </c>
      <c r="K3" s="119" t="s">
        <v>85</v>
      </c>
      <c r="L3" s="119" t="s">
        <v>86</v>
      </c>
      <c r="M3" s="119" t="s">
        <v>97</v>
      </c>
      <c r="N3" s="117" t="s">
        <v>99</v>
      </c>
    </row>
    <row r="4" spans="1:14" ht="30" customHeight="1" x14ac:dyDescent="0.2">
      <c r="A4" s="123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18"/>
    </row>
    <row r="5" spans="1:14" ht="36" customHeight="1" x14ac:dyDescent="0.2">
      <c r="A5" s="48" t="s">
        <v>87</v>
      </c>
      <c r="B5" s="49">
        <v>312</v>
      </c>
      <c r="C5" s="49">
        <v>314</v>
      </c>
      <c r="D5" s="50">
        <v>324</v>
      </c>
      <c r="E5" s="50">
        <v>320</v>
      </c>
      <c r="F5" s="50">
        <v>331</v>
      </c>
      <c r="G5" s="50">
        <v>332</v>
      </c>
      <c r="H5" s="50">
        <v>337</v>
      </c>
      <c r="I5" s="50">
        <v>339</v>
      </c>
      <c r="J5" s="50">
        <v>338</v>
      </c>
      <c r="K5" s="50">
        <v>251</v>
      </c>
      <c r="L5" s="49">
        <v>268</v>
      </c>
      <c r="M5" s="49">
        <v>297</v>
      </c>
      <c r="N5" s="49">
        <v>319</v>
      </c>
    </row>
    <row r="6" spans="1:14" ht="36" customHeight="1" x14ac:dyDescent="0.2">
      <c r="A6" s="48" t="s">
        <v>88</v>
      </c>
      <c r="B6" s="49">
        <v>298</v>
      </c>
      <c r="C6" s="49">
        <v>301</v>
      </c>
      <c r="D6" s="50">
        <v>311</v>
      </c>
      <c r="E6" s="50">
        <v>314</v>
      </c>
      <c r="F6" s="50">
        <v>326</v>
      </c>
      <c r="G6" s="50">
        <v>329</v>
      </c>
      <c r="H6" s="50">
        <v>336</v>
      </c>
      <c r="I6" s="50">
        <v>344</v>
      </c>
      <c r="J6" s="50">
        <v>345</v>
      </c>
      <c r="K6" s="50">
        <v>236</v>
      </c>
      <c r="L6" s="49">
        <v>254</v>
      </c>
      <c r="M6" s="49">
        <v>296</v>
      </c>
      <c r="N6" s="49">
        <v>338</v>
      </c>
    </row>
    <row r="7" spans="1:14" ht="36" customHeight="1" x14ac:dyDescent="0.2">
      <c r="A7" s="48" t="s">
        <v>89</v>
      </c>
      <c r="B7" s="49">
        <v>500</v>
      </c>
      <c r="C7" s="49">
        <v>499</v>
      </c>
      <c r="D7" s="50">
        <v>500</v>
      </c>
      <c r="E7" s="50">
        <v>493</v>
      </c>
      <c r="F7" s="50">
        <v>495</v>
      </c>
      <c r="G7" s="50">
        <v>489</v>
      </c>
      <c r="H7" s="50">
        <v>490</v>
      </c>
      <c r="I7" s="50">
        <v>481</v>
      </c>
      <c r="J7" s="50">
        <v>466</v>
      </c>
      <c r="K7" s="50">
        <v>339</v>
      </c>
      <c r="L7" s="49">
        <v>340</v>
      </c>
      <c r="M7" s="49">
        <v>364</v>
      </c>
      <c r="N7" s="49">
        <v>379</v>
      </c>
    </row>
    <row r="8" spans="1:14" ht="36" customHeight="1" x14ac:dyDescent="0.2">
      <c r="A8" s="48" t="s">
        <v>90</v>
      </c>
      <c r="B8" s="49">
        <v>197</v>
      </c>
      <c r="C8" s="49">
        <v>192</v>
      </c>
      <c r="D8" s="50">
        <v>193</v>
      </c>
      <c r="E8" s="50">
        <v>181</v>
      </c>
      <c r="F8" s="50">
        <v>178</v>
      </c>
      <c r="G8" s="50">
        <v>173</v>
      </c>
      <c r="H8" s="50">
        <v>168</v>
      </c>
      <c r="I8" s="50">
        <v>161</v>
      </c>
      <c r="J8" s="50">
        <v>149</v>
      </c>
      <c r="K8" s="50">
        <v>91</v>
      </c>
      <c r="L8" s="49">
        <v>100</v>
      </c>
      <c r="M8" s="49">
        <v>108</v>
      </c>
      <c r="N8" s="49">
        <v>110</v>
      </c>
    </row>
    <row r="9" spans="1:14" ht="36" customHeight="1" x14ac:dyDescent="0.2">
      <c r="A9" s="48" t="s">
        <v>67</v>
      </c>
      <c r="B9" s="49">
        <v>14</v>
      </c>
      <c r="C9" s="49">
        <v>15</v>
      </c>
      <c r="D9" s="50">
        <v>16</v>
      </c>
      <c r="E9" s="50">
        <v>17</v>
      </c>
      <c r="F9" s="50">
        <v>17</v>
      </c>
      <c r="G9" s="50">
        <v>17</v>
      </c>
      <c r="H9" s="50">
        <v>18</v>
      </c>
      <c r="I9" s="50">
        <v>18</v>
      </c>
      <c r="J9" s="50">
        <v>18</v>
      </c>
      <c r="K9" s="50">
        <v>6</v>
      </c>
      <c r="L9" s="49">
        <v>9</v>
      </c>
      <c r="M9" s="49">
        <v>16</v>
      </c>
      <c r="N9" s="49">
        <v>18</v>
      </c>
    </row>
    <row r="10" spans="1:14" ht="36" customHeight="1" x14ac:dyDescent="0.2">
      <c r="A10" s="48" t="s">
        <v>68</v>
      </c>
      <c r="B10" s="49">
        <v>22</v>
      </c>
      <c r="C10" s="49">
        <v>21</v>
      </c>
      <c r="D10" s="50">
        <v>23</v>
      </c>
      <c r="E10" s="50">
        <v>22</v>
      </c>
      <c r="F10" s="50">
        <v>22</v>
      </c>
      <c r="G10" s="50">
        <v>22</v>
      </c>
      <c r="H10" s="50">
        <v>20</v>
      </c>
      <c r="I10" s="50">
        <v>19</v>
      </c>
      <c r="J10" s="50">
        <v>20</v>
      </c>
      <c r="K10" s="50">
        <v>12</v>
      </c>
      <c r="L10" s="49">
        <v>13</v>
      </c>
      <c r="M10" s="49">
        <v>16</v>
      </c>
      <c r="N10" s="49">
        <v>17</v>
      </c>
    </row>
    <row r="11" spans="1:14" ht="36" customHeight="1" x14ac:dyDescent="0.2">
      <c r="A11" s="51" t="s">
        <v>91</v>
      </c>
      <c r="B11" s="52">
        <f t="shared" ref="B11:L11" si="0">SUM(B5:B10)</f>
        <v>1343</v>
      </c>
      <c r="C11" s="52">
        <f t="shared" si="0"/>
        <v>1342</v>
      </c>
      <c r="D11" s="52">
        <f t="shared" si="0"/>
        <v>1367</v>
      </c>
      <c r="E11" s="52">
        <f t="shared" si="0"/>
        <v>1347</v>
      </c>
      <c r="F11" s="52">
        <f t="shared" si="0"/>
        <v>1369</v>
      </c>
      <c r="G11" s="52">
        <f t="shared" si="0"/>
        <v>1362</v>
      </c>
      <c r="H11" s="52">
        <f t="shared" si="0"/>
        <v>1369</v>
      </c>
      <c r="I11" s="52">
        <f t="shared" si="0"/>
        <v>1362</v>
      </c>
      <c r="J11" s="52">
        <f t="shared" si="0"/>
        <v>1336</v>
      </c>
      <c r="K11" s="52">
        <f t="shared" si="0"/>
        <v>935</v>
      </c>
      <c r="L11" s="52">
        <f t="shared" si="0"/>
        <v>984</v>
      </c>
      <c r="M11" s="52">
        <f t="shared" ref="M11:N11" si="1">SUM(M5:M10)</f>
        <v>1097</v>
      </c>
      <c r="N11" s="52">
        <f t="shared" si="1"/>
        <v>1181</v>
      </c>
    </row>
    <row r="12" spans="1:14" x14ac:dyDescent="0.2">
      <c r="A12" s="42"/>
      <c r="B12" s="42"/>
      <c r="C12" s="42"/>
    </row>
    <row r="13" spans="1:14" s="45" customFormat="1" ht="15" customHeight="1" x14ac:dyDescent="0.15">
      <c r="A13" s="44" t="s">
        <v>92</v>
      </c>
      <c r="B13" s="44"/>
      <c r="C13" s="44"/>
      <c r="D13" s="44"/>
      <c r="E13" s="44"/>
      <c r="F13" s="44"/>
      <c r="G13" s="44"/>
      <c r="H13" s="44"/>
    </row>
    <row r="14" spans="1:14" s="45" customFormat="1" ht="15" customHeight="1" x14ac:dyDescent="0.15">
      <c r="A14" s="44" t="s">
        <v>93</v>
      </c>
      <c r="B14" s="44"/>
      <c r="C14" s="44"/>
      <c r="D14" s="44"/>
      <c r="E14" s="44"/>
      <c r="F14" s="44"/>
      <c r="G14" s="44"/>
      <c r="H14" s="44"/>
    </row>
    <row r="15" spans="1:14" s="45" customFormat="1" ht="15" customHeight="1" x14ac:dyDescent="0.15">
      <c r="A15" s="44" t="s">
        <v>94</v>
      </c>
      <c r="B15" s="44"/>
      <c r="C15" s="44"/>
      <c r="D15" s="44"/>
      <c r="E15" s="44"/>
      <c r="F15" s="44"/>
      <c r="G15" s="44"/>
      <c r="H15" s="44"/>
    </row>
    <row r="16" spans="1:14" s="45" customFormat="1" ht="15" customHeight="1" x14ac:dyDescent="0.15">
      <c r="A16" s="44" t="s">
        <v>95</v>
      </c>
      <c r="B16" s="44"/>
      <c r="C16" s="44"/>
      <c r="D16" s="44"/>
      <c r="E16" s="44"/>
      <c r="F16" s="44"/>
      <c r="G16" s="44"/>
      <c r="H16" s="44"/>
    </row>
    <row r="17" spans="1:9" s="45" customFormat="1" ht="15" customHeight="1" x14ac:dyDescent="0.15">
      <c r="A17" s="44" t="s">
        <v>96</v>
      </c>
      <c r="B17" s="44"/>
      <c r="C17" s="44"/>
      <c r="D17" s="44"/>
      <c r="E17" s="44"/>
      <c r="F17" s="44"/>
      <c r="G17" s="44"/>
      <c r="H17" s="44"/>
    </row>
    <row r="18" spans="1:9" s="45" customFormat="1" ht="15" customHeight="1" x14ac:dyDescent="0.15">
      <c r="A18" s="44"/>
      <c r="B18" s="44"/>
      <c r="C18" s="44"/>
      <c r="D18" s="44"/>
      <c r="E18" s="44"/>
      <c r="F18" s="44"/>
      <c r="G18" s="44"/>
      <c r="H18" s="44"/>
    </row>
    <row r="19" spans="1:9" s="45" customFormat="1" ht="15" customHeight="1" x14ac:dyDescent="0.15">
      <c r="A19" s="53" t="s">
        <v>101</v>
      </c>
      <c r="B19" s="53"/>
      <c r="C19" s="53"/>
      <c r="D19" s="53"/>
      <c r="E19" s="53"/>
      <c r="F19" s="53"/>
      <c r="G19" s="53"/>
      <c r="H19" s="53"/>
      <c r="I19" s="54"/>
    </row>
    <row r="20" spans="1:9" s="45" customFormat="1" ht="15" customHeight="1" x14ac:dyDescent="0.15">
      <c r="A20" s="53" t="s">
        <v>102</v>
      </c>
      <c r="B20" s="53"/>
      <c r="C20" s="53"/>
      <c r="D20" s="53"/>
      <c r="E20" s="53"/>
      <c r="F20" s="53"/>
      <c r="G20" s="53"/>
      <c r="H20" s="53"/>
      <c r="I20" s="54"/>
    </row>
    <row r="21" spans="1:9" s="45" customFormat="1" ht="15" customHeight="1" x14ac:dyDescent="0.15">
      <c r="A21" s="53" t="s">
        <v>100</v>
      </c>
      <c r="B21" s="53"/>
      <c r="C21" s="53"/>
      <c r="D21" s="53"/>
      <c r="E21" s="53"/>
      <c r="F21" s="53"/>
      <c r="G21" s="53"/>
      <c r="H21" s="53"/>
      <c r="I21" s="54"/>
    </row>
    <row r="22" spans="1:9" s="45" customFormat="1" ht="15" customHeight="1" x14ac:dyDescent="0.15">
      <c r="A22" s="53" t="s">
        <v>103</v>
      </c>
      <c r="B22" s="53"/>
      <c r="C22" s="53"/>
      <c r="D22" s="53"/>
      <c r="E22" s="53"/>
      <c r="F22" s="53"/>
      <c r="G22" s="53"/>
      <c r="H22" s="53"/>
      <c r="I22" s="54"/>
    </row>
    <row r="23" spans="1:9" x14ac:dyDescent="0.2">
      <c r="A23" s="55"/>
      <c r="B23" s="55"/>
      <c r="C23" s="55"/>
      <c r="D23" s="55"/>
      <c r="E23" s="55"/>
      <c r="F23" s="55"/>
      <c r="G23" s="55"/>
      <c r="H23" s="55"/>
      <c r="I23" s="55"/>
    </row>
    <row r="24" spans="1:9" x14ac:dyDescent="0.2">
      <c r="A24" s="55"/>
      <c r="B24" s="55"/>
      <c r="C24" s="55"/>
      <c r="D24" s="55"/>
      <c r="E24" s="55"/>
      <c r="F24" s="55"/>
      <c r="G24" s="55"/>
      <c r="H24" s="55"/>
      <c r="I24" s="55"/>
    </row>
  </sheetData>
  <mergeCells count="15">
    <mergeCell ref="L2:M2"/>
    <mergeCell ref="J3:J4"/>
    <mergeCell ref="K3:K4"/>
    <mergeCell ref="L3:L4"/>
    <mergeCell ref="A3:A4"/>
    <mergeCell ref="B3:B4"/>
    <mergeCell ref="C3:C4"/>
    <mergeCell ref="D3:D4"/>
    <mergeCell ref="E3:E4"/>
    <mergeCell ref="N3:N4"/>
    <mergeCell ref="F3:F4"/>
    <mergeCell ref="G3:G4"/>
    <mergeCell ref="H3:H4"/>
    <mergeCell ref="I3:I4"/>
    <mergeCell ref="M3:M4"/>
  </mergeCells>
  <phoneticPr fontId="2"/>
  <pageMargins left="0.74803149606299213" right="0.43307086614173229" top="0.98425196850393704" bottom="0.78740157480314965" header="0.51181102362204722" footer="0.51181102362204722"/>
  <pageSetup paperSize="9" scale="9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1〔1〕(1)(ア)県別旅客流動量</vt:lpstr>
      <vt:lpstr>1〔1〕(1)(イ)地域間旅客流動量</vt:lpstr>
      <vt:lpstr>1〔1〕(2)九州の輸送機関別旅客輸送人員</vt:lpstr>
      <vt:lpstr>1〔1〕(3)九州の輸送機関別旅客輸送人員の推移</vt:lpstr>
      <vt:lpstr>'1〔1〕(1)(ア)県別旅客流動量'!Print_Area</vt:lpstr>
      <vt:lpstr>'1〔1〕(1)(イ)地域間旅客流動量'!Print_Area</vt:lpstr>
      <vt:lpstr>'1〔1〕(3)九州の輸送機関別旅客輸送人員の推移'!Print_Area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