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\共有\九州運輸局\! 5.(共有)自動車交通部\! 2.(共有)旅客第二課\03_日常文書フォルダ（保存期間１年未満）\05_業務係\16【統計関係】\九州運輸要覧原稿\令和７年度版\格納前作業\"/>
    </mc:Choice>
  </mc:AlternateContent>
  <xr:revisionPtr revIDLastSave="0" documentId="13_ncr:1_{D2E5E81B-E737-4A39-89AE-AE6BFFBE9AB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7〔2〕(1)輸送実績の推移（全事業者）" sheetId="15" r:id="rId1"/>
    <sheet name="7〔2〕(2)輸送実績の推移（一般、一人一車制別）" sheetId="16" r:id="rId2"/>
    <sheet name="7〔2〕(3)県別輸送実績" sheetId="17" r:id="rId3"/>
    <sheet name="7〔2〕(4)主要都市輸送実績" sheetId="18" r:id="rId4"/>
    <sheet name="7〔2〕(5)個人タクシーの年代別人員構成" sheetId="19" r:id="rId5"/>
  </sheets>
  <definedNames>
    <definedName name="_xlnm.Print_Area" localSheetId="0">'7〔2〕(1)輸送実績の推移（全事業者）'!$A$1:$T$34</definedName>
    <definedName name="_xlnm.Print_Area" localSheetId="1">'7〔2〕(2)輸送実績の推移（一般、一人一車制別）'!$A$1:$Q$64</definedName>
    <definedName name="_xlnm.Print_Area" localSheetId="2">'7〔2〕(3)県別輸送実績'!$A$1:$P$31</definedName>
    <definedName name="_xlnm.Print_Area" localSheetId="4">'7〔2〕(5)個人タクシーの年代別人員構成'!$A$1:$H$31</definedName>
    <definedName name="_xlnm.Print_Titles" localSheetId="1">'7〔2〕(2)輸送実績の推移（一般、一人一車制別）'!$3:$5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9" l="1"/>
  <c r="D31" i="19"/>
  <c r="E31" i="19"/>
  <c r="F31" i="19"/>
  <c r="B31" i="19"/>
  <c r="C16" i="19"/>
  <c r="D16" i="19"/>
  <c r="E16" i="19"/>
  <c r="F16" i="19"/>
  <c r="G16" i="19"/>
  <c r="H16" i="19"/>
  <c r="B16" i="19"/>
  <c r="F30" i="19"/>
  <c r="P34" i="16" l="1"/>
  <c r="Q34" i="16"/>
  <c r="T34" i="15"/>
  <c r="T33" i="15"/>
  <c r="F20" i="19"/>
  <c r="F21" i="19"/>
  <c r="F22" i="19"/>
  <c r="F23" i="19"/>
  <c r="F24" i="19"/>
  <c r="F25" i="19"/>
  <c r="F26" i="19"/>
  <c r="F27" i="19"/>
  <c r="F28" i="19"/>
  <c r="F29" i="19"/>
  <c r="F19" i="19"/>
  <c r="N19" i="18" l="1"/>
  <c r="N14" i="18"/>
  <c r="M12" i="18"/>
  <c r="N11" i="18"/>
  <c r="M10" i="18" l="1"/>
  <c r="M9" i="18"/>
  <c r="N7" i="18"/>
  <c r="O26" i="17"/>
  <c r="P28" i="17"/>
  <c r="O28" i="17"/>
  <c r="P29" i="17"/>
  <c r="O29" i="17"/>
  <c r="J29" i="17"/>
  <c r="K29" i="17"/>
  <c r="M29" i="17" s="1"/>
  <c r="I29" i="17"/>
  <c r="N29" i="17" s="1"/>
  <c r="G29" i="17"/>
  <c r="F29" i="17"/>
  <c r="H29" i="17" s="1"/>
  <c r="C29" i="17"/>
  <c r="D29" i="17"/>
  <c r="J26" i="17"/>
  <c r="D26" i="17"/>
  <c r="K23" i="17"/>
  <c r="I23" i="17"/>
  <c r="J20" i="17"/>
  <c r="K17" i="17"/>
  <c r="J17" i="17"/>
  <c r="I14" i="17"/>
  <c r="L29" i="17"/>
  <c r="M25" i="17"/>
  <c r="L25" i="17"/>
  <c r="M24" i="17"/>
  <c r="L24" i="17"/>
  <c r="M22" i="17"/>
  <c r="L22" i="17"/>
  <c r="M21" i="17"/>
  <c r="L21" i="17"/>
  <c r="M19" i="17"/>
  <c r="L19" i="17"/>
  <c r="M18" i="17"/>
  <c r="L18" i="17"/>
  <c r="M16" i="17"/>
  <c r="L16" i="17"/>
  <c r="M15" i="17"/>
  <c r="L15" i="17"/>
  <c r="L14" i="17"/>
  <c r="M13" i="17"/>
  <c r="L13" i="17"/>
  <c r="M12" i="17"/>
  <c r="L12" i="17"/>
  <c r="M11" i="17"/>
  <c r="L11" i="17"/>
  <c r="M10" i="17"/>
  <c r="L10" i="17"/>
  <c r="M9" i="17"/>
  <c r="L9" i="17"/>
  <c r="N25" i="17"/>
  <c r="N24" i="17"/>
  <c r="N22" i="17"/>
  <c r="N21" i="17"/>
  <c r="N19" i="17"/>
  <c r="N18" i="17"/>
  <c r="N16" i="17"/>
  <c r="N15" i="17"/>
  <c r="N13" i="17"/>
  <c r="N12" i="17"/>
  <c r="N11" i="17"/>
  <c r="N10" i="17"/>
  <c r="N9" i="17"/>
  <c r="E14" i="17"/>
  <c r="E11" i="17"/>
  <c r="H20" i="17"/>
  <c r="H7" i="17"/>
  <c r="H8" i="17"/>
  <c r="H9" i="17"/>
  <c r="H10" i="17"/>
  <c r="H12" i="17"/>
  <c r="H13" i="17"/>
  <c r="H15" i="17"/>
  <c r="H16" i="17"/>
  <c r="H18" i="17"/>
  <c r="H19" i="17"/>
  <c r="H21" i="17"/>
  <c r="H22" i="17"/>
  <c r="H24" i="17"/>
  <c r="H25" i="17"/>
  <c r="E29" i="17"/>
  <c r="E7" i="17"/>
  <c r="E8" i="17"/>
  <c r="E9" i="17"/>
  <c r="E10" i="17"/>
  <c r="E12" i="17"/>
  <c r="E13" i="17"/>
  <c r="E15" i="17"/>
  <c r="E16" i="17"/>
  <c r="E18" i="17"/>
  <c r="E19" i="17"/>
  <c r="E21" i="17"/>
  <c r="E22" i="17"/>
  <c r="E24" i="17"/>
  <c r="E25" i="17"/>
  <c r="E6" i="18"/>
  <c r="H6" i="18"/>
  <c r="L6" i="18"/>
  <c r="M6" i="18"/>
  <c r="N6" i="18"/>
  <c r="E7" i="18"/>
  <c r="H7" i="18"/>
  <c r="L7" i="18"/>
  <c r="M7" i="18"/>
  <c r="E8" i="18"/>
  <c r="H8" i="18"/>
  <c r="L8" i="18"/>
  <c r="M8" i="18"/>
  <c r="N8" i="18"/>
  <c r="E9" i="18"/>
  <c r="H9" i="18"/>
  <c r="L9" i="18"/>
  <c r="N9" i="18"/>
  <c r="E10" i="18"/>
  <c r="H10" i="18"/>
  <c r="L10" i="18"/>
  <c r="N10" i="18"/>
  <c r="E11" i="18"/>
  <c r="H11" i="18"/>
  <c r="L11" i="18"/>
  <c r="M11" i="18"/>
  <c r="E12" i="18"/>
  <c r="H12" i="18"/>
  <c r="L12" i="18"/>
  <c r="N12" i="18"/>
  <c r="E13" i="18"/>
  <c r="H13" i="18"/>
  <c r="L13" i="18"/>
  <c r="M13" i="18"/>
  <c r="N13" i="18"/>
  <c r="E14" i="18"/>
  <c r="H14" i="18"/>
  <c r="L14" i="18"/>
  <c r="M14" i="18"/>
  <c r="E15" i="18"/>
  <c r="H15" i="18"/>
  <c r="L15" i="18"/>
  <c r="M15" i="18"/>
  <c r="N15" i="18"/>
  <c r="E16" i="18"/>
  <c r="H16" i="18"/>
  <c r="L16" i="18"/>
  <c r="M16" i="18"/>
  <c r="N16" i="18"/>
  <c r="E17" i="18"/>
  <c r="H17" i="18"/>
  <c r="L17" i="18"/>
  <c r="M17" i="18"/>
  <c r="N17" i="18"/>
  <c r="E18" i="18"/>
  <c r="H18" i="18"/>
  <c r="L18" i="18"/>
  <c r="M18" i="18"/>
  <c r="N18" i="18"/>
  <c r="E19" i="18"/>
  <c r="H19" i="18"/>
  <c r="L19" i="18"/>
  <c r="M19" i="18"/>
  <c r="E20" i="18"/>
  <c r="H20" i="18"/>
  <c r="L20" i="18"/>
  <c r="M20" i="18"/>
  <c r="N20" i="18"/>
  <c r="E21" i="18"/>
  <c r="H21" i="18"/>
  <c r="L21" i="18"/>
  <c r="M21" i="18"/>
  <c r="N21" i="18"/>
  <c r="E22" i="18"/>
  <c r="H22" i="18"/>
  <c r="L22" i="18"/>
  <c r="M22" i="18"/>
  <c r="N22" i="18"/>
  <c r="E23" i="18"/>
  <c r="H23" i="18"/>
  <c r="L23" i="18"/>
  <c r="M23" i="18"/>
  <c r="N23" i="18"/>
  <c r="E24" i="18"/>
  <c r="H24" i="18"/>
  <c r="L24" i="18"/>
  <c r="M24" i="18"/>
  <c r="N24" i="18"/>
  <c r="E25" i="18"/>
  <c r="H25" i="18"/>
  <c r="L25" i="18"/>
  <c r="M25" i="18"/>
  <c r="N25" i="18"/>
  <c r="N5" i="18"/>
  <c r="M5" i="18"/>
  <c r="L5" i="18"/>
  <c r="H5" i="18"/>
  <c r="E5" i="18"/>
  <c r="P30" i="17"/>
  <c r="B29" i="17"/>
  <c r="C28" i="17"/>
  <c r="C30" i="17" s="1"/>
  <c r="D28" i="17"/>
  <c r="D30" i="17" s="1"/>
  <c r="F28" i="17"/>
  <c r="I28" i="17"/>
  <c r="I30" i="17" s="1"/>
  <c r="J28" i="17"/>
  <c r="J30" i="17" s="1"/>
  <c r="K28" i="17"/>
  <c r="K30" i="17" s="1"/>
  <c r="B28" i="17"/>
  <c r="P26" i="17"/>
  <c r="K26" i="17"/>
  <c r="M26" i="17" s="1"/>
  <c r="I26" i="17"/>
  <c r="G26" i="17"/>
  <c r="F26" i="17"/>
  <c r="H26" i="17" s="1"/>
  <c r="C26" i="17"/>
  <c r="B26" i="17"/>
  <c r="P23" i="17"/>
  <c r="O23" i="17"/>
  <c r="J23" i="17"/>
  <c r="G23" i="17"/>
  <c r="L23" i="17" s="1"/>
  <c r="F23" i="17"/>
  <c r="D23" i="17"/>
  <c r="C23" i="17"/>
  <c r="B23" i="17"/>
  <c r="P20" i="17"/>
  <c r="O20" i="17"/>
  <c r="K20" i="17"/>
  <c r="I20" i="17"/>
  <c r="G20" i="17"/>
  <c r="F20" i="17"/>
  <c r="D20" i="17"/>
  <c r="C20" i="17"/>
  <c r="E20" i="17" s="1"/>
  <c r="B20" i="17"/>
  <c r="P17" i="17"/>
  <c r="O17" i="17"/>
  <c r="I17" i="17"/>
  <c r="G17" i="17"/>
  <c r="L17" i="17" s="1"/>
  <c r="F17" i="17"/>
  <c r="D17" i="17"/>
  <c r="M17" i="17" s="1"/>
  <c r="C17" i="17"/>
  <c r="B17" i="17"/>
  <c r="P14" i="17"/>
  <c r="O14" i="17"/>
  <c r="K14" i="17"/>
  <c r="M14" i="17" s="1"/>
  <c r="J14" i="17"/>
  <c r="G14" i="17"/>
  <c r="F14" i="17"/>
  <c r="D14" i="17"/>
  <c r="C14" i="17"/>
  <c r="B14" i="17"/>
  <c r="P11" i="17"/>
  <c r="O11" i="17"/>
  <c r="K11" i="17"/>
  <c r="J11" i="17"/>
  <c r="I11" i="17"/>
  <c r="G11" i="17"/>
  <c r="H11" i="17" s="1"/>
  <c r="F11" i="17"/>
  <c r="D11" i="17"/>
  <c r="C11" i="17"/>
  <c r="B11" i="17"/>
  <c r="P8" i="17"/>
  <c r="O8" i="17"/>
  <c r="N7" i="17"/>
  <c r="N6" i="17"/>
  <c r="L7" i="17"/>
  <c r="L8" i="17"/>
  <c r="L6" i="17"/>
  <c r="M7" i="17"/>
  <c r="M6" i="17"/>
  <c r="K8" i="17"/>
  <c r="M8" i="17" s="1"/>
  <c r="J8" i="17"/>
  <c r="I8" i="17"/>
  <c r="H6" i="17"/>
  <c r="G8" i="17"/>
  <c r="F8" i="17"/>
  <c r="N8" i="17" s="1"/>
  <c r="E6" i="17"/>
  <c r="D8" i="17"/>
  <c r="C8" i="17"/>
  <c r="B8" i="17"/>
  <c r="L64" i="16"/>
  <c r="M64" i="16"/>
  <c r="N64" i="16"/>
  <c r="O64" i="16"/>
  <c r="P64" i="16"/>
  <c r="Q64" i="16"/>
  <c r="G34" i="16"/>
  <c r="L34" i="16"/>
  <c r="M34" i="16"/>
  <c r="N34" i="16"/>
  <c r="O34" i="16"/>
  <c r="J34" i="15"/>
  <c r="O34" i="15"/>
  <c r="P34" i="15"/>
  <c r="Q34" i="15"/>
  <c r="R34" i="15"/>
  <c r="S34" i="15"/>
  <c r="O62" i="16"/>
  <c r="N62" i="16"/>
  <c r="M62" i="16"/>
  <c r="L62" i="16"/>
  <c r="P61" i="16"/>
  <c r="N61" i="16"/>
  <c r="M61" i="16"/>
  <c r="Q58" i="16"/>
  <c r="P58" i="16"/>
  <c r="O58" i="16"/>
  <c r="N58" i="16"/>
  <c r="M58" i="16"/>
  <c r="L58" i="16"/>
  <c r="Q57" i="16"/>
  <c r="P57" i="16"/>
  <c r="O57" i="16"/>
  <c r="N57" i="16"/>
  <c r="M57" i="16"/>
  <c r="L57" i="16"/>
  <c r="Q56" i="16"/>
  <c r="P56" i="16"/>
  <c r="O56" i="16"/>
  <c r="N56" i="16"/>
  <c r="M56" i="16"/>
  <c r="L56" i="16"/>
  <c r="Q55" i="16"/>
  <c r="P55" i="16"/>
  <c r="O55" i="16"/>
  <c r="N55" i="16"/>
  <c r="M55" i="16"/>
  <c r="L55" i="16"/>
  <c r="Q51" i="16"/>
  <c r="P51" i="16"/>
  <c r="O51" i="16"/>
  <c r="N51" i="16"/>
  <c r="M51" i="16"/>
  <c r="G51" i="16"/>
  <c r="Q50" i="16"/>
  <c r="P50" i="16"/>
  <c r="O50" i="16"/>
  <c r="N50" i="16"/>
  <c r="M50" i="16"/>
  <c r="G50" i="16"/>
  <c r="Q49" i="16"/>
  <c r="P49" i="16"/>
  <c r="O49" i="16"/>
  <c r="N49" i="16"/>
  <c r="M49" i="16"/>
  <c r="G49" i="16"/>
  <c r="Q48" i="16"/>
  <c r="P48" i="16"/>
  <c r="O48" i="16"/>
  <c r="N48" i="16"/>
  <c r="M48" i="16"/>
  <c r="G48" i="16"/>
  <c r="Q63" i="16"/>
  <c r="P63" i="16"/>
  <c r="O63" i="16"/>
  <c r="N63" i="16"/>
  <c r="M63" i="16"/>
  <c r="L63" i="16"/>
  <c r="G63" i="16"/>
  <c r="Q47" i="16"/>
  <c r="P47" i="16"/>
  <c r="O47" i="16"/>
  <c r="N47" i="16"/>
  <c r="M47" i="16"/>
  <c r="L47" i="16"/>
  <c r="G47" i="16"/>
  <c r="Q46" i="16"/>
  <c r="P46" i="16"/>
  <c r="O46" i="16"/>
  <c r="N46" i="16"/>
  <c r="M46" i="16"/>
  <c r="L46" i="16"/>
  <c r="G46" i="16"/>
  <c r="Q45" i="16"/>
  <c r="P45" i="16"/>
  <c r="O45" i="16"/>
  <c r="N45" i="16"/>
  <c r="M45" i="16"/>
  <c r="L45" i="16"/>
  <c r="G45" i="16"/>
  <c r="Q44" i="16"/>
  <c r="P44" i="16"/>
  <c r="O44" i="16"/>
  <c r="N44" i="16"/>
  <c r="M44" i="16"/>
  <c r="L44" i="16"/>
  <c r="G44" i="16"/>
  <c r="Q43" i="16"/>
  <c r="P43" i="16"/>
  <c r="O43" i="16"/>
  <c r="N43" i="16"/>
  <c r="M43" i="16"/>
  <c r="L43" i="16"/>
  <c r="G43" i="16"/>
  <c r="Q42" i="16"/>
  <c r="P42" i="16"/>
  <c r="O42" i="16"/>
  <c r="N42" i="16"/>
  <c r="M42" i="16"/>
  <c r="L42" i="16"/>
  <c r="G42" i="16"/>
  <c r="Q41" i="16"/>
  <c r="P41" i="16"/>
  <c r="O41" i="16"/>
  <c r="N41" i="16"/>
  <c r="M41" i="16"/>
  <c r="L41" i="16"/>
  <c r="G41" i="16"/>
  <c r="Q40" i="16"/>
  <c r="P40" i="16"/>
  <c r="O40" i="16"/>
  <c r="N40" i="16"/>
  <c r="M40" i="16"/>
  <c r="L40" i="16"/>
  <c r="G40" i="16"/>
  <c r="Q39" i="16"/>
  <c r="P39" i="16"/>
  <c r="O39" i="16"/>
  <c r="N39" i="16"/>
  <c r="M39" i="16"/>
  <c r="L39" i="16"/>
  <c r="G39" i="16"/>
  <c r="Q38" i="16"/>
  <c r="P38" i="16"/>
  <c r="O38" i="16"/>
  <c r="N38" i="16"/>
  <c r="M38" i="16"/>
  <c r="L38" i="16"/>
  <c r="G38" i="16"/>
  <c r="Q37" i="16"/>
  <c r="P37" i="16"/>
  <c r="O37" i="16"/>
  <c r="N37" i="16"/>
  <c r="M37" i="16"/>
  <c r="L37" i="16"/>
  <c r="G37" i="16"/>
  <c r="O36" i="16"/>
  <c r="N36" i="16"/>
  <c r="M36" i="16"/>
  <c r="L36" i="16"/>
  <c r="G36" i="16"/>
  <c r="P31" i="16"/>
  <c r="Q28" i="16"/>
  <c r="P28" i="16"/>
  <c r="O28" i="16"/>
  <c r="N28" i="16"/>
  <c r="M28" i="16"/>
  <c r="L28" i="16"/>
  <c r="Q27" i="16"/>
  <c r="P27" i="16"/>
  <c r="O27" i="16"/>
  <c r="N27" i="16"/>
  <c r="M27" i="16"/>
  <c r="L27" i="16"/>
  <c r="Q26" i="16"/>
  <c r="P26" i="16"/>
  <c r="O26" i="16"/>
  <c r="N26" i="16"/>
  <c r="M26" i="16"/>
  <c r="L26" i="16"/>
  <c r="Q25" i="16"/>
  <c r="P25" i="16"/>
  <c r="O25" i="16"/>
  <c r="N25" i="16"/>
  <c r="M25" i="16"/>
  <c r="L25" i="16"/>
  <c r="Q21" i="16"/>
  <c r="P21" i="16"/>
  <c r="O21" i="16"/>
  <c r="N21" i="16"/>
  <c r="M21" i="16"/>
  <c r="L21" i="16"/>
  <c r="G21" i="16"/>
  <c r="Q20" i="16"/>
  <c r="P20" i="16"/>
  <c r="O20" i="16"/>
  <c r="N20" i="16"/>
  <c r="M20" i="16"/>
  <c r="L20" i="16"/>
  <c r="G20" i="16"/>
  <c r="Q19" i="16"/>
  <c r="P19" i="16"/>
  <c r="O19" i="16"/>
  <c r="N19" i="16"/>
  <c r="M19" i="16"/>
  <c r="L19" i="16"/>
  <c r="G19" i="16"/>
  <c r="Q18" i="16"/>
  <c r="P18" i="16"/>
  <c r="O18" i="16"/>
  <c r="N18" i="16"/>
  <c r="M18" i="16"/>
  <c r="L18" i="16"/>
  <c r="G18" i="16"/>
  <c r="Q33" i="16"/>
  <c r="P33" i="16"/>
  <c r="O33" i="16"/>
  <c r="N33" i="16"/>
  <c r="M33" i="16"/>
  <c r="L33" i="16"/>
  <c r="G33" i="16"/>
  <c r="Q17" i="16"/>
  <c r="P17" i="16"/>
  <c r="O17" i="16"/>
  <c r="N17" i="16"/>
  <c r="M17" i="16"/>
  <c r="L17" i="16"/>
  <c r="G17" i="16"/>
  <c r="Q16" i="16"/>
  <c r="P16" i="16"/>
  <c r="O16" i="16"/>
  <c r="N16" i="16"/>
  <c r="M16" i="16"/>
  <c r="L16" i="16"/>
  <c r="G16" i="16"/>
  <c r="Q15" i="16"/>
  <c r="P15" i="16"/>
  <c r="O15" i="16"/>
  <c r="N15" i="16"/>
  <c r="M15" i="16"/>
  <c r="L15" i="16"/>
  <c r="G15" i="16"/>
  <c r="Q14" i="16"/>
  <c r="P14" i="16"/>
  <c r="O14" i="16"/>
  <c r="N14" i="16"/>
  <c r="M14" i="16"/>
  <c r="L14" i="16"/>
  <c r="G14" i="16"/>
  <c r="Q13" i="16"/>
  <c r="P13" i="16"/>
  <c r="O13" i="16"/>
  <c r="N13" i="16"/>
  <c r="M13" i="16"/>
  <c r="L13" i="16"/>
  <c r="G13" i="16"/>
  <c r="Q12" i="16"/>
  <c r="P12" i="16"/>
  <c r="O12" i="16"/>
  <c r="N12" i="16"/>
  <c r="M12" i="16"/>
  <c r="L12" i="16"/>
  <c r="G12" i="16"/>
  <c r="Q11" i="16"/>
  <c r="P11" i="16"/>
  <c r="O11" i="16"/>
  <c r="N11" i="16"/>
  <c r="M11" i="16"/>
  <c r="L11" i="16"/>
  <c r="G11" i="16"/>
  <c r="Q10" i="16"/>
  <c r="P10" i="16"/>
  <c r="O10" i="16"/>
  <c r="N10" i="16"/>
  <c r="M10" i="16"/>
  <c r="L10" i="16"/>
  <c r="G10" i="16"/>
  <c r="Q9" i="16"/>
  <c r="P9" i="16"/>
  <c r="O9" i="16"/>
  <c r="N9" i="16"/>
  <c r="M9" i="16"/>
  <c r="L9" i="16"/>
  <c r="G9" i="16"/>
  <c r="Q8" i="16"/>
  <c r="P8" i="16"/>
  <c r="O8" i="16"/>
  <c r="N8" i="16"/>
  <c r="M8" i="16"/>
  <c r="L8" i="16"/>
  <c r="G8" i="16"/>
  <c r="O7" i="16"/>
  <c r="N7" i="16"/>
  <c r="M7" i="16"/>
  <c r="L7" i="16"/>
  <c r="G7" i="16"/>
  <c r="T28" i="15"/>
  <c r="S28" i="15"/>
  <c r="R28" i="15"/>
  <c r="Q28" i="15"/>
  <c r="P28" i="15"/>
  <c r="T27" i="15"/>
  <c r="S27" i="15"/>
  <c r="R27" i="15"/>
  <c r="Q27" i="15"/>
  <c r="P27" i="15"/>
  <c r="T26" i="15"/>
  <c r="S26" i="15"/>
  <c r="R26" i="15"/>
  <c r="Q26" i="15"/>
  <c r="P26" i="15"/>
  <c r="O26" i="15"/>
  <c r="T18" i="15"/>
  <c r="S18" i="15"/>
  <c r="R18" i="15"/>
  <c r="Q18" i="15"/>
  <c r="P18" i="15"/>
  <c r="O18" i="15"/>
  <c r="S33" i="15"/>
  <c r="R33" i="15"/>
  <c r="Q33" i="15"/>
  <c r="P33" i="15"/>
  <c r="O33" i="15"/>
  <c r="J33" i="15"/>
  <c r="T16" i="15"/>
  <c r="S16" i="15"/>
  <c r="R16" i="15"/>
  <c r="Q16" i="15"/>
  <c r="P16" i="15"/>
  <c r="O16" i="15"/>
  <c r="J16" i="15"/>
  <c r="T15" i="15"/>
  <c r="S15" i="15"/>
  <c r="R15" i="15"/>
  <c r="Q15" i="15"/>
  <c r="P15" i="15"/>
  <c r="O15" i="15"/>
  <c r="J15" i="15"/>
  <c r="T19" i="15"/>
  <c r="S19" i="15"/>
  <c r="R19" i="15"/>
  <c r="Q19" i="15"/>
  <c r="P19" i="15"/>
  <c r="O19" i="15"/>
  <c r="T25" i="15"/>
  <c r="S25" i="15"/>
  <c r="R25" i="15"/>
  <c r="Q25" i="15"/>
  <c r="P25" i="15"/>
  <c r="O25" i="15"/>
  <c r="T24" i="15"/>
  <c r="S24" i="15"/>
  <c r="R24" i="15"/>
  <c r="Q24" i="15"/>
  <c r="P24" i="15"/>
  <c r="O24" i="15"/>
  <c r="T20" i="15"/>
  <c r="S20" i="15"/>
  <c r="R20" i="15"/>
  <c r="Q20" i="15"/>
  <c r="P20" i="15"/>
  <c r="O20" i="15"/>
  <c r="T17" i="15"/>
  <c r="S17" i="15"/>
  <c r="R17" i="15"/>
  <c r="Q17" i="15"/>
  <c r="P17" i="15"/>
  <c r="O17" i="15"/>
  <c r="J17" i="15"/>
  <c r="T14" i="15"/>
  <c r="S14" i="15"/>
  <c r="R14" i="15"/>
  <c r="Q14" i="15"/>
  <c r="P14" i="15"/>
  <c r="O14" i="15"/>
  <c r="J14" i="15"/>
  <c r="T13" i="15"/>
  <c r="S13" i="15"/>
  <c r="R13" i="15"/>
  <c r="Q13" i="15"/>
  <c r="P13" i="15"/>
  <c r="O13" i="15"/>
  <c r="J13" i="15"/>
  <c r="T12" i="15"/>
  <c r="S12" i="15"/>
  <c r="R12" i="15"/>
  <c r="Q12" i="15"/>
  <c r="P12" i="15"/>
  <c r="O12" i="15"/>
  <c r="J12" i="15"/>
  <c r="T11" i="15"/>
  <c r="S11" i="15"/>
  <c r="R11" i="15"/>
  <c r="Q11" i="15"/>
  <c r="P11" i="15"/>
  <c r="O11" i="15"/>
  <c r="J11" i="15"/>
  <c r="T10" i="15"/>
  <c r="S10" i="15"/>
  <c r="R10" i="15"/>
  <c r="Q10" i="15"/>
  <c r="P10" i="15"/>
  <c r="O10" i="15"/>
  <c r="J10" i="15"/>
  <c r="T9" i="15"/>
  <c r="S9" i="15"/>
  <c r="R9" i="15"/>
  <c r="Q9" i="15"/>
  <c r="P9" i="15"/>
  <c r="O9" i="15"/>
  <c r="J9" i="15"/>
  <c r="T8" i="15"/>
  <c r="S8" i="15"/>
  <c r="R8" i="15"/>
  <c r="Q8" i="15"/>
  <c r="P8" i="15"/>
  <c r="O8" i="15"/>
  <c r="J8" i="15"/>
  <c r="T7" i="15"/>
  <c r="S7" i="15"/>
  <c r="R7" i="15"/>
  <c r="Q7" i="15"/>
  <c r="P7" i="15"/>
  <c r="O7" i="15"/>
  <c r="J7" i="15"/>
  <c r="R6" i="15"/>
  <c r="Q6" i="15"/>
  <c r="P6" i="15"/>
  <c r="O6" i="15"/>
  <c r="J6" i="15"/>
  <c r="O30" i="17" l="1"/>
  <c r="F30" i="17"/>
  <c r="N26" i="17"/>
  <c r="L26" i="17"/>
  <c r="E26" i="17"/>
  <c r="M23" i="17"/>
  <c r="N23" i="17"/>
  <c r="H23" i="17"/>
  <c r="E23" i="17"/>
  <c r="N20" i="17"/>
  <c r="L20" i="17"/>
  <c r="M20" i="17"/>
  <c r="L28" i="17"/>
  <c r="N30" i="17"/>
  <c r="N17" i="17"/>
  <c r="H17" i="17"/>
  <c r="E17" i="17"/>
  <c r="M30" i="17"/>
  <c r="N14" i="17"/>
  <c r="H14" i="17"/>
  <c r="E28" i="17"/>
  <c r="B30" i="17"/>
  <c r="M28" i="17"/>
  <c r="N28" i="17"/>
  <c r="G30" i="17"/>
  <c r="H30" i="17" s="1"/>
  <c r="H28" i="17"/>
  <c r="E30" i="17"/>
  <c r="L30" i="17" l="1"/>
</calcChain>
</file>

<file path=xl/sharedStrings.xml><?xml version="1.0" encoding="utf-8"?>
<sst xmlns="http://schemas.openxmlformats.org/spreadsheetml/2006/main" count="358" uniqueCount="187">
  <si>
    <t>事  業  用  自  動  車</t>
    <rPh sb="0" eb="7">
      <t>ジギョウヨウ</t>
    </rPh>
    <rPh sb="9" eb="16">
      <t>ジドウシャ</t>
    </rPh>
    <phoneticPr fontId="3"/>
  </si>
  <si>
    <t>走  行  キ  ロ</t>
    <rPh sb="0" eb="4">
      <t>ソウコウ</t>
    </rPh>
    <phoneticPr fontId="3"/>
  </si>
  <si>
    <t>輸送回数</t>
  </si>
  <si>
    <t>輸送人員</t>
  </si>
  <si>
    <t>営業収入</t>
  </si>
  <si>
    <t>運転者数</t>
  </si>
  <si>
    <t>実動車1日1車当り</t>
    <rPh sb="0" eb="2">
      <t>ジツドウ</t>
    </rPh>
    <rPh sb="2" eb="3">
      <t>シャ</t>
    </rPh>
    <rPh sb="3" eb="5">
      <t>１ニチ</t>
    </rPh>
    <rPh sb="5" eb="6">
      <t>１シャ</t>
    </rPh>
    <rPh sb="6" eb="7">
      <t>クルマ</t>
    </rPh>
    <rPh sb="7" eb="8">
      <t>アタ</t>
    </rPh>
    <phoneticPr fontId="3"/>
  </si>
  <si>
    <t>運転者1人当り</t>
    <rPh sb="3" eb="5">
      <t>１ニン</t>
    </rPh>
    <rPh sb="5" eb="6">
      <t>アタ</t>
    </rPh>
    <phoneticPr fontId="3"/>
  </si>
  <si>
    <t>年度</t>
    <phoneticPr fontId="3"/>
  </si>
  <si>
    <t>期末車両数
（内個人）</t>
    <rPh sb="2" eb="4">
      <t>シャリョウ</t>
    </rPh>
    <rPh sb="4" eb="5">
      <t>スウ</t>
    </rPh>
    <rPh sb="7" eb="8">
      <t>ウチ</t>
    </rPh>
    <rPh sb="8" eb="10">
      <t>コジン</t>
    </rPh>
    <phoneticPr fontId="3"/>
  </si>
  <si>
    <t>延実働
車両数</t>
    <rPh sb="4" eb="6">
      <t>シャリョウ</t>
    </rPh>
    <rPh sb="6" eb="7">
      <t>スウ</t>
    </rPh>
    <phoneticPr fontId="3"/>
  </si>
  <si>
    <t>実働率</t>
  </si>
  <si>
    <t xml:space="preserve"> 実車キロ</t>
  </si>
  <si>
    <t>総走行キロ</t>
  </si>
  <si>
    <t>実車率</t>
  </si>
  <si>
    <t>回数
（回）</t>
    <rPh sb="4" eb="5">
      <t>カイ</t>
    </rPh>
    <phoneticPr fontId="3"/>
  </si>
  <si>
    <t>人員
（人）</t>
    <rPh sb="4" eb="5">
      <t>ニン</t>
    </rPh>
    <phoneticPr fontId="3"/>
  </si>
  <si>
    <t>収入
（円）</t>
    <rPh sb="4" eb="5">
      <t>エン</t>
    </rPh>
    <phoneticPr fontId="3"/>
  </si>
  <si>
    <t>（％)</t>
  </si>
  <si>
    <t>（％）</t>
  </si>
  <si>
    <t>（回）</t>
  </si>
  <si>
    <t xml:space="preserve">  (人)</t>
  </si>
  <si>
    <t xml:space="preserve"> (千円)</t>
  </si>
  <si>
    <t>(人)</t>
  </si>
  <si>
    <t>(</t>
  </si>
  <si>
    <t>)</t>
  </si>
  <si>
    <t>走行
キロ</t>
    <phoneticPr fontId="3"/>
  </si>
  <si>
    <t>走行
キロ</t>
    <phoneticPr fontId="3"/>
  </si>
  <si>
    <t xml:space="preserve"> </t>
    <phoneticPr fontId="3"/>
  </si>
  <si>
    <t>(</t>
    <phoneticPr fontId="1"/>
  </si>
  <si>
    <t>〔２〕　輸送の概況</t>
    <rPh sb="4" eb="6">
      <t>ユソウ</t>
    </rPh>
    <rPh sb="7" eb="9">
      <t>ガイキョウ</t>
    </rPh>
    <phoneticPr fontId="3"/>
  </si>
  <si>
    <t>　（１）　輸送実績の推移　（全事業者）</t>
    <rPh sb="5" eb="7">
      <t>ユソウ</t>
    </rPh>
    <rPh sb="7" eb="9">
      <t>ジッセキ</t>
    </rPh>
    <rPh sb="10" eb="12">
      <t>スイイ</t>
    </rPh>
    <rPh sb="14" eb="15">
      <t>ゼン</t>
    </rPh>
    <rPh sb="15" eb="18">
      <t>ジギョウシャ</t>
    </rPh>
    <phoneticPr fontId="3"/>
  </si>
  <si>
    <t>S45</t>
    <phoneticPr fontId="1"/>
  </si>
  <si>
    <t>H2</t>
    <phoneticPr fontId="1"/>
  </si>
  <si>
    <t>R1</t>
    <phoneticPr fontId="1"/>
  </si>
  <si>
    <t>S47</t>
    <phoneticPr fontId="1"/>
  </si>
  <si>
    <t>S50</t>
    <phoneticPr fontId="1"/>
  </si>
  <si>
    <t>S55</t>
    <phoneticPr fontId="1"/>
  </si>
  <si>
    <t>S60</t>
    <phoneticPr fontId="1"/>
  </si>
  <si>
    <t>H7</t>
    <phoneticPr fontId="1"/>
  </si>
  <si>
    <t>H12</t>
    <phoneticPr fontId="1"/>
  </si>
  <si>
    <t>H15</t>
    <phoneticPr fontId="1"/>
  </si>
  <si>
    <t>H16</t>
  </si>
  <si>
    <t>H17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</si>
  <si>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</si>
  <si>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</si>
  <si>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</si>
  <si>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</si>
  <si>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</si>
  <si>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</si>
  <si>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</si>
  <si>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</si>
  <si>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</si>
  <si>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</si>
  <si>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</si>
  <si>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R2</t>
    <phoneticPr fontId="1"/>
  </si>
  <si>
    <t>R3</t>
  </si>
  <si>
    <t>H14</t>
    <phoneticPr fontId="1"/>
  </si>
  <si>
    <t>R4</t>
  </si>
  <si>
    <t>　（２）　輸送実績の推移（一般、一人一車制別）</t>
    <phoneticPr fontId="3"/>
  </si>
  <si>
    <t>事 業 用 自 動 車</t>
    <rPh sb="0" eb="5">
      <t>ジギョウヨウ</t>
    </rPh>
    <rPh sb="6" eb="11">
      <t>ジドウシャ</t>
    </rPh>
    <phoneticPr fontId="3"/>
  </si>
  <si>
    <t>走 行 キ ロ</t>
    <rPh sb="0" eb="3">
      <t>ソウコウ</t>
    </rPh>
    <phoneticPr fontId="3"/>
  </si>
  <si>
    <t>実動車1日１車当り</t>
    <rPh sb="0" eb="3">
      <t>ジツドウシャ</t>
    </rPh>
    <rPh sb="3" eb="5">
      <t>１ニチ</t>
    </rPh>
    <rPh sb="6" eb="7">
      <t>クルマ</t>
    </rPh>
    <rPh sb="7" eb="8">
      <t>アタ</t>
    </rPh>
    <phoneticPr fontId="3"/>
  </si>
  <si>
    <t>期末
車両数</t>
    <rPh sb="3" eb="5">
      <t>シャリョウ</t>
    </rPh>
    <rPh sb="5" eb="6">
      <t>スウ</t>
    </rPh>
    <phoneticPr fontId="3"/>
  </si>
  <si>
    <t>走行</t>
  </si>
  <si>
    <t>走行キロ</t>
    <phoneticPr fontId="3"/>
  </si>
  <si>
    <t>キロ</t>
  </si>
  <si>
    <t>(一般)</t>
  </si>
  <si>
    <t>S45</t>
  </si>
  <si>
    <t>S47</t>
  </si>
  <si>
    <t>S50</t>
  </si>
  <si>
    <t>S55</t>
  </si>
  <si>
    <t>S60</t>
  </si>
  <si>
    <t>H2</t>
  </si>
  <si>
    <t>H7</t>
  </si>
  <si>
    <t>H12</t>
  </si>
  <si>
    <t>H15</t>
  </si>
  <si>
    <t>R1</t>
  </si>
  <si>
    <t>R2</t>
  </si>
  <si>
    <t>R3</t>
    <phoneticPr fontId="1"/>
  </si>
  <si>
    <t>(一人一車)</t>
  </si>
  <si>
    <t>　（３）　県別輸送実績</t>
    <rPh sb="5" eb="7">
      <t>ケンベツ</t>
    </rPh>
    <rPh sb="7" eb="9">
      <t>ユソウ</t>
    </rPh>
    <rPh sb="9" eb="11">
      <t>ジッセキ</t>
    </rPh>
    <phoneticPr fontId="3"/>
  </si>
  <si>
    <t>事業用自動車</t>
    <rPh sb="0" eb="3">
      <t>ジギョウヨウ</t>
    </rPh>
    <rPh sb="3" eb="6">
      <t>ジドウシャ</t>
    </rPh>
    <phoneticPr fontId="3"/>
  </si>
  <si>
    <t>走行キロ</t>
    <rPh sb="0" eb="2">
      <t>ソウコウ</t>
    </rPh>
    <phoneticPr fontId="3"/>
  </si>
  <si>
    <t>実働１日１車当り</t>
    <rPh sb="0" eb="2">
      <t>ジツドウ</t>
    </rPh>
    <rPh sb="2" eb="4">
      <t>１ニチ</t>
    </rPh>
    <rPh sb="5" eb="6">
      <t>クルマ</t>
    </rPh>
    <rPh sb="6" eb="7">
      <t>アタ</t>
    </rPh>
    <phoneticPr fontId="3"/>
  </si>
  <si>
    <t>１車１回</t>
    <rPh sb="1" eb="2">
      <t>クルマ</t>
    </rPh>
    <phoneticPr fontId="3"/>
  </si>
  <si>
    <t>期末</t>
    <phoneticPr fontId="3"/>
  </si>
  <si>
    <t>県別</t>
    <rPh sb="0" eb="1">
      <t>ケン</t>
    </rPh>
    <phoneticPr fontId="3"/>
  </si>
  <si>
    <t>延実在</t>
    <phoneticPr fontId="3"/>
  </si>
  <si>
    <t>延実働</t>
    <phoneticPr fontId="3"/>
  </si>
  <si>
    <t>実車キロ</t>
    <phoneticPr fontId="3"/>
  </si>
  <si>
    <t>総走行キロ</t>
    <phoneticPr fontId="3"/>
  </si>
  <si>
    <t>輸送回数</t>
    <phoneticPr fontId="3"/>
  </si>
  <si>
    <t>輸送人員</t>
    <phoneticPr fontId="3"/>
  </si>
  <si>
    <t>営業収入</t>
    <phoneticPr fontId="3"/>
  </si>
  <si>
    <t>営業収入</t>
    <rPh sb="0" eb="2">
      <t>エイギョウ</t>
    </rPh>
    <rPh sb="2" eb="4">
      <t>シュウニュウ</t>
    </rPh>
    <phoneticPr fontId="3"/>
  </si>
  <si>
    <t>当り</t>
    <rPh sb="0" eb="1">
      <t>アタ</t>
    </rPh>
    <phoneticPr fontId="3"/>
  </si>
  <si>
    <t>運転者数</t>
    <rPh sb="0" eb="3">
      <t>ウンテンシャ</t>
    </rPh>
    <rPh sb="3" eb="4">
      <t>スウ</t>
    </rPh>
    <phoneticPr fontId="3"/>
  </si>
  <si>
    <t>従業員数</t>
    <rPh sb="0" eb="3">
      <t>ジュウギョウイン</t>
    </rPh>
    <rPh sb="3" eb="4">
      <t>スウ</t>
    </rPh>
    <phoneticPr fontId="3"/>
  </si>
  <si>
    <t>車両数</t>
    <phoneticPr fontId="3"/>
  </si>
  <si>
    <t>（％）</t>
    <phoneticPr fontId="3"/>
  </si>
  <si>
    <t>（回）</t>
    <rPh sb="1" eb="2">
      <t>カイ</t>
    </rPh>
    <phoneticPr fontId="3"/>
  </si>
  <si>
    <t>（人）</t>
    <rPh sb="1" eb="2">
      <t>ヒト</t>
    </rPh>
    <phoneticPr fontId="3"/>
  </si>
  <si>
    <t>（千円）</t>
    <rPh sb="1" eb="3">
      <t>センエン</t>
    </rPh>
    <phoneticPr fontId="3"/>
  </si>
  <si>
    <t>（円）</t>
    <rPh sb="1" eb="2">
      <t>センエン</t>
    </rPh>
    <phoneticPr fontId="3"/>
  </si>
  <si>
    <t>福岡県（一般）</t>
    <rPh sb="2" eb="3">
      <t>ケン</t>
    </rPh>
    <rPh sb="4" eb="6">
      <t>イッパン</t>
    </rPh>
    <phoneticPr fontId="3"/>
  </si>
  <si>
    <t xml:space="preserve">    〃   （一人一車）</t>
    <rPh sb="9" eb="11">
      <t>ヒトリ</t>
    </rPh>
    <rPh sb="11" eb="12">
      <t>イチ</t>
    </rPh>
    <rPh sb="12" eb="13">
      <t>クルマ</t>
    </rPh>
    <phoneticPr fontId="3"/>
  </si>
  <si>
    <t>福岡県合計</t>
    <rPh sb="0" eb="2">
      <t>フクオカシ</t>
    </rPh>
    <rPh sb="2" eb="3">
      <t>ケン</t>
    </rPh>
    <rPh sb="3" eb="5">
      <t>ゴウケイ</t>
    </rPh>
    <phoneticPr fontId="3"/>
  </si>
  <si>
    <t>佐賀県（一般）</t>
    <rPh sb="0" eb="2">
      <t>サガ</t>
    </rPh>
    <rPh sb="2" eb="3">
      <t>ケン</t>
    </rPh>
    <rPh sb="4" eb="6">
      <t>イッパン</t>
    </rPh>
    <phoneticPr fontId="3"/>
  </si>
  <si>
    <t>長崎県（一般）</t>
    <rPh sb="0" eb="2">
      <t>ナガサキ</t>
    </rPh>
    <rPh sb="2" eb="3">
      <t>ケン</t>
    </rPh>
    <rPh sb="4" eb="6">
      <t>イッパン</t>
    </rPh>
    <phoneticPr fontId="3"/>
  </si>
  <si>
    <t>熊本県（一般）</t>
    <rPh sb="0" eb="2">
      <t>クマモト</t>
    </rPh>
    <rPh sb="2" eb="3">
      <t>ケン</t>
    </rPh>
    <rPh sb="4" eb="6">
      <t>イッパン</t>
    </rPh>
    <phoneticPr fontId="3"/>
  </si>
  <si>
    <t>大分県（一般）</t>
    <rPh sb="0" eb="2">
      <t>オオイタ</t>
    </rPh>
    <rPh sb="2" eb="3">
      <t>ケン</t>
    </rPh>
    <rPh sb="4" eb="6">
      <t>イッパン</t>
    </rPh>
    <phoneticPr fontId="3"/>
  </si>
  <si>
    <t>宮崎県（一般）</t>
    <rPh sb="0" eb="2">
      <t>ミヤザキ</t>
    </rPh>
    <rPh sb="2" eb="3">
      <t>ケン</t>
    </rPh>
    <rPh sb="4" eb="6">
      <t>イッパン</t>
    </rPh>
    <phoneticPr fontId="3"/>
  </si>
  <si>
    <t>鹿児島県（一般）</t>
    <rPh sb="0" eb="3">
      <t>カゴシマ</t>
    </rPh>
    <rPh sb="3" eb="4">
      <t>ケン</t>
    </rPh>
    <rPh sb="5" eb="7">
      <t>イッパン</t>
    </rPh>
    <phoneticPr fontId="3"/>
  </si>
  <si>
    <t>一般合計</t>
    <rPh sb="0" eb="2">
      <t>イッパン</t>
    </rPh>
    <rPh sb="2" eb="4">
      <t>ゴウケイ</t>
    </rPh>
    <phoneticPr fontId="3"/>
  </si>
  <si>
    <t>一人一車合計</t>
    <rPh sb="0" eb="2">
      <t>ヒトリ</t>
    </rPh>
    <rPh sb="2" eb="3">
      <t>イチ</t>
    </rPh>
    <rPh sb="3" eb="4">
      <t>クルマ</t>
    </rPh>
    <rPh sb="4" eb="6">
      <t>ゴウケイ</t>
    </rPh>
    <phoneticPr fontId="3"/>
  </si>
  <si>
    <t>※提出期限までに事業者より提出のあった輸送実績報告を集計。</t>
    <rPh sb="1" eb="3">
      <t>テイシュツ</t>
    </rPh>
    <rPh sb="3" eb="5">
      <t>キゲン</t>
    </rPh>
    <rPh sb="8" eb="11">
      <t>ジギョウシャ</t>
    </rPh>
    <rPh sb="13" eb="15">
      <t>テイシュツ</t>
    </rPh>
    <rPh sb="19" eb="21">
      <t>ユソウ</t>
    </rPh>
    <rPh sb="21" eb="23">
      <t>ジッセキ</t>
    </rPh>
    <rPh sb="23" eb="25">
      <t>ホウコク</t>
    </rPh>
    <rPh sb="26" eb="28">
      <t>シュウケイ</t>
    </rPh>
    <phoneticPr fontId="3"/>
  </si>
  <si>
    <t>　（４）　主要都市輸送実績</t>
    <rPh sb="5" eb="7">
      <t>シュヨウ</t>
    </rPh>
    <rPh sb="7" eb="9">
      <t>トシ</t>
    </rPh>
    <rPh sb="9" eb="11">
      <t>ユソウ</t>
    </rPh>
    <rPh sb="11" eb="13">
      <t>ジッセキ</t>
    </rPh>
    <phoneticPr fontId="1"/>
  </si>
  <si>
    <t>市郡別</t>
    <rPh sb="0" eb="2">
      <t>シグン</t>
    </rPh>
    <rPh sb="2" eb="3">
      <t>ベツ</t>
    </rPh>
    <phoneticPr fontId="1"/>
  </si>
  <si>
    <t>事業用自動車</t>
    <rPh sb="0" eb="3">
      <t>ジギョウヨウ</t>
    </rPh>
    <rPh sb="3" eb="6">
      <t>ジドウシャ</t>
    </rPh>
    <phoneticPr fontId="1"/>
  </si>
  <si>
    <t>走行キロ</t>
    <rPh sb="0" eb="2">
      <t>ソウコウ</t>
    </rPh>
    <phoneticPr fontId="1"/>
  </si>
  <si>
    <t>輸送回数
（回）</t>
    <rPh sb="0" eb="2">
      <t>ユソウ</t>
    </rPh>
    <rPh sb="2" eb="4">
      <t>カイスウ</t>
    </rPh>
    <rPh sb="6" eb="7">
      <t>カイ</t>
    </rPh>
    <phoneticPr fontId="1"/>
  </si>
  <si>
    <t>輸送人員
（人）</t>
    <rPh sb="0" eb="2">
      <t>ユソウ</t>
    </rPh>
    <rPh sb="2" eb="4">
      <t>ジンイン</t>
    </rPh>
    <rPh sb="6" eb="7">
      <t>ニン</t>
    </rPh>
    <phoneticPr fontId="1"/>
  </si>
  <si>
    <t>営業収入
（千円）</t>
    <rPh sb="0" eb="2">
      <t>エイギョウ</t>
    </rPh>
    <rPh sb="2" eb="4">
      <t>シュウニュウ</t>
    </rPh>
    <rPh sb="6" eb="8">
      <t>センエン</t>
    </rPh>
    <phoneticPr fontId="1"/>
  </si>
  <si>
    <t>実働1日1車当り</t>
    <rPh sb="0" eb="2">
      <t>ジツドウ</t>
    </rPh>
    <rPh sb="3" eb="4">
      <t>ニチ</t>
    </rPh>
    <rPh sb="5" eb="6">
      <t>シャ</t>
    </rPh>
    <rPh sb="6" eb="7">
      <t>ア</t>
    </rPh>
    <phoneticPr fontId="1"/>
  </si>
  <si>
    <t>1車1回
当り
実車キロ</t>
    <rPh sb="1" eb="2">
      <t>シャ</t>
    </rPh>
    <rPh sb="3" eb="4">
      <t>カイ</t>
    </rPh>
    <rPh sb="5" eb="6">
      <t>ア</t>
    </rPh>
    <rPh sb="8" eb="10">
      <t>ジッシャ</t>
    </rPh>
    <phoneticPr fontId="1"/>
  </si>
  <si>
    <t>期末
運転者
数（人）</t>
    <rPh sb="0" eb="2">
      <t>キマツ</t>
    </rPh>
    <rPh sb="3" eb="6">
      <t>ウンテンシャ</t>
    </rPh>
    <rPh sb="7" eb="8">
      <t>スウ</t>
    </rPh>
    <rPh sb="9" eb="10">
      <t>ジン</t>
    </rPh>
    <phoneticPr fontId="1"/>
  </si>
  <si>
    <t>期末
従業員
数（人）</t>
    <rPh sb="0" eb="2">
      <t>キマツ</t>
    </rPh>
    <rPh sb="3" eb="6">
      <t>ジュウギョウイン</t>
    </rPh>
    <rPh sb="7" eb="8">
      <t>スウ</t>
    </rPh>
    <rPh sb="9" eb="10">
      <t>ニン</t>
    </rPh>
    <phoneticPr fontId="1"/>
  </si>
  <si>
    <t>期末
車両数</t>
    <rPh sb="0" eb="2">
      <t>キマツ</t>
    </rPh>
    <rPh sb="3" eb="6">
      <t>シャリョウスウ</t>
    </rPh>
    <phoneticPr fontId="1"/>
  </si>
  <si>
    <t>延実在
車両数</t>
    <rPh sb="0" eb="1">
      <t>ノ</t>
    </rPh>
    <rPh sb="1" eb="3">
      <t>ジツザイ</t>
    </rPh>
    <rPh sb="4" eb="7">
      <t>シャリョウスウ</t>
    </rPh>
    <phoneticPr fontId="1"/>
  </si>
  <si>
    <t>延実働
車両数</t>
    <rPh sb="0" eb="1">
      <t>ノ</t>
    </rPh>
    <rPh sb="1" eb="3">
      <t>ジツドウ</t>
    </rPh>
    <rPh sb="4" eb="7">
      <t>シャリョウスウ</t>
    </rPh>
    <phoneticPr fontId="1"/>
  </si>
  <si>
    <t>実働率
（％）</t>
    <rPh sb="0" eb="3">
      <t>ジツドウリツ</t>
    </rPh>
    <phoneticPr fontId="1"/>
  </si>
  <si>
    <t>実車キロ</t>
    <rPh sb="0" eb="2">
      <t>ジッシャ</t>
    </rPh>
    <phoneticPr fontId="1"/>
  </si>
  <si>
    <t>総走行キロ</t>
    <rPh sb="0" eb="1">
      <t>ソウ</t>
    </rPh>
    <rPh sb="1" eb="3">
      <t>ソウコウ</t>
    </rPh>
    <phoneticPr fontId="1"/>
  </si>
  <si>
    <t>実車率
（％）</t>
    <rPh sb="0" eb="3">
      <t>ジッシャリツ</t>
    </rPh>
    <phoneticPr fontId="1"/>
  </si>
  <si>
    <t>走行
キロ</t>
    <rPh sb="0" eb="2">
      <t>ソウコウ</t>
    </rPh>
    <phoneticPr fontId="1"/>
  </si>
  <si>
    <t>営業
収入
（円）</t>
    <rPh sb="0" eb="2">
      <t>エイギョウ</t>
    </rPh>
    <rPh sb="3" eb="5">
      <t>シュウニュウ</t>
    </rPh>
    <rPh sb="7" eb="8">
      <t>エン</t>
    </rPh>
    <phoneticPr fontId="1"/>
  </si>
  <si>
    <t>福岡交通圏</t>
    <rPh sb="0" eb="2">
      <t>フクオカ</t>
    </rPh>
    <rPh sb="2" eb="5">
      <t>コウツウケン</t>
    </rPh>
    <phoneticPr fontId="1"/>
  </si>
  <si>
    <t>北九州交通圏</t>
    <rPh sb="0" eb="3">
      <t>キタキュウシュウ</t>
    </rPh>
    <rPh sb="3" eb="6">
      <t>コウツウケン</t>
    </rPh>
    <phoneticPr fontId="1"/>
  </si>
  <si>
    <t>久留米市</t>
    <rPh sb="0" eb="4">
      <t>クルメシ</t>
    </rPh>
    <phoneticPr fontId="1"/>
  </si>
  <si>
    <t>佐賀市</t>
    <rPh sb="0" eb="3">
      <t>サガシ</t>
    </rPh>
    <phoneticPr fontId="1"/>
  </si>
  <si>
    <t>唐津市</t>
    <rPh sb="0" eb="2">
      <t>カラツ</t>
    </rPh>
    <rPh sb="2" eb="3">
      <t>シ</t>
    </rPh>
    <phoneticPr fontId="1"/>
  </si>
  <si>
    <t>鳥栖市</t>
    <rPh sb="0" eb="3">
      <t>トスシ</t>
    </rPh>
    <phoneticPr fontId="1"/>
  </si>
  <si>
    <t>長崎交通圏</t>
    <rPh sb="0" eb="2">
      <t>ナガサキ</t>
    </rPh>
    <rPh sb="2" eb="5">
      <t>コウツウケン</t>
    </rPh>
    <phoneticPr fontId="1"/>
  </si>
  <si>
    <t>佐世保市</t>
    <rPh sb="0" eb="4">
      <t>サセボシ</t>
    </rPh>
    <phoneticPr fontId="1"/>
  </si>
  <si>
    <t>諫早市</t>
    <rPh sb="0" eb="3">
      <t>イサハヤシ</t>
    </rPh>
    <phoneticPr fontId="1"/>
  </si>
  <si>
    <t>熊本交通圏</t>
    <rPh sb="0" eb="2">
      <t>クマモト</t>
    </rPh>
    <rPh sb="2" eb="5">
      <t>コウツウケン</t>
    </rPh>
    <phoneticPr fontId="1"/>
  </si>
  <si>
    <t>八代交通圏</t>
    <rPh sb="0" eb="2">
      <t>ヤツシロ</t>
    </rPh>
    <rPh sb="2" eb="5">
      <t>コウツウケン</t>
    </rPh>
    <phoneticPr fontId="1"/>
  </si>
  <si>
    <t>天草交通圏</t>
    <rPh sb="0" eb="2">
      <t>アマクサ</t>
    </rPh>
    <rPh sb="2" eb="5">
      <t>コウツウケン</t>
    </rPh>
    <phoneticPr fontId="1"/>
  </si>
  <si>
    <t>大分市</t>
    <rPh sb="0" eb="3">
      <t>オオイタシ</t>
    </rPh>
    <phoneticPr fontId="1"/>
  </si>
  <si>
    <t>別府市</t>
    <rPh sb="0" eb="3">
      <t>ベップシ</t>
    </rPh>
    <phoneticPr fontId="1"/>
  </si>
  <si>
    <t>中津市</t>
    <rPh sb="0" eb="2">
      <t>ナカツ</t>
    </rPh>
    <rPh sb="2" eb="3">
      <t>シ</t>
    </rPh>
    <phoneticPr fontId="1"/>
  </si>
  <si>
    <t>宮崎交通圏</t>
    <rPh sb="0" eb="2">
      <t>ミヤザキ</t>
    </rPh>
    <rPh sb="2" eb="5">
      <t>コウツウケン</t>
    </rPh>
    <phoneticPr fontId="1"/>
  </si>
  <si>
    <t>都城交通圏</t>
    <rPh sb="0" eb="2">
      <t>ミヤコノジョウ</t>
    </rPh>
    <rPh sb="2" eb="5">
      <t>コウツウケン</t>
    </rPh>
    <phoneticPr fontId="1"/>
  </si>
  <si>
    <t>延岡市</t>
    <rPh sb="0" eb="3">
      <t>ノベオカシ</t>
    </rPh>
    <phoneticPr fontId="1"/>
  </si>
  <si>
    <t>鹿児島市</t>
    <rPh sb="0" eb="4">
      <t>カゴシマシ</t>
    </rPh>
    <phoneticPr fontId="1"/>
  </si>
  <si>
    <t>鹿児島空港交通圏</t>
    <rPh sb="0" eb="3">
      <t>カゴシマ</t>
    </rPh>
    <rPh sb="3" eb="5">
      <t>クウコウ</t>
    </rPh>
    <rPh sb="5" eb="8">
      <t>コウツウケン</t>
    </rPh>
    <phoneticPr fontId="1"/>
  </si>
  <si>
    <t>川薩交通圏</t>
    <rPh sb="0" eb="2">
      <t>センサツ</t>
    </rPh>
    <rPh sb="2" eb="5">
      <t>コウツウケン</t>
    </rPh>
    <phoneticPr fontId="1"/>
  </si>
  <si>
    <t>※各県について人口の多い都市（交通圏）上位３位まで掲載している。</t>
    <rPh sb="1" eb="3">
      <t>カクケン</t>
    </rPh>
    <rPh sb="7" eb="9">
      <t>ジンコウ</t>
    </rPh>
    <rPh sb="10" eb="11">
      <t>オオ</t>
    </rPh>
    <rPh sb="12" eb="13">
      <t>ト</t>
    </rPh>
    <rPh sb="13" eb="14">
      <t>シ</t>
    </rPh>
    <rPh sb="15" eb="18">
      <t>コウツウケン</t>
    </rPh>
    <rPh sb="19" eb="21">
      <t>ジョウイ</t>
    </rPh>
    <rPh sb="22" eb="23">
      <t>イ</t>
    </rPh>
    <rPh sb="25" eb="27">
      <t>ケイサイ</t>
    </rPh>
    <phoneticPr fontId="1"/>
  </si>
  <si>
    <t>　(５）　個人タクシーの年代別人員構成</t>
    <rPh sb="5" eb="7">
      <t>コジン</t>
    </rPh>
    <rPh sb="12" eb="15">
      <t>ネンダイベツ</t>
    </rPh>
    <rPh sb="15" eb="17">
      <t>ジンイン</t>
    </rPh>
    <rPh sb="17" eb="19">
      <t>コウセイ</t>
    </rPh>
    <phoneticPr fontId="1"/>
  </si>
  <si>
    <t>　　　　年齢
地区</t>
    <rPh sb="4" eb="6">
      <t>ネンレイ</t>
    </rPh>
    <rPh sb="7" eb="9">
      <t>チク</t>
    </rPh>
    <phoneticPr fontId="1"/>
  </si>
  <si>
    <t>～34</t>
    <phoneticPr fontId="1"/>
  </si>
  <si>
    <t>35～40</t>
    <phoneticPr fontId="1"/>
  </si>
  <si>
    <t>41～45</t>
    <phoneticPr fontId="1"/>
  </si>
  <si>
    <t>46～50</t>
    <phoneticPr fontId="1"/>
  </si>
  <si>
    <t>51～55</t>
    <phoneticPr fontId="1"/>
  </si>
  <si>
    <t>56～60</t>
    <phoneticPr fontId="1"/>
  </si>
  <si>
    <t>61～65</t>
    <phoneticPr fontId="1"/>
  </si>
  <si>
    <t>大牟田市</t>
    <rPh sb="0" eb="4">
      <t>オオムタシ</t>
    </rPh>
    <phoneticPr fontId="1"/>
  </si>
  <si>
    <t>合計</t>
    <rPh sb="0" eb="2">
      <t>ゴウケイ</t>
    </rPh>
    <phoneticPr fontId="1"/>
  </si>
  <si>
    <t>66～70</t>
    <phoneticPr fontId="1"/>
  </si>
  <si>
    <t>71～75</t>
    <phoneticPr fontId="1"/>
  </si>
  <si>
    <t>76～80</t>
    <phoneticPr fontId="1"/>
  </si>
  <si>
    <t>81～</t>
    <phoneticPr fontId="1"/>
  </si>
  <si>
    <t>人数</t>
    <rPh sb="0" eb="2">
      <t>ニンズウ</t>
    </rPh>
    <phoneticPr fontId="1"/>
  </si>
  <si>
    <t>平均年齢</t>
    <rPh sb="0" eb="2">
      <t>ヘイキン</t>
    </rPh>
    <rPh sb="2" eb="4">
      <t>ネンレイ</t>
    </rPh>
    <phoneticPr fontId="1"/>
  </si>
  <si>
    <t>R5</t>
  </si>
  <si>
    <t>R6</t>
  </si>
  <si>
    <t>（令和7年3月末現在）</t>
    <rPh sb="1" eb="3">
      <t>レイワ</t>
    </rPh>
    <rPh sb="4" eb="5">
      <t>ネン</t>
    </rPh>
    <rPh sb="6" eb="8">
      <t>ガツマツ</t>
    </rPh>
    <rPh sb="8" eb="10">
      <t>ゲンザイ</t>
    </rPh>
    <phoneticPr fontId="3"/>
  </si>
  <si>
    <t>鹿児島県合計</t>
    <rPh sb="0" eb="3">
      <t>カゴシマ</t>
    </rPh>
    <phoneticPr fontId="1"/>
  </si>
  <si>
    <t>宮崎県合計</t>
    <rPh sb="0" eb="2">
      <t>ミヤザキ</t>
    </rPh>
    <phoneticPr fontId="1"/>
  </si>
  <si>
    <t>大分県合計</t>
    <rPh sb="0" eb="2">
      <t>オオイタ</t>
    </rPh>
    <phoneticPr fontId="1"/>
  </si>
  <si>
    <t>熊本県合計</t>
    <rPh sb="0" eb="2">
      <t>クマモト</t>
    </rPh>
    <phoneticPr fontId="1"/>
  </si>
  <si>
    <t>長崎県合計</t>
    <rPh sb="0" eb="2">
      <t>ナガサキ</t>
    </rPh>
    <phoneticPr fontId="1"/>
  </si>
  <si>
    <t>佐賀県合計</t>
    <rPh sb="0" eb="2">
      <t>サガ</t>
    </rPh>
    <phoneticPr fontId="1"/>
  </si>
  <si>
    <t>総合計</t>
    <rPh sb="0" eb="1">
      <t>ソウ</t>
    </rPh>
    <phoneticPr fontId="1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</si>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</sst>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0.0_ "/>
    <numFmt numFmtId="177" formatCode="#,##0_);[Red]\(#,##0\)"/>
    <numFmt numFmtId="178" formatCode="0.0_);[Red]\(0.0\)"/>
    <numFmt numFmtId="179" formatCode="#,##0.0_);[Red]\(#,##0.0\)"/>
    <numFmt numFmtId="180" formatCode="0.0"/>
    <numFmt numFmtId="181" formatCode="_(* #,##0_);_(* \(#,##0\);_(* &quot;-&quot;_);_(@_)"/>
    <numFmt numFmtId="182" formatCode="#,##0_ "/>
    <numFmt numFmtId="183" formatCode="0_);[Red]\(0\)"/>
    <numFmt numFmtId="184" formatCode="#,##0.00_ 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 val="double"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u/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48">
    <xf numFmtId="0" fontId="0" fillId="0" borderId="0" xfId="0">
      <alignment vertical="center"/>
    </xf>
    <xf numFmtId="177" fontId="4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7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177" fontId="5" fillId="0" borderId="0" xfId="1" applyNumberFormat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177" fontId="8" fillId="0" borderId="7" xfId="1" applyNumberFormat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177" fontId="8" fillId="0" borderId="13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177" fontId="8" fillId="0" borderId="1" xfId="1" applyNumberFormat="1" applyFont="1" applyBorder="1" applyAlignment="1">
      <alignment horizontal="right" vertical="center"/>
    </xf>
    <xf numFmtId="176" fontId="8" fillId="0" borderId="1" xfId="1" applyNumberFormat="1" applyFont="1" applyBorder="1" applyAlignment="1">
      <alignment horizontal="right" vertical="center"/>
    </xf>
    <xf numFmtId="178" fontId="8" fillId="0" borderId="1" xfId="1" applyNumberFormat="1" applyFont="1" applyBorder="1" applyAlignment="1">
      <alignment horizontal="right" vertical="center"/>
    </xf>
    <xf numFmtId="177" fontId="8" fillId="0" borderId="7" xfId="1" applyNumberFormat="1" applyFont="1" applyFill="1" applyBorder="1" applyAlignment="1">
      <alignment horizontal="right" vertical="center"/>
    </xf>
    <xf numFmtId="0" fontId="8" fillId="0" borderId="13" xfId="1" applyFont="1" applyFill="1" applyBorder="1" applyAlignment="1">
      <alignment horizontal="right" vertical="center"/>
    </xf>
    <xf numFmtId="177" fontId="8" fillId="0" borderId="13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/>
    </xf>
    <xf numFmtId="177" fontId="8" fillId="0" borderId="1" xfId="1" applyNumberFormat="1" applyFont="1" applyFill="1" applyBorder="1" applyAlignment="1">
      <alignment horizontal="right" vertical="center"/>
    </xf>
    <xf numFmtId="176" fontId="8" fillId="0" borderId="1" xfId="2" applyNumberFormat="1" applyFont="1" applyFill="1" applyBorder="1" applyAlignment="1">
      <alignment vertical="center"/>
    </xf>
    <xf numFmtId="178" fontId="8" fillId="0" borderId="1" xfId="4" applyNumberFormat="1" applyFont="1" applyFill="1" applyBorder="1" applyAlignment="1">
      <alignment horizontal="right" vertical="center"/>
    </xf>
    <xf numFmtId="178" fontId="8" fillId="0" borderId="1" xfId="1" applyNumberFormat="1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vertical="center"/>
    </xf>
    <xf numFmtId="177" fontId="8" fillId="0" borderId="13" xfId="1" applyNumberFormat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177" fontId="8" fillId="0" borderId="1" xfId="1" applyNumberFormat="1" applyFont="1" applyBorder="1" applyAlignment="1">
      <alignment vertical="center"/>
    </xf>
    <xf numFmtId="176" fontId="8" fillId="0" borderId="1" xfId="1" applyNumberFormat="1" applyFont="1" applyBorder="1" applyAlignment="1">
      <alignment vertical="center"/>
    </xf>
    <xf numFmtId="178" fontId="8" fillId="0" borderId="1" xfId="1" applyNumberFormat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176" fontId="8" fillId="0" borderId="3" xfId="1" applyNumberFormat="1" applyFont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176" fontId="8" fillId="0" borderId="5" xfId="1" applyNumberFormat="1" applyFont="1" applyBorder="1" applyAlignment="1">
      <alignment horizontal="center" vertical="center"/>
    </xf>
    <xf numFmtId="178" fontId="8" fillId="0" borderId="5" xfId="1" applyNumberFormat="1" applyFont="1" applyBorder="1" applyAlignment="1">
      <alignment horizontal="center" vertical="center"/>
    </xf>
    <xf numFmtId="177" fontId="8" fillId="0" borderId="5" xfId="1" applyNumberFormat="1" applyFont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/>
    </xf>
    <xf numFmtId="177" fontId="8" fillId="2" borderId="7" xfId="1" applyNumberFormat="1" applyFont="1" applyFill="1" applyBorder="1" applyAlignment="1">
      <alignment horizontal="right" vertical="center"/>
    </xf>
    <xf numFmtId="0" fontId="8" fillId="2" borderId="13" xfId="1" applyFont="1" applyFill="1" applyBorder="1" applyAlignment="1">
      <alignment horizontal="right" vertical="center"/>
    </xf>
    <xf numFmtId="177" fontId="8" fillId="2" borderId="13" xfId="1" applyNumberFormat="1" applyFont="1" applyFill="1" applyBorder="1" applyAlignment="1">
      <alignment horizontal="right" vertical="center"/>
    </xf>
    <xf numFmtId="0" fontId="8" fillId="2" borderId="2" xfId="1" applyFont="1" applyFill="1" applyBorder="1" applyAlignment="1">
      <alignment horizontal="left" vertical="center"/>
    </xf>
    <xf numFmtId="177" fontId="8" fillId="2" borderId="1" xfId="1" applyNumberFormat="1" applyFont="1" applyFill="1" applyBorder="1" applyAlignment="1">
      <alignment horizontal="right" vertical="center"/>
    </xf>
    <xf numFmtId="176" fontId="8" fillId="2" borderId="1" xfId="1" applyNumberFormat="1" applyFont="1" applyFill="1" applyBorder="1" applyAlignment="1">
      <alignment horizontal="right" vertical="center"/>
    </xf>
    <xf numFmtId="178" fontId="8" fillId="2" borderId="1" xfId="1" applyNumberFormat="1" applyFont="1" applyFill="1" applyBorder="1" applyAlignment="1">
      <alignment horizontal="right" vertical="center"/>
    </xf>
    <xf numFmtId="177" fontId="8" fillId="0" borderId="1" xfId="1" applyNumberFormat="1" applyFont="1" applyBorder="1" applyAlignment="1">
      <alignment horizontal="center" vertical="center"/>
    </xf>
    <xf numFmtId="177" fontId="8" fillId="0" borderId="5" xfId="1" applyNumberFormat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9" fillId="0" borderId="0" xfId="1" applyFont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179" fontId="9" fillId="0" borderId="0" xfId="1" applyNumberFormat="1" applyFont="1" applyAlignment="1">
      <alignment horizontal="center" vertical="center"/>
    </xf>
    <xf numFmtId="0" fontId="10" fillId="0" borderId="3" xfId="1" applyFont="1" applyBorder="1" applyAlignment="1">
      <alignment vertical="center"/>
    </xf>
    <xf numFmtId="0" fontId="10" fillId="0" borderId="4" xfId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vertical="center"/>
    </xf>
    <xf numFmtId="176" fontId="10" fillId="0" borderId="5" xfId="1" applyNumberFormat="1" applyFont="1" applyBorder="1" applyAlignment="1">
      <alignment horizontal="center" vertical="center"/>
    </xf>
    <xf numFmtId="177" fontId="10" fillId="0" borderId="5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vertical="center"/>
    </xf>
    <xf numFmtId="177" fontId="10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vertical="center"/>
    </xf>
    <xf numFmtId="179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179" fontId="8" fillId="0" borderId="1" xfId="1" applyNumberFormat="1" applyFont="1" applyBorder="1" applyAlignment="1">
      <alignment vertical="center"/>
    </xf>
    <xf numFmtId="0" fontId="8" fillId="0" borderId="1" xfId="4" applyNumberFormat="1" applyFont="1" applyBorder="1" applyAlignment="1">
      <alignment vertical="center"/>
    </xf>
    <xf numFmtId="180" fontId="8" fillId="0" borderId="1" xfId="4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178" fontId="8" fillId="0" borderId="1" xfId="4" applyNumberFormat="1" applyFont="1" applyBorder="1" applyAlignment="1">
      <alignment vertical="center"/>
    </xf>
    <xf numFmtId="177" fontId="2" fillId="0" borderId="0" xfId="1" applyNumberFormat="1" applyAlignment="1">
      <alignment vertical="center"/>
    </xf>
    <xf numFmtId="176" fontId="2" fillId="0" borderId="0" xfId="1" applyNumberFormat="1" applyAlignment="1">
      <alignment vertical="center"/>
    </xf>
    <xf numFmtId="179" fontId="2" fillId="0" borderId="0" xfId="1" applyNumberForma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0" fontId="14" fillId="0" borderId="0" xfId="4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177" fontId="15" fillId="0" borderId="0" xfId="1" applyNumberFormat="1" applyFont="1" applyAlignment="1">
      <alignment vertical="center"/>
    </xf>
    <xf numFmtId="10" fontId="15" fillId="0" borderId="0" xfId="4" applyNumberFormat="1" applyFont="1" applyAlignment="1">
      <alignment vertical="center"/>
    </xf>
    <xf numFmtId="179" fontId="15" fillId="0" borderId="0" xfId="1" applyNumberFormat="1" applyFont="1" applyAlignment="1">
      <alignment vertical="center"/>
    </xf>
    <xf numFmtId="177" fontId="17" fillId="0" borderId="0" xfId="1" applyNumberFormat="1" applyFont="1" applyAlignment="1">
      <alignment vertical="center"/>
    </xf>
    <xf numFmtId="177" fontId="17" fillId="0" borderId="0" xfId="1" applyNumberFormat="1" applyFont="1" applyAlignment="1">
      <alignment horizontal="right" vertical="center"/>
    </xf>
    <xf numFmtId="0" fontId="17" fillId="0" borderId="3" xfId="1" applyFont="1" applyBorder="1" applyAlignment="1">
      <alignment vertical="center"/>
    </xf>
    <xf numFmtId="177" fontId="17" fillId="0" borderId="3" xfId="1" applyNumberFormat="1" applyFont="1" applyBorder="1" applyAlignment="1">
      <alignment vertical="center"/>
    </xf>
    <xf numFmtId="179" fontId="8" fillId="0" borderId="3" xfId="1" applyNumberFormat="1" applyFont="1" applyBorder="1" applyAlignment="1">
      <alignment horizontal="distributed" vertical="center"/>
    </xf>
    <xf numFmtId="177" fontId="8" fillId="0" borderId="3" xfId="1" applyNumberFormat="1" applyFont="1" applyBorder="1" applyAlignment="1">
      <alignment horizontal="distributed" vertical="center"/>
    </xf>
    <xf numFmtId="0" fontId="17" fillId="0" borderId="4" xfId="1" applyFont="1" applyBorder="1" applyAlignment="1">
      <alignment horizontal="distributed" vertical="center"/>
    </xf>
    <xf numFmtId="177" fontId="17" fillId="0" borderId="3" xfId="1" applyNumberFormat="1" applyFont="1" applyBorder="1" applyAlignment="1">
      <alignment horizontal="distributed" vertical="center"/>
    </xf>
    <xf numFmtId="10" fontId="17" fillId="0" borderId="3" xfId="4" applyNumberFormat="1" applyFont="1" applyBorder="1" applyAlignment="1">
      <alignment horizontal="distributed" vertical="center"/>
    </xf>
    <xf numFmtId="177" fontId="17" fillId="0" borderId="4" xfId="1" applyNumberFormat="1" applyFont="1" applyBorder="1" applyAlignment="1">
      <alignment horizontal="distributed" vertical="center"/>
    </xf>
    <xf numFmtId="179" fontId="17" fillId="0" borderId="3" xfId="1" applyNumberFormat="1" applyFont="1" applyBorder="1" applyAlignment="1">
      <alignment horizontal="distributed" vertical="center"/>
    </xf>
    <xf numFmtId="179" fontId="8" fillId="0" borderId="4" xfId="1" applyNumberFormat="1" applyFont="1" applyBorder="1" applyAlignment="1">
      <alignment horizontal="distributed" vertical="center"/>
    </xf>
    <xf numFmtId="177" fontId="8" fillId="0" borderId="4" xfId="1" applyNumberFormat="1" applyFont="1" applyBorder="1" applyAlignment="1">
      <alignment horizontal="distributed" vertical="center"/>
    </xf>
    <xf numFmtId="0" fontId="17" fillId="0" borderId="5" xfId="1" applyFont="1" applyBorder="1" applyAlignment="1">
      <alignment vertical="center"/>
    </xf>
    <xf numFmtId="177" fontId="17" fillId="0" borderId="5" xfId="1" applyNumberFormat="1" applyFont="1" applyBorder="1" applyAlignment="1">
      <alignment horizontal="distributed" vertical="center"/>
    </xf>
    <xf numFmtId="10" fontId="17" fillId="0" borderId="5" xfId="4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9" fontId="17" fillId="0" borderId="5" xfId="1" applyNumberFormat="1" applyFont="1" applyBorder="1" applyAlignment="1">
      <alignment vertical="center"/>
    </xf>
    <xf numFmtId="179" fontId="8" fillId="0" borderId="5" xfId="1" applyNumberFormat="1" applyFont="1" applyBorder="1" applyAlignment="1">
      <alignment horizontal="distributed" vertical="center"/>
    </xf>
    <xf numFmtId="0" fontId="17" fillId="0" borderId="1" xfId="1" applyFont="1" applyBorder="1" applyAlignment="1">
      <alignment horizontal="distributed" vertical="center"/>
    </xf>
    <xf numFmtId="181" fontId="18" fillId="0" borderId="1" xfId="3" applyNumberFormat="1" applyFont="1" applyFill="1" applyBorder="1" applyAlignment="1">
      <alignment vertical="center"/>
    </xf>
    <xf numFmtId="10" fontId="18" fillId="0" borderId="1" xfId="4" applyNumberFormat="1" applyFont="1" applyFill="1" applyBorder="1" applyAlignment="1">
      <alignment horizontal="center" vertical="center"/>
    </xf>
    <xf numFmtId="10" fontId="18" fillId="0" borderId="1" xfId="4" applyNumberFormat="1" applyFont="1" applyBorder="1" applyAlignment="1">
      <alignment horizontal="center" vertical="center"/>
    </xf>
    <xf numFmtId="179" fontId="18" fillId="0" borderId="1" xfId="1" applyNumberFormat="1" applyFont="1" applyBorder="1" applyAlignment="1">
      <alignment vertical="center"/>
    </xf>
    <xf numFmtId="177" fontId="18" fillId="0" borderId="1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20" fillId="0" borderId="1" xfId="1" applyFont="1" applyBorder="1" applyAlignment="1">
      <alignment horizontal="distributed" vertical="center"/>
    </xf>
    <xf numFmtId="177" fontId="21" fillId="0" borderId="1" xfId="1" applyNumberFormat="1" applyFont="1" applyBorder="1" applyAlignment="1" applyProtection="1">
      <alignment vertical="center"/>
      <protection locked="0"/>
    </xf>
    <xf numFmtId="10" fontId="21" fillId="0" borderId="1" xfId="4" applyNumberFormat="1" applyFont="1" applyBorder="1" applyAlignment="1">
      <alignment horizontal="center" vertical="center"/>
    </xf>
    <xf numFmtId="179" fontId="21" fillId="0" borderId="1" xfId="1" applyNumberFormat="1" applyFont="1" applyBorder="1" applyAlignment="1">
      <alignment vertical="center"/>
    </xf>
    <xf numFmtId="177" fontId="21" fillId="0" borderId="1" xfId="1" applyNumberFormat="1" applyFont="1" applyBorder="1" applyAlignment="1">
      <alignment vertical="center"/>
    </xf>
    <xf numFmtId="0" fontId="22" fillId="0" borderId="1" xfId="1" applyFont="1" applyBorder="1" applyAlignment="1">
      <alignment horizontal="distributed" vertical="center"/>
    </xf>
    <xf numFmtId="177" fontId="23" fillId="0" borderId="1" xfId="1" applyNumberFormat="1" applyFont="1" applyBorder="1" applyAlignment="1" applyProtection="1">
      <alignment vertical="center"/>
      <protection locked="0"/>
    </xf>
    <xf numFmtId="10" fontId="23" fillId="0" borderId="1" xfId="4" applyNumberFormat="1" applyFont="1" applyBorder="1" applyAlignment="1">
      <alignment horizontal="center" vertical="center"/>
    </xf>
    <xf numFmtId="179" fontId="23" fillId="0" borderId="1" xfId="1" applyNumberFormat="1" applyFont="1" applyBorder="1" applyAlignment="1">
      <alignment vertical="center"/>
    </xf>
    <xf numFmtId="177" fontId="23" fillId="0" borderId="1" xfId="1" applyNumberFormat="1" applyFont="1" applyBorder="1" applyAlignment="1">
      <alignment vertical="center"/>
    </xf>
    <xf numFmtId="0" fontId="24" fillId="0" borderId="0" xfId="1" applyFont="1" applyAlignment="1">
      <alignment vertical="center"/>
    </xf>
    <xf numFmtId="177" fontId="24" fillId="0" borderId="0" xfId="1" applyNumberFormat="1" applyFont="1" applyAlignment="1">
      <alignment vertical="center"/>
    </xf>
    <xf numFmtId="10" fontId="24" fillId="0" borderId="0" xfId="4" applyNumberFormat="1" applyFont="1" applyAlignment="1">
      <alignment vertical="center"/>
    </xf>
    <xf numFmtId="179" fontId="24" fillId="0" borderId="0" xfId="1" applyNumberFormat="1" applyFont="1" applyAlignment="1">
      <alignment vertical="center"/>
    </xf>
    <xf numFmtId="177" fontId="16" fillId="0" borderId="0" xfId="1" applyNumberFormat="1" applyFont="1" applyAlignment="1">
      <alignment vertical="center"/>
    </xf>
    <xf numFmtId="10" fontId="16" fillId="0" borderId="0" xfId="4" applyNumberFormat="1" applyFont="1" applyAlignment="1">
      <alignment vertical="center"/>
    </xf>
    <xf numFmtId="179" fontId="16" fillId="0" borderId="0" xfId="1" applyNumberFormat="1" applyFont="1" applyAlignment="1">
      <alignment vertical="center"/>
    </xf>
    <xf numFmtId="0" fontId="2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4" xfId="0" applyFont="1" applyBorder="1">
      <alignment vertical="center"/>
    </xf>
    <xf numFmtId="0" fontId="17" fillId="0" borderId="19" xfId="0" applyFont="1" applyBorder="1">
      <alignment vertical="center"/>
    </xf>
    <xf numFmtId="182" fontId="17" fillId="0" borderId="1" xfId="0" applyNumberFormat="1" applyFont="1" applyBorder="1">
      <alignment vertical="center"/>
    </xf>
    <xf numFmtId="0" fontId="17" fillId="0" borderId="20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5" fillId="0" borderId="1" xfId="0" applyFont="1" applyBorder="1">
      <alignment vertical="center"/>
    </xf>
    <xf numFmtId="182" fontId="15" fillId="0" borderId="1" xfId="0" applyNumberFormat="1" applyFont="1" applyBorder="1">
      <alignment vertical="center"/>
    </xf>
    <xf numFmtId="182" fontId="17" fillId="0" borderId="0" xfId="0" applyNumberFormat="1" applyFont="1">
      <alignment vertical="center"/>
    </xf>
    <xf numFmtId="182" fontId="17" fillId="0" borderId="1" xfId="0" applyNumberFormat="1" applyFont="1" applyBorder="1" applyAlignment="1">
      <alignment horizontal="center" vertical="center"/>
    </xf>
    <xf numFmtId="182" fontId="17" fillId="0" borderId="7" xfId="0" applyNumberFormat="1" applyFont="1" applyBorder="1" applyAlignment="1">
      <alignment horizontal="center" vertical="center"/>
    </xf>
    <xf numFmtId="182" fontId="17" fillId="0" borderId="23" xfId="0" applyNumberFormat="1" applyFont="1" applyBorder="1" applyAlignment="1">
      <alignment horizontal="center" vertical="center"/>
    </xf>
    <xf numFmtId="182" fontId="17" fillId="0" borderId="2" xfId="0" applyNumberFormat="1" applyFont="1" applyBorder="1" applyAlignment="1">
      <alignment horizontal="center" vertical="center"/>
    </xf>
    <xf numFmtId="182" fontId="17" fillId="0" borderId="22" xfId="0" applyNumberFormat="1" applyFont="1" applyBorder="1" applyAlignment="1">
      <alignment horizontal="center" vertical="center"/>
    </xf>
    <xf numFmtId="183" fontId="17" fillId="0" borderId="1" xfId="5" applyNumberFormat="1" applyFont="1" applyBorder="1">
      <alignment vertical="center"/>
    </xf>
    <xf numFmtId="183" fontId="17" fillId="0" borderId="24" xfId="5" applyNumberFormat="1" applyFont="1" applyBorder="1">
      <alignment vertical="center"/>
    </xf>
    <xf numFmtId="182" fontId="17" fillId="0" borderId="23" xfId="0" applyNumberFormat="1" applyFont="1" applyBorder="1">
      <alignment vertical="center"/>
    </xf>
    <xf numFmtId="184" fontId="17" fillId="0" borderId="2" xfId="0" applyNumberFormat="1" applyFont="1" applyBorder="1">
      <alignment vertical="center"/>
    </xf>
    <xf numFmtId="182" fontId="17" fillId="0" borderId="22" xfId="0" applyNumberFormat="1" applyFont="1" applyBorder="1">
      <alignment vertical="center"/>
    </xf>
    <xf numFmtId="184" fontId="15" fillId="0" borderId="2" xfId="0" applyNumberFormat="1" applyFont="1" applyBorder="1">
      <alignment vertical="center"/>
    </xf>
    <xf numFmtId="182" fontId="26" fillId="0" borderId="0" xfId="0" applyNumberFormat="1" applyFont="1">
      <alignment vertical="center"/>
    </xf>
    <xf numFmtId="176" fontId="10" fillId="0" borderId="1" xfId="1" applyNumberFormat="1" applyFont="1" applyBorder="1" applyAlignment="1">
      <alignment vertical="center"/>
    </xf>
    <xf numFmtId="177" fontId="10" fillId="0" borderId="1" xfId="1" applyNumberFormat="1" applyFont="1" applyBorder="1" applyAlignment="1">
      <alignment vertical="center"/>
    </xf>
    <xf numFmtId="10" fontId="21" fillId="0" borderId="1" xfId="4" applyNumberFormat="1" applyFont="1" applyFill="1" applyBorder="1" applyAlignment="1">
      <alignment horizontal="center" vertical="center"/>
    </xf>
    <xf numFmtId="10" fontId="21" fillId="0" borderId="1" xfId="1" applyNumberFormat="1" applyFont="1" applyBorder="1" applyAlignment="1">
      <alignment vertical="center"/>
    </xf>
    <xf numFmtId="181" fontId="17" fillId="0" borderId="15" xfId="0" applyNumberFormat="1" applyFont="1" applyBorder="1">
      <alignment vertical="center"/>
    </xf>
    <xf numFmtId="10" fontId="17" fillId="0" borderId="15" xfId="4" applyNumberFormat="1" applyFont="1" applyBorder="1">
      <alignment vertical="center"/>
    </xf>
    <xf numFmtId="179" fontId="17" fillId="0" borderId="15" xfId="0" applyNumberFormat="1" applyFont="1" applyBorder="1">
      <alignment vertical="center"/>
    </xf>
    <xf numFmtId="177" fontId="17" fillId="0" borderId="15" xfId="0" applyNumberFormat="1" applyFont="1" applyBorder="1">
      <alignment vertical="center"/>
    </xf>
    <xf numFmtId="0" fontId="20" fillId="0" borderId="5" xfId="1" applyFont="1" applyBorder="1" applyAlignment="1">
      <alignment horizontal="distributed" vertical="center"/>
    </xf>
    <xf numFmtId="177" fontId="21" fillId="0" borderId="5" xfId="1" applyNumberFormat="1" applyFont="1" applyBorder="1" applyAlignment="1">
      <alignment vertical="center"/>
    </xf>
    <xf numFmtId="10" fontId="21" fillId="0" borderId="5" xfId="4" applyNumberFormat="1" applyFont="1" applyBorder="1" applyAlignment="1" applyProtection="1">
      <alignment horizontal="center" vertical="center"/>
    </xf>
    <xf numFmtId="177" fontId="21" fillId="0" borderId="5" xfId="1" applyNumberFormat="1" applyFont="1" applyBorder="1" applyAlignment="1">
      <alignment vertical="center" shrinkToFit="1"/>
    </xf>
    <xf numFmtId="10" fontId="21" fillId="0" borderId="5" xfId="4" applyNumberFormat="1" applyFont="1" applyBorder="1" applyAlignment="1">
      <alignment horizontal="center" vertical="center"/>
    </xf>
    <xf numFmtId="179" fontId="21" fillId="0" borderId="5" xfId="1" applyNumberFormat="1" applyFont="1" applyBorder="1" applyAlignment="1">
      <alignment vertical="center"/>
    </xf>
    <xf numFmtId="0" fontId="20" fillId="0" borderId="25" xfId="1" applyFont="1" applyBorder="1" applyAlignment="1">
      <alignment horizontal="distributed" vertical="center"/>
    </xf>
    <xf numFmtId="177" fontId="21" fillId="0" borderId="25" xfId="1" applyNumberFormat="1" applyFont="1" applyBorder="1" applyAlignment="1">
      <alignment vertical="center"/>
    </xf>
    <xf numFmtId="10" fontId="21" fillId="0" borderId="25" xfId="1" applyNumberFormat="1" applyFont="1" applyBorder="1" applyAlignment="1">
      <alignment vertical="center"/>
    </xf>
    <xf numFmtId="10" fontId="21" fillId="0" borderId="25" xfId="4" applyNumberFormat="1" applyFont="1" applyBorder="1" applyAlignment="1">
      <alignment horizontal="center" vertical="center"/>
    </xf>
    <xf numFmtId="179" fontId="21" fillId="0" borderId="25" xfId="1" applyNumberFormat="1" applyFont="1" applyBorder="1" applyAlignment="1">
      <alignment vertical="center"/>
    </xf>
    <xf numFmtId="181" fontId="17" fillId="0" borderId="26" xfId="0" applyNumberFormat="1" applyFont="1" applyBorder="1">
      <alignment vertical="center"/>
    </xf>
    <xf numFmtId="10" fontId="17" fillId="0" borderId="26" xfId="4" applyNumberFormat="1" applyFont="1" applyBorder="1">
      <alignment vertical="center"/>
    </xf>
    <xf numFmtId="179" fontId="17" fillId="0" borderId="26" xfId="0" applyNumberFormat="1" applyFont="1" applyBorder="1">
      <alignment vertical="center"/>
    </xf>
    <xf numFmtId="177" fontId="17" fillId="0" borderId="26" xfId="0" applyNumberFormat="1" applyFont="1" applyBorder="1">
      <alignment vertical="center"/>
    </xf>
    <xf numFmtId="181" fontId="17" fillId="0" borderId="5" xfId="0" applyNumberFormat="1" applyFont="1" applyBorder="1">
      <alignment vertical="center"/>
    </xf>
    <xf numFmtId="10" fontId="17" fillId="0" borderId="5" xfId="4" applyNumberFormat="1" applyFont="1" applyBorder="1">
      <alignment vertical="center"/>
    </xf>
    <xf numFmtId="179" fontId="17" fillId="0" borderId="5" xfId="0" applyNumberFormat="1" applyFont="1" applyBorder="1">
      <alignment vertical="center"/>
    </xf>
    <xf numFmtId="177" fontId="17" fillId="0" borderId="5" xfId="0" applyNumberFormat="1" applyFont="1" applyBorder="1">
      <alignment vertical="center"/>
    </xf>
    <xf numFmtId="181" fontId="17" fillId="0" borderId="1" xfId="0" applyNumberFormat="1" applyFont="1" applyBorder="1">
      <alignment vertical="center"/>
    </xf>
    <xf numFmtId="10" fontId="17" fillId="0" borderId="1" xfId="4" applyNumberFormat="1" applyFont="1" applyBorder="1">
      <alignment vertical="center"/>
    </xf>
    <xf numFmtId="179" fontId="17" fillId="0" borderId="1" xfId="0" applyNumberFormat="1" applyFont="1" applyBorder="1">
      <alignment vertical="center"/>
    </xf>
    <xf numFmtId="177" fontId="17" fillId="0" borderId="1" xfId="0" applyNumberFormat="1" applyFont="1" applyBorder="1">
      <alignment vertical="center"/>
    </xf>
    <xf numFmtId="181" fontId="17" fillId="0" borderId="27" xfId="0" applyNumberFormat="1" applyFont="1" applyBorder="1">
      <alignment vertical="center"/>
    </xf>
    <xf numFmtId="10" fontId="17" fillId="0" borderId="27" xfId="4" applyNumberFormat="1" applyFont="1" applyBorder="1">
      <alignment vertical="center"/>
    </xf>
    <xf numFmtId="179" fontId="17" fillId="0" borderId="27" xfId="0" applyNumberFormat="1" applyFont="1" applyBorder="1">
      <alignment vertical="center"/>
    </xf>
    <xf numFmtId="177" fontId="17" fillId="0" borderId="27" xfId="0" applyNumberFormat="1" applyFont="1" applyBorder="1">
      <alignment vertical="center"/>
    </xf>
    <xf numFmtId="10" fontId="17" fillId="0" borderId="28" xfId="4" applyNumberFormat="1" applyFont="1" applyBorder="1">
      <alignment vertical="center"/>
    </xf>
    <xf numFmtId="179" fontId="17" fillId="0" borderId="28" xfId="0" applyNumberFormat="1" applyFont="1" applyBorder="1">
      <alignment vertical="center"/>
    </xf>
    <xf numFmtId="177" fontId="17" fillId="0" borderId="28" xfId="0" applyNumberFormat="1" applyFont="1" applyBorder="1">
      <alignment vertical="center"/>
    </xf>
    <xf numFmtId="181" fontId="17" fillId="0" borderId="28" xfId="0" applyNumberFormat="1" applyFont="1" applyBorder="1">
      <alignment vertical="center"/>
    </xf>
    <xf numFmtId="181" fontId="17" fillId="0" borderId="29" xfId="0" applyNumberFormat="1" applyFont="1" applyBorder="1">
      <alignment vertical="center"/>
    </xf>
    <xf numFmtId="181" fontId="17" fillId="0" borderId="30" xfId="0" applyNumberFormat="1" applyFont="1" applyBorder="1">
      <alignment vertical="center"/>
    </xf>
    <xf numFmtId="181" fontId="17" fillId="0" borderId="31" xfId="0" applyNumberFormat="1" applyFont="1" applyBorder="1">
      <alignment vertical="center"/>
    </xf>
    <xf numFmtId="181" fontId="17" fillId="0" borderId="32" xfId="0" applyNumberFormat="1" applyFont="1" applyBorder="1">
      <alignment vertical="center"/>
    </xf>
    <xf numFmtId="181" fontId="17" fillId="0" borderId="33" xfId="0" applyNumberFormat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9" fontId="10" fillId="0" borderId="1" xfId="1" applyNumberFormat="1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3" fontId="17" fillId="0" borderId="1" xfId="0" applyNumberFormat="1" applyFont="1" applyBorder="1">
      <alignment vertical="center"/>
    </xf>
    <xf numFmtId="0" fontId="17" fillId="0" borderId="30" xfId="0" applyFont="1" applyBorder="1">
      <alignment vertical="center"/>
    </xf>
    <xf numFmtId="0" fontId="17" fillId="0" borderId="28" xfId="0" applyFont="1" applyBorder="1">
      <alignment vertical="center"/>
    </xf>
    <xf numFmtId="3" fontId="17" fillId="0" borderId="28" xfId="0" applyNumberFormat="1" applyFont="1" applyBorder="1">
      <alignment vertical="center"/>
    </xf>
    <xf numFmtId="0" fontId="17" fillId="0" borderId="34" xfId="0" applyFont="1" applyBorder="1">
      <alignment vertical="center"/>
    </xf>
    <xf numFmtId="3" fontId="17" fillId="0" borderId="15" xfId="0" applyNumberFormat="1" applyFont="1" applyBorder="1">
      <alignment vertical="center"/>
    </xf>
    <xf numFmtId="3" fontId="17" fillId="0" borderId="33" xfId="0" applyNumberFormat="1" applyFont="1" applyBorder="1">
      <alignment vertical="center"/>
    </xf>
    <xf numFmtId="0" fontId="17" fillId="0" borderId="15" xfId="0" applyFont="1" applyBorder="1">
      <alignment vertical="center"/>
    </xf>
    <xf numFmtId="0" fontId="17" fillId="0" borderId="33" xfId="0" applyFont="1" applyBorder="1">
      <alignment vertical="center"/>
    </xf>
    <xf numFmtId="177" fontId="8" fillId="0" borderId="1" xfId="1" applyNumberFormat="1" applyFont="1" applyBorder="1" applyAlignment="1">
      <alignment horizontal="center" vertical="center"/>
    </xf>
    <xf numFmtId="177" fontId="8" fillId="0" borderId="3" xfId="1" applyNumberFormat="1" applyFont="1" applyBorder="1" applyAlignment="1">
      <alignment vertical="center"/>
    </xf>
    <xf numFmtId="177" fontId="8" fillId="0" borderId="6" xfId="1" applyNumberFormat="1" applyFont="1" applyBorder="1" applyAlignment="1">
      <alignment horizontal="center" vertical="center" wrapText="1"/>
    </xf>
    <xf numFmtId="177" fontId="8" fillId="0" borderId="11" xfId="1" applyNumberFormat="1" applyFont="1" applyBorder="1" applyAlignment="1">
      <alignment horizontal="center" vertical="center"/>
    </xf>
    <xf numFmtId="177" fontId="8" fillId="0" borderId="8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vertical="center"/>
    </xf>
    <xf numFmtId="177" fontId="8" fillId="0" borderId="10" xfId="1" applyNumberFormat="1" applyFont="1" applyBorder="1" applyAlignment="1">
      <alignment vertical="center"/>
    </xf>
    <xf numFmtId="177" fontId="8" fillId="0" borderId="3" xfId="1" applyNumberFormat="1" applyFont="1" applyBorder="1" applyAlignment="1">
      <alignment horizontal="center" vertical="center" wrapText="1"/>
    </xf>
    <xf numFmtId="177" fontId="8" fillId="0" borderId="5" xfId="1" applyNumberFormat="1" applyFont="1" applyBorder="1" applyAlignment="1">
      <alignment horizontal="center" vertical="center"/>
    </xf>
    <xf numFmtId="177" fontId="8" fillId="0" borderId="3" xfId="1" applyNumberFormat="1" applyFont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77" fontId="8" fillId="0" borderId="3" xfId="1" applyNumberFormat="1" applyFont="1" applyBorder="1" applyAlignment="1">
      <alignment horizontal="center" vertical="center" shrinkToFit="1"/>
    </xf>
    <xf numFmtId="177" fontId="8" fillId="0" borderId="4" xfId="1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vertical="center"/>
    </xf>
    <xf numFmtId="177" fontId="10" fillId="0" borderId="1" xfId="1" applyNumberFormat="1" applyFont="1" applyBorder="1" applyAlignment="1">
      <alignment horizontal="center" vertical="center"/>
    </xf>
    <xf numFmtId="177" fontId="10" fillId="0" borderId="3" xfId="1" applyNumberFormat="1" applyFont="1" applyBorder="1" applyAlignment="1">
      <alignment vertical="center"/>
    </xf>
    <xf numFmtId="177" fontId="10" fillId="0" borderId="1" xfId="1" applyNumberFormat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vertical="center"/>
    </xf>
    <xf numFmtId="179" fontId="10" fillId="0" borderId="1" xfId="1" applyNumberFormat="1" applyFont="1" applyBorder="1" applyAlignment="1">
      <alignment horizontal="center" vertical="center"/>
    </xf>
    <xf numFmtId="179" fontId="10" fillId="0" borderId="1" xfId="1" applyNumberFormat="1" applyFont="1" applyBorder="1" applyAlignment="1">
      <alignment vertical="center"/>
    </xf>
    <xf numFmtId="177" fontId="10" fillId="0" borderId="3" xfId="1" applyNumberFormat="1" applyFont="1" applyBorder="1" applyAlignment="1">
      <alignment horizontal="center" vertical="center" wrapText="1"/>
    </xf>
    <xf numFmtId="177" fontId="10" fillId="0" borderId="5" xfId="1" applyNumberFormat="1" applyFont="1" applyBorder="1" applyAlignment="1">
      <alignment vertical="center"/>
    </xf>
    <xf numFmtId="177" fontId="10" fillId="0" borderId="3" xfId="1" applyNumberFormat="1" applyFont="1" applyBorder="1" applyAlignment="1">
      <alignment horizontal="center" vertical="center"/>
    </xf>
    <xf numFmtId="179" fontId="17" fillId="0" borderId="7" xfId="1" applyNumberFormat="1" applyFont="1" applyBorder="1" applyAlignment="1">
      <alignment horizontal="center" vertical="center"/>
    </xf>
    <xf numFmtId="179" fontId="17" fillId="0" borderId="13" xfId="1" applyNumberFormat="1" applyFont="1" applyBorder="1" applyAlignment="1">
      <alignment horizontal="center" vertical="center"/>
    </xf>
    <xf numFmtId="179" fontId="17" fillId="0" borderId="2" xfId="1" applyNumberFormat="1" applyFont="1" applyBorder="1" applyAlignment="1">
      <alignment horizontal="center" vertical="center"/>
    </xf>
    <xf numFmtId="177" fontId="17" fillId="0" borderId="1" xfId="1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82" fontId="15" fillId="0" borderId="24" xfId="0" applyNumberFormat="1" applyFont="1" applyBorder="1">
      <alignment vertical="center"/>
    </xf>
    <xf numFmtId="182" fontId="15" fillId="0" borderId="35" xfId="0" applyNumberFormat="1" applyFont="1" applyBorder="1">
      <alignment vertical="center"/>
    </xf>
  </cellXfs>
  <cellStyles count="6">
    <cellStyle name="パーセント" xfId="4" builtinId="5"/>
    <cellStyle name="パーセント 2" xfId="2" xr:uid="{00000000-0005-0000-0000-000001000000}"/>
    <cellStyle name="桁区切り 2" xfId="3" xr:uid="{00000000-0005-0000-0000-000002000000}"/>
    <cellStyle name="標準" xfId="0" builtinId="0"/>
    <cellStyle name="標準 2" xfId="1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T34"/>
  <sheetViews>
    <sheetView tabSelected="1" view="pageBreakPreview" zoomScale="130" zoomScaleNormal="100" zoomScaleSheetLayoutView="13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A6" sqref="A6"/>
    </sheetView>
  </sheetViews>
  <sheetFormatPr defaultRowHeight="21" customHeight="1" x14ac:dyDescent="0.2"/>
  <cols>
    <col min="1" max="1" width="4.33203125" style="2" customWidth="1"/>
    <col min="2" max="2" width="8.77734375" style="4" customWidth="1"/>
    <col min="3" max="3" width="1.6640625" style="2" customWidth="1"/>
    <col min="4" max="4" width="6.21875" style="4" customWidth="1"/>
    <col min="5" max="5" width="1.6640625" style="2" customWidth="1"/>
    <col min="6" max="6" width="10.77734375" style="4" customWidth="1"/>
    <col min="7" max="7" width="6" style="5" customWidth="1"/>
    <col min="8" max="9" width="13" style="4" bestFit="1" customWidth="1"/>
    <col min="10" max="10" width="6" style="6" customWidth="1"/>
    <col min="11" max="11" width="11.21875" style="4" customWidth="1"/>
    <col min="12" max="13" width="10.88671875" style="4" customWidth="1"/>
    <col min="14" max="14" width="6.33203125" style="4" customWidth="1"/>
    <col min="15" max="15" width="6.33203125" style="6" customWidth="1"/>
    <col min="16" max="16" width="5.6640625" style="6" customWidth="1"/>
    <col min="17" max="17" width="5.44140625" style="6" customWidth="1"/>
    <col min="18" max="18" width="6.33203125" style="4" customWidth="1"/>
    <col min="19" max="19" width="7.88671875" style="4" customWidth="1"/>
    <col min="20" max="20" width="9.77734375" style="4" customWidth="1"/>
    <col min="21" max="255" width="9" style="2"/>
    <col min="256" max="256" width="4.33203125" style="2" customWidth="1"/>
    <col min="257" max="257" width="8.77734375" style="2" customWidth="1"/>
    <col min="258" max="258" width="1.6640625" style="2" customWidth="1"/>
    <col min="259" max="259" width="5.33203125" style="2" customWidth="1"/>
    <col min="260" max="260" width="1.6640625" style="2" customWidth="1"/>
    <col min="261" max="261" width="10.77734375" style="2" customWidth="1"/>
    <col min="262" max="262" width="6" style="2" customWidth="1"/>
    <col min="263" max="263" width="12.109375" style="2" customWidth="1"/>
    <col min="264" max="264" width="12.21875" style="2" customWidth="1"/>
    <col min="265" max="265" width="6" style="2" customWidth="1"/>
    <col min="266" max="266" width="11.21875" style="2" customWidth="1"/>
    <col min="267" max="268" width="10.88671875" style="2" customWidth="1"/>
    <col min="269" max="270" width="6.33203125" style="2" customWidth="1"/>
    <col min="271" max="271" width="5.6640625" style="2" customWidth="1"/>
    <col min="272" max="272" width="5.44140625" style="2" customWidth="1"/>
    <col min="273" max="273" width="6.33203125" style="2" customWidth="1"/>
    <col min="274" max="274" width="7.88671875" style="2" customWidth="1"/>
    <col min="275" max="275" width="9.77734375" style="2" customWidth="1"/>
    <col min="276" max="511" width="9" style="2"/>
    <col min="512" max="512" width="4.33203125" style="2" customWidth="1"/>
    <col min="513" max="513" width="8.77734375" style="2" customWidth="1"/>
    <col min="514" max="514" width="1.6640625" style="2" customWidth="1"/>
    <col min="515" max="515" width="5.33203125" style="2" customWidth="1"/>
    <col min="516" max="516" width="1.6640625" style="2" customWidth="1"/>
    <col min="517" max="517" width="10.77734375" style="2" customWidth="1"/>
    <col min="518" max="518" width="6" style="2" customWidth="1"/>
    <col min="519" max="519" width="12.109375" style="2" customWidth="1"/>
    <col min="520" max="520" width="12.21875" style="2" customWidth="1"/>
    <col min="521" max="521" width="6" style="2" customWidth="1"/>
    <col min="522" max="522" width="11.21875" style="2" customWidth="1"/>
    <col min="523" max="524" width="10.88671875" style="2" customWidth="1"/>
    <col min="525" max="526" width="6.33203125" style="2" customWidth="1"/>
    <col min="527" max="527" width="5.6640625" style="2" customWidth="1"/>
    <col min="528" max="528" width="5.44140625" style="2" customWidth="1"/>
    <col min="529" max="529" width="6.33203125" style="2" customWidth="1"/>
    <col min="530" max="530" width="7.88671875" style="2" customWidth="1"/>
    <col min="531" max="531" width="9.77734375" style="2" customWidth="1"/>
    <col min="532" max="767" width="9" style="2"/>
    <col min="768" max="768" width="4.33203125" style="2" customWidth="1"/>
    <col min="769" max="769" width="8.77734375" style="2" customWidth="1"/>
    <col min="770" max="770" width="1.6640625" style="2" customWidth="1"/>
    <col min="771" max="771" width="5.33203125" style="2" customWidth="1"/>
    <col min="772" max="772" width="1.6640625" style="2" customWidth="1"/>
    <col min="773" max="773" width="10.77734375" style="2" customWidth="1"/>
    <col min="774" max="774" width="6" style="2" customWidth="1"/>
    <col min="775" max="775" width="12.109375" style="2" customWidth="1"/>
    <col min="776" max="776" width="12.21875" style="2" customWidth="1"/>
    <col min="777" max="777" width="6" style="2" customWidth="1"/>
    <col min="778" max="778" width="11.21875" style="2" customWidth="1"/>
    <col min="779" max="780" width="10.88671875" style="2" customWidth="1"/>
    <col min="781" max="782" width="6.33203125" style="2" customWidth="1"/>
    <col min="783" max="783" width="5.6640625" style="2" customWidth="1"/>
    <col min="784" max="784" width="5.44140625" style="2" customWidth="1"/>
    <col min="785" max="785" width="6.33203125" style="2" customWidth="1"/>
    <col min="786" max="786" width="7.88671875" style="2" customWidth="1"/>
    <col min="787" max="787" width="9.77734375" style="2" customWidth="1"/>
    <col min="788" max="1023" width="9" style="2"/>
    <col min="1024" max="1024" width="4.33203125" style="2" customWidth="1"/>
    <col min="1025" max="1025" width="8.77734375" style="2" customWidth="1"/>
    <col min="1026" max="1026" width="1.6640625" style="2" customWidth="1"/>
    <col min="1027" max="1027" width="5.33203125" style="2" customWidth="1"/>
    <col min="1028" max="1028" width="1.6640625" style="2" customWidth="1"/>
    <col min="1029" max="1029" width="10.77734375" style="2" customWidth="1"/>
    <col min="1030" max="1030" width="6" style="2" customWidth="1"/>
    <col min="1031" max="1031" width="12.109375" style="2" customWidth="1"/>
    <col min="1032" max="1032" width="12.21875" style="2" customWidth="1"/>
    <col min="1033" max="1033" width="6" style="2" customWidth="1"/>
    <col min="1034" max="1034" width="11.21875" style="2" customWidth="1"/>
    <col min="1035" max="1036" width="10.88671875" style="2" customWidth="1"/>
    <col min="1037" max="1038" width="6.33203125" style="2" customWidth="1"/>
    <col min="1039" max="1039" width="5.6640625" style="2" customWidth="1"/>
    <col min="1040" max="1040" width="5.44140625" style="2" customWidth="1"/>
    <col min="1041" max="1041" width="6.33203125" style="2" customWidth="1"/>
    <col min="1042" max="1042" width="7.88671875" style="2" customWidth="1"/>
    <col min="1043" max="1043" width="9.77734375" style="2" customWidth="1"/>
    <col min="1044" max="1279" width="9" style="2"/>
    <col min="1280" max="1280" width="4.33203125" style="2" customWidth="1"/>
    <col min="1281" max="1281" width="8.77734375" style="2" customWidth="1"/>
    <col min="1282" max="1282" width="1.6640625" style="2" customWidth="1"/>
    <col min="1283" max="1283" width="5.33203125" style="2" customWidth="1"/>
    <col min="1284" max="1284" width="1.6640625" style="2" customWidth="1"/>
    <col min="1285" max="1285" width="10.77734375" style="2" customWidth="1"/>
    <col min="1286" max="1286" width="6" style="2" customWidth="1"/>
    <col min="1287" max="1287" width="12.109375" style="2" customWidth="1"/>
    <col min="1288" max="1288" width="12.21875" style="2" customWidth="1"/>
    <col min="1289" max="1289" width="6" style="2" customWidth="1"/>
    <col min="1290" max="1290" width="11.21875" style="2" customWidth="1"/>
    <col min="1291" max="1292" width="10.88671875" style="2" customWidth="1"/>
    <col min="1293" max="1294" width="6.33203125" style="2" customWidth="1"/>
    <col min="1295" max="1295" width="5.6640625" style="2" customWidth="1"/>
    <col min="1296" max="1296" width="5.44140625" style="2" customWidth="1"/>
    <col min="1297" max="1297" width="6.33203125" style="2" customWidth="1"/>
    <col min="1298" max="1298" width="7.88671875" style="2" customWidth="1"/>
    <col min="1299" max="1299" width="9.77734375" style="2" customWidth="1"/>
    <col min="1300" max="1535" width="9" style="2"/>
    <col min="1536" max="1536" width="4.33203125" style="2" customWidth="1"/>
    <col min="1537" max="1537" width="8.77734375" style="2" customWidth="1"/>
    <col min="1538" max="1538" width="1.6640625" style="2" customWidth="1"/>
    <col min="1539" max="1539" width="5.33203125" style="2" customWidth="1"/>
    <col min="1540" max="1540" width="1.6640625" style="2" customWidth="1"/>
    <col min="1541" max="1541" width="10.77734375" style="2" customWidth="1"/>
    <col min="1542" max="1542" width="6" style="2" customWidth="1"/>
    <col min="1543" max="1543" width="12.109375" style="2" customWidth="1"/>
    <col min="1544" max="1544" width="12.21875" style="2" customWidth="1"/>
    <col min="1545" max="1545" width="6" style="2" customWidth="1"/>
    <col min="1546" max="1546" width="11.21875" style="2" customWidth="1"/>
    <col min="1547" max="1548" width="10.88671875" style="2" customWidth="1"/>
    <col min="1549" max="1550" width="6.33203125" style="2" customWidth="1"/>
    <col min="1551" max="1551" width="5.6640625" style="2" customWidth="1"/>
    <col min="1552" max="1552" width="5.44140625" style="2" customWidth="1"/>
    <col min="1553" max="1553" width="6.33203125" style="2" customWidth="1"/>
    <col min="1554" max="1554" width="7.88671875" style="2" customWidth="1"/>
    <col min="1555" max="1555" width="9.77734375" style="2" customWidth="1"/>
    <col min="1556" max="1791" width="9" style="2"/>
    <col min="1792" max="1792" width="4.33203125" style="2" customWidth="1"/>
    <col min="1793" max="1793" width="8.77734375" style="2" customWidth="1"/>
    <col min="1794" max="1794" width="1.6640625" style="2" customWidth="1"/>
    <col min="1795" max="1795" width="5.33203125" style="2" customWidth="1"/>
    <col min="1796" max="1796" width="1.6640625" style="2" customWidth="1"/>
    <col min="1797" max="1797" width="10.77734375" style="2" customWidth="1"/>
    <col min="1798" max="1798" width="6" style="2" customWidth="1"/>
    <col min="1799" max="1799" width="12.109375" style="2" customWidth="1"/>
    <col min="1800" max="1800" width="12.21875" style="2" customWidth="1"/>
    <col min="1801" max="1801" width="6" style="2" customWidth="1"/>
    <col min="1802" max="1802" width="11.21875" style="2" customWidth="1"/>
    <col min="1803" max="1804" width="10.88671875" style="2" customWidth="1"/>
    <col min="1805" max="1806" width="6.33203125" style="2" customWidth="1"/>
    <col min="1807" max="1807" width="5.6640625" style="2" customWidth="1"/>
    <col min="1808" max="1808" width="5.44140625" style="2" customWidth="1"/>
    <col min="1809" max="1809" width="6.33203125" style="2" customWidth="1"/>
    <col min="1810" max="1810" width="7.88671875" style="2" customWidth="1"/>
    <col min="1811" max="1811" width="9.77734375" style="2" customWidth="1"/>
    <col min="1812" max="2047" width="9" style="2"/>
    <col min="2048" max="2048" width="4.33203125" style="2" customWidth="1"/>
    <col min="2049" max="2049" width="8.77734375" style="2" customWidth="1"/>
    <col min="2050" max="2050" width="1.6640625" style="2" customWidth="1"/>
    <col min="2051" max="2051" width="5.33203125" style="2" customWidth="1"/>
    <col min="2052" max="2052" width="1.6640625" style="2" customWidth="1"/>
    <col min="2053" max="2053" width="10.77734375" style="2" customWidth="1"/>
    <col min="2054" max="2054" width="6" style="2" customWidth="1"/>
    <col min="2055" max="2055" width="12.109375" style="2" customWidth="1"/>
    <col min="2056" max="2056" width="12.21875" style="2" customWidth="1"/>
    <col min="2057" max="2057" width="6" style="2" customWidth="1"/>
    <col min="2058" max="2058" width="11.21875" style="2" customWidth="1"/>
    <col min="2059" max="2060" width="10.88671875" style="2" customWidth="1"/>
    <col min="2061" max="2062" width="6.33203125" style="2" customWidth="1"/>
    <col min="2063" max="2063" width="5.6640625" style="2" customWidth="1"/>
    <col min="2064" max="2064" width="5.44140625" style="2" customWidth="1"/>
    <col min="2065" max="2065" width="6.33203125" style="2" customWidth="1"/>
    <col min="2066" max="2066" width="7.88671875" style="2" customWidth="1"/>
    <col min="2067" max="2067" width="9.77734375" style="2" customWidth="1"/>
    <col min="2068" max="2303" width="9" style="2"/>
    <col min="2304" max="2304" width="4.33203125" style="2" customWidth="1"/>
    <col min="2305" max="2305" width="8.77734375" style="2" customWidth="1"/>
    <col min="2306" max="2306" width="1.6640625" style="2" customWidth="1"/>
    <col min="2307" max="2307" width="5.33203125" style="2" customWidth="1"/>
    <col min="2308" max="2308" width="1.6640625" style="2" customWidth="1"/>
    <col min="2309" max="2309" width="10.77734375" style="2" customWidth="1"/>
    <col min="2310" max="2310" width="6" style="2" customWidth="1"/>
    <col min="2311" max="2311" width="12.109375" style="2" customWidth="1"/>
    <col min="2312" max="2312" width="12.21875" style="2" customWidth="1"/>
    <col min="2313" max="2313" width="6" style="2" customWidth="1"/>
    <col min="2314" max="2314" width="11.21875" style="2" customWidth="1"/>
    <col min="2315" max="2316" width="10.88671875" style="2" customWidth="1"/>
    <col min="2317" max="2318" width="6.33203125" style="2" customWidth="1"/>
    <col min="2319" max="2319" width="5.6640625" style="2" customWidth="1"/>
    <col min="2320" max="2320" width="5.44140625" style="2" customWidth="1"/>
    <col min="2321" max="2321" width="6.33203125" style="2" customWidth="1"/>
    <col min="2322" max="2322" width="7.88671875" style="2" customWidth="1"/>
    <col min="2323" max="2323" width="9.77734375" style="2" customWidth="1"/>
    <col min="2324" max="2559" width="9" style="2"/>
    <col min="2560" max="2560" width="4.33203125" style="2" customWidth="1"/>
    <col min="2561" max="2561" width="8.77734375" style="2" customWidth="1"/>
    <col min="2562" max="2562" width="1.6640625" style="2" customWidth="1"/>
    <col min="2563" max="2563" width="5.33203125" style="2" customWidth="1"/>
    <col min="2564" max="2564" width="1.6640625" style="2" customWidth="1"/>
    <col min="2565" max="2565" width="10.77734375" style="2" customWidth="1"/>
    <col min="2566" max="2566" width="6" style="2" customWidth="1"/>
    <col min="2567" max="2567" width="12.109375" style="2" customWidth="1"/>
    <col min="2568" max="2568" width="12.21875" style="2" customWidth="1"/>
    <col min="2569" max="2569" width="6" style="2" customWidth="1"/>
    <col min="2570" max="2570" width="11.21875" style="2" customWidth="1"/>
    <col min="2571" max="2572" width="10.88671875" style="2" customWidth="1"/>
    <col min="2573" max="2574" width="6.33203125" style="2" customWidth="1"/>
    <col min="2575" max="2575" width="5.6640625" style="2" customWidth="1"/>
    <col min="2576" max="2576" width="5.44140625" style="2" customWidth="1"/>
    <col min="2577" max="2577" width="6.33203125" style="2" customWidth="1"/>
    <col min="2578" max="2578" width="7.88671875" style="2" customWidth="1"/>
    <col min="2579" max="2579" width="9.77734375" style="2" customWidth="1"/>
    <col min="2580" max="2815" width="9" style="2"/>
    <col min="2816" max="2816" width="4.33203125" style="2" customWidth="1"/>
    <col min="2817" max="2817" width="8.77734375" style="2" customWidth="1"/>
    <col min="2818" max="2818" width="1.6640625" style="2" customWidth="1"/>
    <col min="2819" max="2819" width="5.33203125" style="2" customWidth="1"/>
    <col min="2820" max="2820" width="1.6640625" style="2" customWidth="1"/>
    <col min="2821" max="2821" width="10.77734375" style="2" customWidth="1"/>
    <col min="2822" max="2822" width="6" style="2" customWidth="1"/>
    <col min="2823" max="2823" width="12.109375" style="2" customWidth="1"/>
    <col min="2824" max="2824" width="12.21875" style="2" customWidth="1"/>
    <col min="2825" max="2825" width="6" style="2" customWidth="1"/>
    <col min="2826" max="2826" width="11.21875" style="2" customWidth="1"/>
    <col min="2827" max="2828" width="10.88671875" style="2" customWidth="1"/>
    <col min="2829" max="2830" width="6.33203125" style="2" customWidth="1"/>
    <col min="2831" max="2831" width="5.6640625" style="2" customWidth="1"/>
    <col min="2832" max="2832" width="5.44140625" style="2" customWidth="1"/>
    <col min="2833" max="2833" width="6.33203125" style="2" customWidth="1"/>
    <col min="2834" max="2834" width="7.88671875" style="2" customWidth="1"/>
    <col min="2835" max="2835" width="9.77734375" style="2" customWidth="1"/>
    <col min="2836" max="3071" width="9" style="2"/>
    <col min="3072" max="3072" width="4.33203125" style="2" customWidth="1"/>
    <col min="3073" max="3073" width="8.77734375" style="2" customWidth="1"/>
    <col min="3074" max="3074" width="1.6640625" style="2" customWidth="1"/>
    <col min="3075" max="3075" width="5.33203125" style="2" customWidth="1"/>
    <col min="3076" max="3076" width="1.6640625" style="2" customWidth="1"/>
    <col min="3077" max="3077" width="10.77734375" style="2" customWidth="1"/>
    <col min="3078" max="3078" width="6" style="2" customWidth="1"/>
    <col min="3079" max="3079" width="12.109375" style="2" customWidth="1"/>
    <col min="3080" max="3080" width="12.21875" style="2" customWidth="1"/>
    <col min="3081" max="3081" width="6" style="2" customWidth="1"/>
    <col min="3082" max="3082" width="11.21875" style="2" customWidth="1"/>
    <col min="3083" max="3084" width="10.88671875" style="2" customWidth="1"/>
    <col min="3085" max="3086" width="6.33203125" style="2" customWidth="1"/>
    <col min="3087" max="3087" width="5.6640625" style="2" customWidth="1"/>
    <col min="3088" max="3088" width="5.44140625" style="2" customWidth="1"/>
    <col min="3089" max="3089" width="6.33203125" style="2" customWidth="1"/>
    <col min="3090" max="3090" width="7.88671875" style="2" customWidth="1"/>
    <col min="3091" max="3091" width="9.77734375" style="2" customWidth="1"/>
    <col min="3092" max="3327" width="9" style="2"/>
    <col min="3328" max="3328" width="4.33203125" style="2" customWidth="1"/>
    <col min="3329" max="3329" width="8.77734375" style="2" customWidth="1"/>
    <col min="3330" max="3330" width="1.6640625" style="2" customWidth="1"/>
    <col min="3331" max="3331" width="5.33203125" style="2" customWidth="1"/>
    <col min="3332" max="3332" width="1.6640625" style="2" customWidth="1"/>
    <col min="3333" max="3333" width="10.77734375" style="2" customWidth="1"/>
    <col min="3334" max="3334" width="6" style="2" customWidth="1"/>
    <col min="3335" max="3335" width="12.109375" style="2" customWidth="1"/>
    <col min="3336" max="3336" width="12.21875" style="2" customWidth="1"/>
    <col min="3337" max="3337" width="6" style="2" customWidth="1"/>
    <col min="3338" max="3338" width="11.21875" style="2" customWidth="1"/>
    <col min="3339" max="3340" width="10.88671875" style="2" customWidth="1"/>
    <col min="3341" max="3342" width="6.33203125" style="2" customWidth="1"/>
    <col min="3343" max="3343" width="5.6640625" style="2" customWidth="1"/>
    <col min="3344" max="3344" width="5.44140625" style="2" customWidth="1"/>
    <col min="3345" max="3345" width="6.33203125" style="2" customWidth="1"/>
    <col min="3346" max="3346" width="7.88671875" style="2" customWidth="1"/>
    <col min="3347" max="3347" width="9.77734375" style="2" customWidth="1"/>
    <col min="3348" max="3583" width="9" style="2"/>
    <col min="3584" max="3584" width="4.33203125" style="2" customWidth="1"/>
    <col min="3585" max="3585" width="8.77734375" style="2" customWidth="1"/>
    <col min="3586" max="3586" width="1.6640625" style="2" customWidth="1"/>
    <col min="3587" max="3587" width="5.33203125" style="2" customWidth="1"/>
    <col min="3588" max="3588" width="1.6640625" style="2" customWidth="1"/>
    <col min="3589" max="3589" width="10.77734375" style="2" customWidth="1"/>
    <col min="3590" max="3590" width="6" style="2" customWidth="1"/>
    <col min="3591" max="3591" width="12.109375" style="2" customWidth="1"/>
    <col min="3592" max="3592" width="12.21875" style="2" customWidth="1"/>
    <col min="3593" max="3593" width="6" style="2" customWidth="1"/>
    <col min="3594" max="3594" width="11.21875" style="2" customWidth="1"/>
    <col min="3595" max="3596" width="10.88671875" style="2" customWidth="1"/>
    <col min="3597" max="3598" width="6.33203125" style="2" customWidth="1"/>
    <col min="3599" max="3599" width="5.6640625" style="2" customWidth="1"/>
    <col min="3600" max="3600" width="5.44140625" style="2" customWidth="1"/>
    <col min="3601" max="3601" width="6.33203125" style="2" customWidth="1"/>
    <col min="3602" max="3602" width="7.88671875" style="2" customWidth="1"/>
    <col min="3603" max="3603" width="9.77734375" style="2" customWidth="1"/>
    <col min="3604" max="3839" width="9" style="2"/>
    <col min="3840" max="3840" width="4.33203125" style="2" customWidth="1"/>
    <col min="3841" max="3841" width="8.77734375" style="2" customWidth="1"/>
    <col min="3842" max="3842" width="1.6640625" style="2" customWidth="1"/>
    <col min="3843" max="3843" width="5.33203125" style="2" customWidth="1"/>
    <col min="3844" max="3844" width="1.6640625" style="2" customWidth="1"/>
    <col min="3845" max="3845" width="10.77734375" style="2" customWidth="1"/>
    <col min="3846" max="3846" width="6" style="2" customWidth="1"/>
    <col min="3847" max="3847" width="12.109375" style="2" customWidth="1"/>
    <col min="3848" max="3848" width="12.21875" style="2" customWidth="1"/>
    <col min="3849" max="3849" width="6" style="2" customWidth="1"/>
    <col min="3850" max="3850" width="11.21875" style="2" customWidth="1"/>
    <col min="3851" max="3852" width="10.88671875" style="2" customWidth="1"/>
    <col min="3853" max="3854" width="6.33203125" style="2" customWidth="1"/>
    <col min="3855" max="3855" width="5.6640625" style="2" customWidth="1"/>
    <col min="3856" max="3856" width="5.44140625" style="2" customWidth="1"/>
    <col min="3857" max="3857" width="6.33203125" style="2" customWidth="1"/>
    <col min="3858" max="3858" width="7.88671875" style="2" customWidth="1"/>
    <col min="3859" max="3859" width="9.77734375" style="2" customWidth="1"/>
    <col min="3860" max="4095" width="9" style="2"/>
    <col min="4096" max="4096" width="4.33203125" style="2" customWidth="1"/>
    <col min="4097" max="4097" width="8.77734375" style="2" customWidth="1"/>
    <col min="4098" max="4098" width="1.6640625" style="2" customWidth="1"/>
    <col min="4099" max="4099" width="5.33203125" style="2" customWidth="1"/>
    <col min="4100" max="4100" width="1.6640625" style="2" customWidth="1"/>
    <col min="4101" max="4101" width="10.77734375" style="2" customWidth="1"/>
    <col min="4102" max="4102" width="6" style="2" customWidth="1"/>
    <col min="4103" max="4103" width="12.109375" style="2" customWidth="1"/>
    <col min="4104" max="4104" width="12.21875" style="2" customWidth="1"/>
    <col min="4105" max="4105" width="6" style="2" customWidth="1"/>
    <col min="4106" max="4106" width="11.21875" style="2" customWidth="1"/>
    <col min="4107" max="4108" width="10.88671875" style="2" customWidth="1"/>
    <col min="4109" max="4110" width="6.33203125" style="2" customWidth="1"/>
    <col min="4111" max="4111" width="5.6640625" style="2" customWidth="1"/>
    <col min="4112" max="4112" width="5.44140625" style="2" customWidth="1"/>
    <col min="4113" max="4113" width="6.33203125" style="2" customWidth="1"/>
    <col min="4114" max="4114" width="7.88671875" style="2" customWidth="1"/>
    <col min="4115" max="4115" width="9.77734375" style="2" customWidth="1"/>
    <col min="4116" max="4351" width="9" style="2"/>
    <col min="4352" max="4352" width="4.33203125" style="2" customWidth="1"/>
    <col min="4353" max="4353" width="8.77734375" style="2" customWidth="1"/>
    <col min="4354" max="4354" width="1.6640625" style="2" customWidth="1"/>
    <col min="4355" max="4355" width="5.33203125" style="2" customWidth="1"/>
    <col min="4356" max="4356" width="1.6640625" style="2" customWidth="1"/>
    <col min="4357" max="4357" width="10.77734375" style="2" customWidth="1"/>
    <col min="4358" max="4358" width="6" style="2" customWidth="1"/>
    <col min="4359" max="4359" width="12.109375" style="2" customWidth="1"/>
    <col min="4360" max="4360" width="12.21875" style="2" customWidth="1"/>
    <col min="4361" max="4361" width="6" style="2" customWidth="1"/>
    <col min="4362" max="4362" width="11.21875" style="2" customWidth="1"/>
    <col min="4363" max="4364" width="10.88671875" style="2" customWidth="1"/>
    <col min="4365" max="4366" width="6.33203125" style="2" customWidth="1"/>
    <col min="4367" max="4367" width="5.6640625" style="2" customWidth="1"/>
    <col min="4368" max="4368" width="5.44140625" style="2" customWidth="1"/>
    <col min="4369" max="4369" width="6.33203125" style="2" customWidth="1"/>
    <col min="4370" max="4370" width="7.88671875" style="2" customWidth="1"/>
    <col min="4371" max="4371" width="9.77734375" style="2" customWidth="1"/>
    <col min="4372" max="4607" width="9" style="2"/>
    <col min="4608" max="4608" width="4.33203125" style="2" customWidth="1"/>
    <col min="4609" max="4609" width="8.77734375" style="2" customWidth="1"/>
    <col min="4610" max="4610" width="1.6640625" style="2" customWidth="1"/>
    <col min="4611" max="4611" width="5.33203125" style="2" customWidth="1"/>
    <col min="4612" max="4612" width="1.6640625" style="2" customWidth="1"/>
    <col min="4613" max="4613" width="10.77734375" style="2" customWidth="1"/>
    <col min="4614" max="4614" width="6" style="2" customWidth="1"/>
    <col min="4615" max="4615" width="12.109375" style="2" customWidth="1"/>
    <col min="4616" max="4616" width="12.21875" style="2" customWidth="1"/>
    <col min="4617" max="4617" width="6" style="2" customWidth="1"/>
    <col min="4618" max="4618" width="11.21875" style="2" customWidth="1"/>
    <col min="4619" max="4620" width="10.88671875" style="2" customWidth="1"/>
    <col min="4621" max="4622" width="6.33203125" style="2" customWidth="1"/>
    <col min="4623" max="4623" width="5.6640625" style="2" customWidth="1"/>
    <col min="4624" max="4624" width="5.44140625" style="2" customWidth="1"/>
    <col min="4625" max="4625" width="6.33203125" style="2" customWidth="1"/>
    <col min="4626" max="4626" width="7.88671875" style="2" customWidth="1"/>
    <col min="4627" max="4627" width="9.77734375" style="2" customWidth="1"/>
    <col min="4628" max="4863" width="9" style="2"/>
    <col min="4864" max="4864" width="4.33203125" style="2" customWidth="1"/>
    <col min="4865" max="4865" width="8.77734375" style="2" customWidth="1"/>
    <col min="4866" max="4866" width="1.6640625" style="2" customWidth="1"/>
    <col min="4867" max="4867" width="5.33203125" style="2" customWidth="1"/>
    <col min="4868" max="4868" width="1.6640625" style="2" customWidth="1"/>
    <col min="4869" max="4869" width="10.77734375" style="2" customWidth="1"/>
    <col min="4870" max="4870" width="6" style="2" customWidth="1"/>
    <col min="4871" max="4871" width="12.109375" style="2" customWidth="1"/>
    <col min="4872" max="4872" width="12.21875" style="2" customWidth="1"/>
    <col min="4873" max="4873" width="6" style="2" customWidth="1"/>
    <col min="4874" max="4874" width="11.21875" style="2" customWidth="1"/>
    <col min="4875" max="4876" width="10.88671875" style="2" customWidth="1"/>
    <col min="4877" max="4878" width="6.33203125" style="2" customWidth="1"/>
    <col min="4879" max="4879" width="5.6640625" style="2" customWidth="1"/>
    <col min="4880" max="4880" width="5.44140625" style="2" customWidth="1"/>
    <col min="4881" max="4881" width="6.33203125" style="2" customWidth="1"/>
    <col min="4882" max="4882" width="7.88671875" style="2" customWidth="1"/>
    <col min="4883" max="4883" width="9.77734375" style="2" customWidth="1"/>
    <col min="4884" max="5119" width="9" style="2"/>
    <col min="5120" max="5120" width="4.33203125" style="2" customWidth="1"/>
    <col min="5121" max="5121" width="8.77734375" style="2" customWidth="1"/>
    <col min="5122" max="5122" width="1.6640625" style="2" customWidth="1"/>
    <col min="5123" max="5123" width="5.33203125" style="2" customWidth="1"/>
    <col min="5124" max="5124" width="1.6640625" style="2" customWidth="1"/>
    <col min="5125" max="5125" width="10.77734375" style="2" customWidth="1"/>
    <col min="5126" max="5126" width="6" style="2" customWidth="1"/>
    <col min="5127" max="5127" width="12.109375" style="2" customWidth="1"/>
    <col min="5128" max="5128" width="12.21875" style="2" customWidth="1"/>
    <col min="5129" max="5129" width="6" style="2" customWidth="1"/>
    <col min="5130" max="5130" width="11.21875" style="2" customWidth="1"/>
    <col min="5131" max="5132" width="10.88671875" style="2" customWidth="1"/>
    <col min="5133" max="5134" width="6.33203125" style="2" customWidth="1"/>
    <col min="5135" max="5135" width="5.6640625" style="2" customWidth="1"/>
    <col min="5136" max="5136" width="5.44140625" style="2" customWidth="1"/>
    <col min="5137" max="5137" width="6.33203125" style="2" customWidth="1"/>
    <col min="5138" max="5138" width="7.88671875" style="2" customWidth="1"/>
    <col min="5139" max="5139" width="9.77734375" style="2" customWidth="1"/>
    <col min="5140" max="5375" width="9" style="2"/>
    <col min="5376" max="5376" width="4.33203125" style="2" customWidth="1"/>
    <col min="5377" max="5377" width="8.77734375" style="2" customWidth="1"/>
    <col min="5378" max="5378" width="1.6640625" style="2" customWidth="1"/>
    <col min="5379" max="5379" width="5.33203125" style="2" customWidth="1"/>
    <col min="5380" max="5380" width="1.6640625" style="2" customWidth="1"/>
    <col min="5381" max="5381" width="10.77734375" style="2" customWidth="1"/>
    <col min="5382" max="5382" width="6" style="2" customWidth="1"/>
    <col min="5383" max="5383" width="12.109375" style="2" customWidth="1"/>
    <col min="5384" max="5384" width="12.21875" style="2" customWidth="1"/>
    <col min="5385" max="5385" width="6" style="2" customWidth="1"/>
    <col min="5386" max="5386" width="11.21875" style="2" customWidth="1"/>
    <col min="5387" max="5388" width="10.88671875" style="2" customWidth="1"/>
    <col min="5389" max="5390" width="6.33203125" style="2" customWidth="1"/>
    <col min="5391" max="5391" width="5.6640625" style="2" customWidth="1"/>
    <col min="5392" max="5392" width="5.44140625" style="2" customWidth="1"/>
    <col min="5393" max="5393" width="6.33203125" style="2" customWidth="1"/>
    <col min="5394" max="5394" width="7.88671875" style="2" customWidth="1"/>
    <col min="5395" max="5395" width="9.77734375" style="2" customWidth="1"/>
    <col min="5396" max="5631" width="9" style="2"/>
    <col min="5632" max="5632" width="4.33203125" style="2" customWidth="1"/>
    <col min="5633" max="5633" width="8.77734375" style="2" customWidth="1"/>
    <col min="5634" max="5634" width="1.6640625" style="2" customWidth="1"/>
    <col min="5635" max="5635" width="5.33203125" style="2" customWidth="1"/>
    <col min="5636" max="5636" width="1.6640625" style="2" customWidth="1"/>
    <col min="5637" max="5637" width="10.77734375" style="2" customWidth="1"/>
    <col min="5638" max="5638" width="6" style="2" customWidth="1"/>
    <col min="5639" max="5639" width="12.109375" style="2" customWidth="1"/>
    <col min="5640" max="5640" width="12.21875" style="2" customWidth="1"/>
    <col min="5641" max="5641" width="6" style="2" customWidth="1"/>
    <col min="5642" max="5642" width="11.21875" style="2" customWidth="1"/>
    <col min="5643" max="5644" width="10.88671875" style="2" customWidth="1"/>
    <col min="5645" max="5646" width="6.33203125" style="2" customWidth="1"/>
    <col min="5647" max="5647" width="5.6640625" style="2" customWidth="1"/>
    <col min="5648" max="5648" width="5.44140625" style="2" customWidth="1"/>
    <col min="5649" max="5649" width="6.33203125" style="2" customWidth="1"/>
    <col min="5650" max="5650" width="7.88671875" style="2" customWidth="1"/>
    <col min="5651" max="5651" width="9.77734375" style="2" customWidth="1"/>
    <col min="5652" max="5887" width="9" style="2"/>
    <col min="5888" max="5888" width="4.33203125" style="2" customWidth="1"/>
    <col min="5889" max="5889" width="8.77734375" style="2" customWidth="1"/>
    <col min="5890" max="5890" width="1.6640625" style="2" customWidth="1"/>
    <col min="5891" max="5891" width="5.33203125" style="2" customWidth="1"/>
    <col min="5892" max="5892" width="1.6640625" style="2" customWidth="1"/>
    <col min="5893" max="5893" width="10.77734375" style="2" customWidth="1"/>
    <col min="5894" max="5894" width="6" style="2" customWidth="1"/>
    <col min="5895" max="5895" width="12.109375" style="2" customWidth="1"/>
    <col min="5896" max="5896" width="12.21875" style="2" customWidth="1"/>
    <col min="5897" max="5897" width="6" style="2" customWidth="1"/>
    <col min="5898" max="5898" width="11.21875" style="2" customWidth="1"/>
    <col min="5899" max="5900" width="10.88671875" style="2" customWidth="1"/>
    <col min="5901" max="5902" width="6.33203125" style="2" customWidth="1"/>
    <col min="5903" max="5903" width="5.6640625" style="2" customWidth="1"/>
    <col min="5904" max="5904" width="5.44140625" style="2" customWidth="1"/>
    <col min="5905" max="5905" width="6.33203125" style="2" customWidth="1"/>
    <col min="5906" max="5906" width="7.88671875" style="2" customWidth="1"/>
    <col min="5907" max="5907" width="9.77734375" style="2" customWidth="1"/>
    <col min="5908" max="6143" width="9" style="2"/>
    <col min="6144" max="6144" width="4.33203125" style="2" customWidth="1"/>
    <col min="6145" max="6145" width="8.77734375" style="2" customWidth="1"/>
    <col min="6146" max="6146" width="1.6640625" style="2" customWidth="1"/>
    <col min="6147" max="6147" width="5.33203125" style="2" customWidth="1"/>
    <col min="6148" max="6148" width="1.6640625" style="2" customWidth="1"/>
    <col min="6149" max="6149" width="10.77734375" style="2" customWidth="1"/>
    <col min="6150" max="6150" width="6" style="2" customWidth="1"/>
    <col min="6151" max="6151" width="12.109375" style="2" customWidth="1"/>
    <col min="6152" max="6152" width="12.21875" style="2" customWidth="1"/>
    <col min="6153" max="6153" width="6" style="2" customWidth="1"/>
    <col min="6154" max="6154" width="11.21875" style="2" customWidth="1"/>
    <col min="6155" max="6156" width="10.88671875" style="2" customWidth="1"/>
    <col min="6157" max="6158" width="6.33203125" style="2" customWidth="1"/>
    <col min="6159" max="6159" width="5.6640625" style="2" customWidth="1"/>
    <col min="6160" max="6160" width="5.44140625" style="2" customWidth="1"/>
    <col min="6161" max="6161" width="6.33203125" style="2" customWidth="1"/>
    <col min="6162" max="6162" width="7.88671875" style="2" customWidth="1"/>
    <col min="6163" max="6163" width="9.77734375" style="2" customWidth="1"/>
    <col min="6164" max="6399" width="9" style="2"/>
    <col min="6400" max="6400" width="4.33203125" style="2" customWidth="1"/>
    <col min="6401" max="6401" width="8.77734375" style="2" customWidth="1"/>
    <col min="6402" max="6402" width="1.6640625" style="2" customWidth="1"/>
    <col min="6403" max="6403" width="5.33203125" style="2" customWidth="1"/>
    <col min="6404" max="6404" width="1.6640625" style="2" customWidth="1"/>
    <col min="6405" max="6405" width="10.77734375" style="2" customWidth="1"/>
    <col min="6406" max="6406" width="6" style="2" customWidth="1"/>
    <col min="6407" max="6407" width="12.109375" style="2" customWidth="1"/>
    <col min="6408" max="6408" width="12.21875" style="2" customWidth="1"/>
    <col min="6409" max="6409" width="6" style="2" customWidth="1"/>
    <col min="6410" max="6410" width="11.21875" style="2" customWidth="1"/>
    <col min="6411" max="6412" width="10.88671875" style="2" customWidth="1"/>
    <col min="6413" max="6414" width="6.33203125" style="2" customWidth="1"/>
    <col min="6415" max="6415" width="5.6640625" style="2" customWidth="1"/>
    <col min="6416" max="6416" width="5.44140625" style="2" customWidth="1"/>
    <col min="6417" max="6417" width="6.33203125" style="2" customWidth="1"/>
    <col min="6418" max="6418" width="7.88671875" style="2" customWidth="1"/>
    <col min="6419" max="6419" width="9.77734375" style="2" customWidth="1"/>
    <col min="6420" max="6655" width="9" style="2"/>
    <col min="6656" max="6656" width="4.33203125" style="2" customWidth="1"/>
    <col min="6657" max="6657" width="8.77734375" style="2" customWidth="1"/>
    <col min="6658" max="6658" width="1.6640625" style="2" customWidth="1"/>
    <col min="6659" max="6659" width="5.33203125" style="2" customWidth="1"/>
    <col min="6660" max="6660" width="1.6640625" style="2" customWidth="1"/>
    <col min="6661" max="6661" width="10.77734375" style="2" customWidth="1"/>
    <col min="6662" max="6662" width="6" style="2" customWidth="1"/>
    <col min="6663" max="6663" width="12.109375" style="2" customWidth="1"/>
    <col min="6664" max="6664" width="12.21875" style="2" customWidth="1"/>
    <col min="6665" max="6665" width="6" style="2" customWidth="1"/>
    <col min="6666" max="6666" width="11.21875" style="2" customWidth="1"/>
    <col min="6667" max="6668" width="10.88671875" style="2" customWidth="1"/>
    <col min="6669" max="6670" width="6.33203125" style="2" customWidth="1"/>
    <col min="6671" max="6671" width="5.6640625" style="2" customWidth="1"/>
    <col min="6672" max="6672" width="5.44140625" style="2" customWidth="1"/>
    <col min="6673" max="6673" width="6.33203125" style="2" customWidth="1"/>
    <col min="6674" max="6674" width="7.88671875" style="2" customWidth="1"/>
    <col min="6675" max="6675" width="9.77734375" style="2" customWidth="1"/>
    <col min="6676" max="6911" width="9" style="2"/>
    <col min="6912" max="6912" width="4.33203125" style="2" customWidth="1"/>
    <col min="6913" max="6913" width="8.77734375" style="2" customWidth="1"/>
    <col min="6914" max="6914" width="1.6640625" style="2" customWidth="1"/>
    <col min="6915" max="6915" width="5.33203125" style="2" customWidth="1"/>
    <col min="6916" max="6916" width="1.6640625" style="2" customWidth="1"/>
    <col min="6917" max="6917" width="10.77734375" style="2" customWidth="1"/>
    <col min="6918" max="6918" width="6" style="2" customWidth="1"/>
    <col min="6919" max="6919" width="12.109375" style="2" customWidth="1"/>
    <col min="6920" max="6920" width="12.21875" style="2" customWidth="1"/>
    <col min="6921" max="6921" width="6" style="2" customWidth="1"/>
    <col min="6922" max="6922" width="11.21875" style="2" customWidth="1"/>
    <col min="6923" max="6924" width="10.88671875" style="2" customWidth="1"/>
    <col min="6925" max="6926" width="6.33203125" style="2" customWidth="1"/>
    <col min="6927" max="6927" width="5.6640625" style="2" customWidth="1"/>
    <col min="6928" max="6928" width="5.44140625" style="2" customWidth="1"/>
    <col min="6929" max="6929" width="6.33203125" style="2" customWidth="1"/>
    <col min="6930" max="6930" width="7.88671875" style="2" customWidth="1"/>
    <col min="6931" max="6931" width="9.77734375" style="2" customWidth="1"/>
    <col min="6932" max="7167" width="9" style="2"/>
    <col min="7168" max="7168" width="4.33203125" style="2" customWidth="1"/>
    <col min="7169" max="7169" width="8.77734375" style="2" customWidth="1"/>
    <col min="7170" max="7170" width="1.6640625" style="2" customWidth="1"/>
    <col min="7171" max="7171" width="5.33203125" style="2" customWidth="1"/>
    <col min="7172" max="7172" width="1.6640625" style="2" customWidth="1"/>
    <col min="7173" max="7173" width="10.77734375" style="2" customWidth="1"/>
    <col min="7174" max="7174" width="6" style="2" customWidth="1"/>
    <col min="7175" max="7175" width="12.109375" style="2" customWidth="1"/>
    <col min="7176" max="7176" width="12.21875" style="2" customWidth="1"/>
    <col min="7177" max="7177" width="6" style="2" customWidth="1"/>
    <col min="7178" max="7178" width="11.21875" style="2" customWidth="1"/>
    <col min="7179" max="7180" width="10.88671875" style="2" customWidth="1"/>
    <col min="7181" max="7182" width="6.33203125" style="2" customWidth="1"/>
    <col min="7183" max="7183" width="5.6640625" style="2" customWidth="1"/>
    <col min="7184" max="7184" width="5.44140625" style="2" customWidth="1"/>
    <col min="7185" max="7185" width="6.33203125" style="2" customWidth="1"/>
    <col min="7186" max="7186" width="7.88671875" style="2" customWidth="1"/>
    <col min="7187" max="7187" width="9.77734375" style="2" customWidth="1"/>
    <col min="7188" max="7423" width="9" style="2"/>
    <col min="7424" max="7424" width="4.33203125" style="2" customWidth="1"/>
    <col min="7425" max="7425" width="8.77734375" style="2" customWidth="1"/>
    <col min="7426" max="7426" width="1.6640625" style="2" customWidth="1"/>
    <col min="7427" max="7427" width="5.33203125" style="2" customWidth="1"/>
    <col min="7428" max="7428" width="1.6640625" style="2" customWidth="1"/>
    <col min="7429" max="7429" width="10.77734375" style="2" customWidth="1"/>
    <col min="7430" max="7430" width="6" style="2" customWidth="1"/>
    <col min="7431" max="7431" width="12.109375" style="2" customWidth="1"/>
    <col min="7432" max="7432" width="12.21875" style="2" customWidth="1"/>
    <col min="7433" max="7433" width="6" style="2" customWidth="1"/>
    <col min="7434" max="7434" width="11.21875" style="2" customWidth="1"/>
    <col min="7435" max="7436" width="10.88671875" style="2" customWidth="1"/>
    <col min="7437" max="7438" width="6.33203125" style="2" customWidth="1"/>
    <col min="7439" max="7439" width="5.6640625" style="2" customWidth="1"/>
    <col min="7440" max="7440" width="5.44140625" style="2" customWidth="1"/>
    <col min="7441" max="7441" width="6.33203125" style="2" customWidth="1"/>
    <col min="7442" max="7442" width="7.88671875" style="2" customWidth="1"/>
    <col min="7443" max="7443" width="9.77734375" style="2" customWidth="1"/>
    <col min="7444" max="7679" width="9" style="2"/>
    <col min="7680" max="7680" width="4.33203125" style="2" customWidth="1"/>
    <col min="7681" max="7681" width="8.77734375" style="2" customWidth="1"/>
    <col min="7682" max="7682" width="1.6640625" style="2" customWidth="1"/>
    <col min="7683" max="7683" width="5.33203125" style="2" customWidth="1"/>
    <col min="7684" max="7684" width="1.6640625" style="2" customWidth="1"/>
    <col min="7685" max="7685" width="10.77734375" style="2" customWidth="1"/>
    <col min="7686" max="7686" width="6" style="2" customWidth="1"/>
    <col min="7687" max="7687" width="12.109375" style="2" customWidth="1"/>
    <col min="7688" max="7688" width="12.21875" style="2" customWidth="1"/>
    <col min="7689" max="7689" width="6" style="2" customWidth="1"/>
    <col min="7690" max="7690" width="11.21875" style="2" customWidth="1"/>
    <col min="7691" max="7692" width="10.88671875" style="2" customWidth="1"/>
    <col min="7693" max="7694" width="6.33203125" style="2" customWidth="1"/>
    <col min="7695" max="7695" width="5.6640625" style="2" customWidth="1"/>
    <col min="7696" max="7696" width="5.44140625" style="2" customWidth="1"/>
    <col min="7697" max="7697" width="6.33203125" style="2" customWidth="1"/>
    <col min="7698" max="7698" width="7.88671875" style="2" customWidth="1"/>
    <col min="7699" max="7699" width="9.77734375" style="2" customWidth="1"/>
    <col min="7700" max="7935" width="9" style="2"/>
    <col min="7936" max="7936" width="4.33203125" style="2" customWidth="1"/>
    <col min="7937" max="7937" width="8.77734375" style="2" customWidth="1"/>
    <col min="7938" max="7938" width="1.6640625" style="2" customWidth="1"/>
    <col min="7939" max="7939" width="5.33203125" style="2" customWidth="1"/>
    <col min="7940" max="7940" width="1.6640625" style="2" customWidth="1"/>
    <col min="7941" max="7941" width="10.77734375" style="2" customWidth="1"/>
    <col min="7942" max="7942" width="6" style="2" customWidth="1"/>
    <col min="7943" max="7943" width="12.109375" style="2" customWidth="1"/>
    <col min="7944" max="7944" width="12.21875" style="2" customWidth="1"/>
    <col min="7945" max="7945" width="6" style="2" customWidth="1"/>
    <col min="7946" max="7946" width="11.21875" style="2" customWidth="1"/>
    <col min="7947" max="7948" width="10.88671875" style="2" customWidth="1"/>
    <col min="7949" max="7950" width="6.33203125" style="2" customWidth="1"/>
    <col min="7951" max="7951" width="5.6640625" style="2" customWidth="1"/>
    <col min="7952" max="7952" width="5.44140625" style="2" customWidth="1"/>
    <col min="7953" max="7953" width="6.33203125" style="2" customWidth="1"/>
    <col min="7954" max="7954" width="7.88671875" style="2" customWidth="1"/>
    <col min="7955" max="7955" width="9.77734375" style="2" customWidth="1"/>
    <col min="7956" max="8191" width="9" style="2"/>
    <col min="8192" max="8192" width="4.33203125" style="2" customWidth="1"/>
    <col min="8193" max="8193" width="8.77734375" style="2" customWidth="1"/>
    <col min="8194" max="8194" width="1.6640625" style="2" customWidth="1"/>
    <col min="8195" max="8195" width="5.33203125" style="2" customWidth="1"/>
    <col min="8196" max="8196" width="1.6640625" style="2" customWidth="1"/>
    <col min="8197" max="8197" width="10.77734375" style="2" customWidth="1"/>
    <col min="8198" max="8198" width="6" style="2" customWidth="1"/>
    <col min="8199" max="8199" width="12.109375" style="2" customWidth="1"/>
    <col min="8200" max="8200" width="12.21875" style="2" customWidth="1"/>
    <col min="8201" max="8201" width="6" style="2" customWidth="1"/>
    <col min="8202" max="8202" width="11.21875" style="2" customWidth="1"/>
    <col min="8203" max="8204" width="10.88671875" style="2" customWidth="1"/>
    <col min="8205" max="8206" width="6.33203125" style="2" customWidth="1"/>
    <col min="8207" max="8207" width="5.6640625" style="2" customWidth="1"/>
    <col min="8208" max="8208" width="5.44140625" style="2" customWidth="1"/>
    <col min="8209" max="8209" width="6.33203125" style="2" customWidth="1"/>
    <col min="8210" max="8210" width="7.88671875" style="2" customWidth="1"/>
    <col min="8211" max="8211" width="9.77734375" style="2" customWidth="1"/>
    <col min="8212" max="8447" width="9" style="2"/>
    <col min="8448" max="8448" width="4.33203125" style="2" customWidth="1"/>
    <col min="8449" max="8449" width="8.77734375" style="2" customWidth="1"/>
    <col min="8450" max="8450" width="1.6640625" style="2" customWidth="1"/>
    <col min="8451" max="8451" width="5.33203125" style="2" customWidth="1"/>
    <col min="8452" max="8452" width="1.6640625" style="2" customWidth="1"/>
    <col min="8453" max="8453" width="10.77734375" style="2" customWidth="1"/>
    <col min="8454" max="8454" width="6" style="2" customWidth="1"/>
    <col min="8455" max="8455" width="12.109375" style="2" customWidth="1"/>
    <col min="8456" max="8456" width="12.21875" style="2" customWidth="1"/>
    <col min="8457" max="8457" width="6" style="2" customWidth="1"/>
    <col min="8458" max="8458" width="11.21875" style="2" customWidth="1"/>
    <col min="8459" max="8460" width="10.88671875" style="2" customWidth="1"/>
    <col min="8461" max="8462" width="6.33203125" style="2" customWidth="1"/>
    <col min="8463" max="8463" width="5.6640625" style="2" customWidth="1"/>
    <col min="8464" max="8464" width="5.44140625" style="2" customWidth="1"/>
    <col min="8465" max="8465" width="6.33203125" style="2" customWidth="1"/>
    <col min="8466" max="8466" width="7.88671875" style="2" customWidth="1"/>
    <col min="8467" max="8467" width="9.77734375" style="2" customWidth="1"/>
    <col min="8468" max="8703" width="9" style="2"/>
    <col min="8704" max="8704" width="4.33203125" style="2" customWidth="1"/>
    <col min="8705" max="8705" width="8.77734375" style="2" customWidth="1"/>
    <col min="8706" max="8706" width="1.6640625" style="2" customWidth="1"/>
    <col min="8707" max="8707" width="5.33203125" style="2" customWidth="1"/>
    <col min="8708" max="8708" width="1.6640625" style="2" customWidth="1"/>
    <col min="8709" max="8709" width="10.77734375" style="2" customWidth="1"/>
    <col min="8710" max="8710" width="6" style="2" customWidth="1"/>
    <col min="8711" max="8711" width="12.109375" style="2" customWidth="1"/>
    <col min="8712" max="8712" width="12.21875" style="2" customWidth="1"/>
    <col min="8713" max="8713" width="6" style="2" customWidth="1"/>
    <col min="8714" max="8714" width="11.21875" style="2" customWidth="1"/>
    <col min="8715" max="8716" width="10.88671875" style="2" customWidth="1"/>
    <col min="8717" max="8718" width="6.33203125" style="2" customWidth="1"/>
    <col min="8719" max="8719" width="5.6640625" style="2" customWidth="1"/>
    <col min="8720" max="8720" width="5.44140625" style="2" customWidth="1"/>
    <col min="8721" max="8721" width="6.33203125" style="2" customWidth="1"/>
    <col min="8722" max="8722" width="7.88671875" style="2" customWidth="1"/>
    <col min="8723" max="8723" width="9.77734375" style="2" customWidth="1"/>
    <col min="8724" max="8959" width="9" style="2"/>
    <col min="8960" max="8960" width="4.33203125" style="2" customWidth="1"/>
    <col min="8961" max="8961" width="8.77734375" style="2" customWidth="1"/>
    <col min="8962" max="8962" width="1.6640625" style="2" customWidth="1"/>
    <col min="8963" max="8963" width="5.33203125" style="2" customWidth="1"/>
    <col min="8964" max="8964" width="1.6640625" style="2" customWidth="1"/>
    <col min="8965" max="8965" width="10.77734375" style="2" customWidth="1"/>
    <col min="8966" max="8966" width="6" style="2" customWidth="1"/>
    <col min="8967" max="8967" width="12.109375" style="2" customWidth="1"/>
    <col min="8968" max="8968" width="12.21875" style="2" customWidth="1"/>
    <col min="8969" max="8969" width="6" style="2" customWidth="1"/>
    <col min="8970" max="8970" width="11.21875" style="2" customWidth="1"/>
    <col min="8971" max="8972" width="10.88671875" style="2" customWidth="1"/>
    <col min="8973" max="8974" width="6.33203125" style="2" customWidth="1"/>
    <col min="8975" max="8975" width="5.6640625" style="2" customWidth="1"/>
    <col min="8976" max="8976" width="5.44140625" style="2" customWidth="1"/>
    <col min="8977" max="8977" width="6.33203125" style="2" customWidth="1"/>
    <col min="8978" max="8978" width="7.88671875" style="2" customWidth="1"/>
    <col min="8979" max="8979" width="9.77734375" style="2" customWidth="1"/>
    <col min="8980" max="9215" width="9" style="2"/>
    <col min="9216" max="9216" width="4.33203125" style="2" customWidth="1"/>
    <col min="9217" max="9217" width="8.77734375" style="2" customWidth="1"/>
    <col min="9218" max="9218" width="1.6640625" style="2" customWidth="1"/>
    <col min="9219" max="9219" width="5.33203125" style="2" customWidth="1"/>
    <col min="9220" max="9220" width="1.6640625" style="2" customWidth="1"/>
    <col min="9221" max="9221" width="10.77734375" style="2" customWidth="1"/>
    <col min="9222" max="9222" width="6" style="2" customWidth="1"/>
    <col min="9223" max="9223" width="12.109375" style="2" customWidth="1"/>
    <col min="9224" max="9224" width="12.21875" style="2" customWidth="1"/>
    <col min="9225" max="9225" width="6" style="2" customWidth="1"/>
    <col min="9226" max="9226" width="11.21875" style="2" customWidth="1"/>
    <col min="9227" max="9228" width="10.88671875" style="2" customWidth="1"/>
    <col min="9229" max="9230" width="6.33203125" style="2" customWidth="1"/>
    <col min="9231" max="9231" width="5.6640625" style="2" customWidth="1"/>
    <col min="9232" max="9232" width="5.44140625" style="2" customWidth="1"/>
    <col min="9233" max="9233" width="6.33203125" style="2" customWidth="1"/>
    <col min="9234" max="9234" width="7.88671875" style="2" customWidth="1"/>
    <col min="9235" max="9235" width="9.77734375" style="2" customWidth="1"/>
    <col min="9236" max="9471" width="9" style="2"/>
    <col min="9472" max="9472" width="4.33203125" style="2" customWidth="1"/>
    <col min="9473" max="9473" width="8.77734375" style="2" customWidth="1"/>
    <col min="9474" max="9474" width="1.6640625" style="2" customWidth="1"/>
    <col min="9475" max="9475" width="5.33203125" style="2" customWidth="1"/>
    <col min="9476" max="9476" width="1.6640625" style="2" customWidth="1"/>
    <col min="9477" max="9477" width="10.77734375" style="2" customWidth="1"/>
    <col min="9478" max="9478" width="6" style="2" customWidth="1"/>
    <col min="9479" max="9479" width="12.109375" style="2" customWidth="1"/>
    <col min="9480" max="9480" width="12.21875" style="2" customWidth="1"/>
    <col min="9481" max="9481" width="6" style="2" customWidth="1"/>
    <col min="9482" max="9482" width="11.21875" style="2" customWidth="1"/>
    <col min="9483" max="9484" width="10.88671875" style="2" customWidth="1"/>
    <col min="9485" max="9486" width="6.33203125" style="2" customWidth="1"/>
    <col min="9487" max="9487" width="5.6640625" style="2" customWidth="1"/>
    <col min="9488" max="9488" width="5.44140625" style="2" customWidth="1"/>
    <col min="9489" max="9489" width="6.33203125" style="2" customWidth="1"/>
    <col min="9490" max="9490" width="7.88671875" style="2" customWidth="1"/>
    <col min="9491" max="9491" width="9.77734375" style="2" customWidth="1"/>
    <col min="9492" max="9727" width="9" style="2"/>
    <col min="9728" max="9728" width="4.33203125" style="2" customWidth="1"/>
    <col min="9729" max="9729" width="8.77734375" style="2" customWidth="1"/>
    <col min="9730" max="9730" width="1.6640625" style="2" customWidth="1"/>
    <col min="9731" max="9731" width="5.33203125" style="2" customWidth="1"/>
    <col min="9732" max="9732" width="1.6640625" style="2" customWidth="1"/>
    <col min="9733" max="9733" width="10.77734375" style="2" customWidth="1"/>
    <col min="9734" max="9734" width="6" style="2" customWidth="1"/>
    <col min="9735" max="9735" width="12.109375" style="2" customWidth="1"/>
    <col min="9736" max="9736" width="12.21875" style="2" customWidth="1"/>
    <col min="9737" max="9737" width="6" style="2" customWidth="1"/>
    <col min="9738" max="9738" width="11.21875" style="2" customWidth="1"/>
    <col min="9739" max="9740" width="10.88671875" style="2" customWidth="1"/>
    <col min="9741" max="9742" width="6.33203125" style="2" customWidth="1"/>
    <col min="9743" max="9743" width="5.6640625" style="2" customWidth="1"/>
    <col min="9744" max="9744" width="5.44140625" style="2" customWidth="1"/>
    <col min="9745" max="9745" width="6.33203125" style="2" customWidth="1"/>
    <col min="9746" max="9746" width="7.88671875" style="2" customWidth="1"/>
    <col min="9747" max="9747" width="9.77734375" style="2" customWidth="1"/>
    <col min="9748" max="9983" width="9" style="2"/>
    <col min="9984" max="9984" width="4.33203125" style="2" customWidth="1"/>
    <col min="9985" max="9985" width="8.77734375" style="2" customWidth="1"/>
    <col min="9986" max="9986" width="1.6640625" style="2" customWidth="1"/>
    <col min="9987" max="9987" width="5.33203125" style="2" customWidth="1"/>
    <col min="9988" max="9988" width="1.6640625" style="2" customWidth="1"/>
    <col min="9989" max="9989" width="10.77734375" style="2" customWidth="1"/>
    <col min="9990" max="9990" width="6" style="2" customWidth="1"/>
    <col min="9991" max="9991" width="12.109375" style="2" customWidth="1"/>
    <col min="9992" max="9992" width="12.21875" style="2" customWidth="1"/>
    <col min="9993" max="9993" width="6" style="2" customWidth="1"/>
    <col min="9994" max="9994" width="11.21875" style="2" customWidth="1"/>
    <col min="9995" max="9996" width="10.88671875" style="2" customWidth="1"/>
    <col min="9997" max="9998" width="6.33203125" style="2" customWidth="1"/>
    <col min="9999" max="9999" width="5.6640625" style="2" customWidth="1"/>
    <col min="10000" max="10000" width="5.44140625" style="2" customWidth="1"/>
    <col min="10001" max="10001" width="6.33203125" style="2" customWidth="1"/>
    <col min="10002" max="10002" width="7.88671875" style="2" customWidth="1"/>
    <col min="10003" max="10003" width="9.77734375" style="2" customWidth="1"/>
    <col min="10004" max="10239" width="9" style="2"/>
    <col min="10240" max="10240" width="4.33203125" style="2" customWidth="1"/>
    <col min="10241" max="10241" width="8.77734375" style="2" customWidth="1"/>
    <col min="10242" max="10242" width="1.6640625" style="2" customWidth="1"/>
    <col min="10243" max="10243" width="5.33203125" style="2" customWidth="1"/>
    <col min="10244" max="10244" width="1.6640625" style="2" customWidth="1"/>
    <col min="10245" max="10245" width="10.77734375" style="2" customWidth="1"/>
    <col min="10246" max="10246" width="6" style="2" customWidth="1"/>
    <col min="10247" max="10247" width="12.109375" style="2" customWidth="1"/>
    <col min="10248" max="10248" width="12.21875" style="2" customWidth="1"/>
    <col min="10249" max="10249" width="6" style="2" customWidth="1"/>
    <col min="10250" max="10250" width="11.21875" style="2" customWidth="1"/>
    <col min="10251" max="10252" width="10.88671875" style="2" customWidth="1"/>
    <col min="10253" max="10254" width="6.33203125" style="2" customWidth="1"/>
    <col min="10255" max="10255" width="5.6640625" style="2" customWidth="1"/>
    <col min="10256" max="10256" width="5.44140625" style="2" customWidth="1"/>
    <col min="10257" max="10257" width="6.33203125" style="2" customWidth="1"/>
    <col min="10258" max="10258" width="7.88671875" style="2" customWidth="1"/>
    <col min="10259" max="10259" width="9.77734375" style="2" customWidth="1"/>
    <col min="10260" max="10495" width="9" style="2"/>
    <col min="10496" max="10496" width="4.33203125" style="2" customWidth="1"/>
    <col min="10497" max="10497" width="8.77734375" style="2" customWidth="1"/>
    <col min="10498" max="10498" width="1.6640625" style="2" customWidth="1"/>
    <col min="10499" max="10499" width="5.33203125" style="2" customWidth="1"/>
    <col min="10500" max="10500" width="1.6640625" style="2" customWidth="1"/>
    <col min="10501" max="10501" width="10.77734375" style="2" customWidth="1"/>
    <col min="10502" max="10502" width="6" style="2" customWidth="1"/>
    <col min="10503" max="10503" width="12.109375" style="2" customWidth="1"/>
    <col min="10504" max="10504" width="12.21875" style="2" customWidth="1"/>
    <col min="10505" max="10505" width="6" style="2" customWidth="1"/>
    <col min="10506" max="10506" width="11.21875" style="2" customWidth="1"/>
    <col min="10507" max="10508" width="10.88671875" style="2" customWidth="1"/>
    <col min="10509" max="10510" width="6.33203125" style="2" customWidth="1"/>
    <col min="10511" max="10511" width="5.6640625" style="2" customWidth="1"/>
    <col min="10512" max="10512" width="5.44140625" style="2" customWidth="1"/>
    <col min="10513" max="10513" width="6.33203125" style="2" customWidth="1"/>
    <col min="10514" max="10514" width="7.88671875" style="2" customWidth="1"/>
    <col min="10515" max="10515" width="9.77734375" style="2" customWidth="1"/>
    <col min="10516" max="10751" width="9" style="2"/>
    <col min="10752" max="10752" width="4.33203125" style="2" customWidth="1"/>
    <col min="10753" max="10753" width="8.77734375" style="2" customWidth="1"/>
    <col min="10754" max="10754" width="1.6640625" style="2" customWidth="1"/>
    <col min="10755" max="10755" width="5.33203125" style="2" customWidth="1"/>
    <col min="10756" max="10756" width="1.6640625" style="2" customWidth="1"/>
    <col min="10757" max="10757" width="10.77734375" style="2" customWidth="1"/>
    <col min="10758" max="10758" width="6" style="2" customWidth="1"/>
    <col min="10759" max="10759" width="12.109375" style="2" customWidth="1"/>
    <col min="10760" max="10760" width="12.21875" style="2" customWidth="1"/>
    <col min="10761" max="10761" width="6" style="2" customWidth="1"/>
    <col min="10762" max="10762" width="11.21875" style="2" customWidth="1"/>
    <col min="10763" max="10764" width="10.88671875" style="2" customWidth="1"/>
    <col min="10765" max="10766" width="6.33203125" style="2" customWidth="1"/>
    <col min="10767" max="10767" width="5.6640625" style="2" customWidth="1"/>
    <col min="10768" max="10768" width="5.44140625" style="2" customWidth="1"/>
    <col min="10769" max="10769" width="6.33203125" style="2" customWidth="1"/>
    <col min="10770" max="10770" width="7.88671875" style="2" customWidth="1"/>
    <col min="10771" max="10771" width="9.77734375" style="2" customWidth="1"/>
    <col min="10772" max="11007" width="9" style="2"/>
    <col min="11008" max="11008" width="4.33203125" style="2" customWidth="1"/>
    <col min="11009" max="11009" width="8.77734375" style="2" customWidth="1"/>
    <col min="11010" max="11010" width="1.6640625" style="2" customWidth="1"/>
    <col min="11011" max="11011" width="5.33203125" style="2" customWidth="1"/>
    <col min="11012" max="11012" width="1.6640625" style="2" customWidth="1"/>
    <col min="11013" max="11013" width="10.77734375" style="2" customWidth="1"/>
    <col min="11014" max="11014" width="6" style="2" customWidth="1"/>
    <col min="11015" max="11015" width="12.109375" style="2" customWidth="1"/>
    <col min="11016" max="11016" width="12.21875" style="2" customWidth="1"/>
    <col min="11017" max="11017" width="6" style="2" customWidth="1"/>
    <col min="11018" max="11018" width="11.21875" style="2" customWidth="1"/>
    <col min="11019" max="11020" width="10.88671875" style="2" customWidth="1"/>
    <col min="11021" max="11022" width="6.33203125" style="2" customWidth="1"/>
    <col min="11023" max="11023" width="5.6640625" style="2" customWidth="1"/>
    <col min="11024" max="11024" width="5.44140625" style="2" customWidth="1"/>
    <col min="11025" max="11025" width="6.33203125" style="2" customWidth="1"/>
    <col min="11026" max="11026" width="7.88671875" style="2" customWidth="1"/>
    <col min="11027" max="11027" width="9.77734375" style="2" customWidth="1"/>
    <col min="11028" max="11263" width="9" style="2"/>
    <col min="11264" max="11264" width="4.33203125" style="2" customWidth="1"/>
    <col min="11265" max="11265" width="8.77734375" style="2" customWidth="1"/>
    <col min="11266" max="11266" width="1.6640625" style="2" customWidth="1"/>
    <col min="11267" max="11267" width="5.33203125" style="2" customWidth="1"/>
    <col min="11268" max="11268" width="1.6640625" style="2" customWidth="1"/>
    <col min="11269" max="11269" width="10.77734375" style="2" customWidth="1"/>
    <col min="11270" max="11270" width="6" style="2" customWidth="1"/>
    <col min="11271" max="11271" width="12.109375" style="2" customWidth="1"/>
    <col min="11272" max="11272" width="12.21875" style="2" customWidth="1"/>
    <col min="11273" max="11273" width="6" style="2" customWidth="1"/>
    <col min="11274" max="11274" width="11.21875" style="2" customWidth="1"/>
    <col min="11275" max="11276" width="10.88671875" style="2" customWidth="1"/>
    <col min="11277" max="11278" width="6.33203125" style="2" customWidth="1"/>
    <col min="11279" max="11279" width="5.6640625" style="2" customWidth="1"/>
    <col min="11280" max="11280" width="5.44140625" style="2" customWidth="1"/>
    <col min="11281" max="11281" width="6.33203125" style="2" customWidth="1"/>
    <col min="11282" max="11282" width="7.88671875" style="2" customWidth="1"/>
    <col min="11283" max="11283" width="9.77734375" style="2" customWidth="1"/>
    <col min="11284" max="11519" width="9" style="2"/>
    <col min="11520" max="11520" width="4.33203125" style="2" customWidth="1"/>
    <col min="11521" max="11521" width="8.77734375" style="2" customWidth="1"/>
    <col min="11522" max="11522" width="1.6640625" style="2" customWidth="1"/>
    <col min="11523" max="11523" width="5.33203125" style="2" customWidth="1"/>
    <col min="11524" max="11524" width="1.6640625" style="2" customWidth="1"/>
    <col min="11525" max="11525" width="10.77734375" style="2" customWidth="1"/>
    <col min="11526" max="11526" width="6" style="2" customWidth="1"/>
    <col min="11527" max="11527" width="12.109375" style="2" customWidth="1"/>
    <col min="11528" max="11528" width="12.21875" style="2" customWidth="1"/>
    <col min="11529" max="11529" width="6" style="2" customWidth="1"/>
    <col min="11530" max="11530" width="11.21875" style="2" customWidth="1"/>
    <col min="11531" max="11532" width="10.88671875" style="2" customWidth="1"/>
    <col min="11533" max="11534" width="6.33203125" style="2" customWidth="1"/>
    <col min="11535" max="11535" width="5.6640625" style="2" customWidth="1"/>
    <col min="11536" max="11536" width="5.44140625" style="2" customWidth="1"/>
    <col min="11537" max="11537" width="6.33203125" style="2" customWidth="1"/>
    <col min="11538" max="11538" width="7.88671875" style="2" customWidth="1"/>
    <col min="11539" max="11539" width="9.77734375" style="2" customWidth="1"/>
    <col min="11540" max="11775" width="9" style="2"/>
    <col min="11776" max="11776" width="4.33203125" style="2" customWidth="1"/>
    <col min="11777" max="11777" width="8.77734375" style="2" customWidth="1"/>
    <col min="11778" max="11778" width="1.6640625" style="2" customWidth="1"/>
    <col min="11779" max="11779" width="5.33203125" style="2" customWidth="1"/>
    <col min="11780" max="11780" width="1.6640625" style="2" customWidth="1"/>
    <col min="11781" max="11781" width="10.77734375" style="2" customWidth="1"/>
    <col min="11782" max="11782" width="6" style="2" customWidth="1"/>
    <col min="11783" max="11783" width="12.109375" style="2" customWidth="1"/>
    <col min="11784" max="11784" width="12.21875" style="2" customWidth="1"/>
    <col min="11785" max="11785" width="6" style="2" customWidth="1"/>
    <col min="11786" max="11786" width="11.21875" style="2" customWidth="1"/>
    <col min="11787" max="11788" width="10.88671875" style="2" customWidth="1"/>
    <col min="11789" max="11790" width="6.33203125" style="2" customWidth="1"/>
    <col min="11791" max="11791" width="5.6640625" style="2" customWidth="1"/>
    <col min="11792" max="11792" width="5.44140625" style="2" customWidth="1"/>
    <col min="11793" max="11793" width="6.33203125" style="2" customWidth="1"/>
    <col min="11794" max="11794" width="7.88671875" style="2" customWidth="1"/>
    <col min="11795" max="11795" width="9.77734375" style="2" customWidth="1"/>
    <col min="11796" max="12031" width="9" style="2"/>
    <col min="12032" max="12032" width="4.33203125" style="2" customWidth="1"/>
    <col min="12033" max="12033" width="8.77734375" style="2" customWidth="1"/>
    <col min="12034" max="12034" width="1.6640625" style="2" customWidth="1"/>
    <col min="12035" max="12035" width="5.33203125" style="2" customWidth="1"/>
    <col min="12036" max="12036" width="1.6640625" style="2" customWidth="1"/>
    <col min="12037" max="12037" width="10.77734375" style="2" customWidth="1"/>
    <col min="12038" max="12038" width="6" style="2" customWidth="1"/>
    <col min="12039" max="12039" width="12.109375" style="2" customWidth="1"/>
    <col min="12040" max="12040" width="12.21875" style="2" customWidth="1"/>
    <col min="12041" max="12041" width="6" style="2" customWidth="1"/>
    <col min="12042" max="12042" width="11.21875" style="2" customWidth="1"/>
    <col min="12043" max="12044" width="10.88671875" style="2" customWidth="1"/>
    <col min="12045" max="12046" width="6.33203125" style="2" customWidth="1"/>
    <col min="12047" max="12047" width="5.6640625" style="2" customWidth="1"/>
    <col min="12048" max="12048" width="5.44140625" style="2" customWidth="1"/>
    <col min="12049" max="12049" width="6.33203125" style="2" customWidth="1"/>
    <col min="12050" max="12050" width="7.88671875" style="2" customWidth="1"/>
    <col min="12051" max="12051" width="9.77734375" style="2" customWidth="1"/>
    <col min="12052" max="12287" width="9" style="2"/>
    <col min="12288" max="12288" width="4.33203125" style="2" customWidth="1"/>
    <col min="12289" max="12289" width="8.77734375" style="2" customWidth="1"/>
    <col min="12290" max="12290" width="1.6640625" style="2" customWidth="1"/>
    <col min="12291" max="12291" width="5.33203125" style="2" customWidth="1"/>
    <col min="12292" max="12292" width="1.6640625" style="2" customWidth="1"/>
    <col min="12293" max="12293" width="10.77734375" style="2" customWidth="1"/>
    <col min="12294" max="12294" width="6" style="2" customWidth="1"/>
    <col min="12295" max="12295" width="12.109375" style="2" customWidth="1"/>
    <col min="12296" max="12296" width="12.21875" style="2" customWidth="1"/>
    <col min="12297" max="12297" width="6" style="2" customWidth="1"/>
    <col min="12298" max="12298" width="11.21875" style="2" customWidth="1"/>
    <col min="12299" max="12300" width="10.88671875" style="2" customWidth="1"/>
    <col min="12301" max="12302" width="6.33203125" style="2" customWidth="1"/>
    <col min="12303" max="12303" width="5.6640625" style="2" customWidth="1"/>
    <col min="12304" max="12304" width="5.44140625" style="2" customWidth="1"/>
    <col min="12305" max="12305" width="6.33203125" style="2" customWidth="1"/>
    <col min="12306" max="12306" width="7.88671875" style="2" customWidth="1"/>
    <col min="12307" max="12307" width="9.77734375" style="2" customWidth="1"/>
    <col min="12308" max="12543" width="9" style="2"/>
    <col min="12544" max="12544" width="4.33203125" style="2" customWidth="1"/>
    <col min="12545" max="12545" width="8.77734375" style="2" customWidth="1"/>
    <col min="12546" max="12546" width="1.6640625" style="2" customWidth="1"/>
    <col min="12547" max="12547" width="5.33203125" style="2" customWidth="1"/>
    <col min="12548" max="12548" width="1.6640625" style="2" customWidth="1"/>
    <col min="12549" max="12549" width="10.77734375" style="2" customWidth="1"/>
    <col min="12550" max="12550" width="6" style="2" customWidth="1"/>
    <col min="12551" max="12551" width="12.109375" style="2" customWidth="1"/>
    <col min="12552" max="12552" width="12.21875" style="2" customWidth="1"/>
    <col min="12553" max="12553" width="6" style="2" customWidth="1"/>
    <col min="12554" max="12554" width="11.21875" style="2" customWidth="1"/>
    <col min="12555" max="12556" width="10.88671875" style="2" customWidth="1"/>
    <col min="12557" max="12558" width="6.33203125" style="2" customWidth="1"/>
    <col min="12559" max="12559" width="5.6640625" style="2" customWidth="1"/>
    <col min="12560" max="12560" width="5.44140625" style="2" customWidth="1"/>
    <col min="12561" max="12561" width="6.33203125" style="2" customWidth="1"/>
    <col min="12562" max="12562" width="7.88671875" style="2" customWidth="1"/>
    <col min="12563" max="12563" width="9.77734375" style="2" customWidth="1"/>
    <col min="12564" max="12799" width="9" style="2"/>
    <col min="12800" max="12800" width="4.33203125" style="2" customWidth="1"/>
    <col min="12801" max="12801" width="8.77734375" style="2" customWidth="1"/>
    <col min="12802" max="12802" width="1.6640625" style="2" customWidth="1"/>
    <col min="12803" max="12803" width="5.33203125" style="2" customWidth="1"/>
    <col min="12804" max="12804" width="1.6640625" style="2" customWidth="1"/>
    <col min="12805" max="12805" width="10.77734375" style="2" customWidth="1"/>
    <col min="12806" max="12806" width="6" style="2" customWidth="1"/>
    <col min="12807" max="12807" width="12.109375" style="2" customWidth="1"/>
    <col min="12808" max="12808" width="12.21875" style="2" customWidth="1"/>
    <col min="12809" max="12809" width="6" style="2" customWidth="1"/>
    <col min="12810" max="12810" width="11.21875" style="2" customWidth="1"/>
    <col min="12811" max="12812" width="10.88671875" style="2" customWidth="1"/>
    <col min="12813" max="12814" width="6.33203125" style="2" customWidth="1"/>
    <col min="12815" max="12815" width="5.6640625" style="2" customWidth="1"/>
    <col min="12816" max="12816" width="5.44140625" style="2" customWidth="1"/>
    <col min="12817" max="12817" width="6.33203125" style="2" customWidth="1"/>
    <col min="12818" max="12818" width="7.88671875" style="2" customWidth="1"/>
    <col min="12819" max="12819" width="9.77734375" style="2" customWidth="1"/>
    <col min="12820" max="13055" width="9" style="2"/>
    <col min="13056" max="13056" width="4.33203125" style="2" customWidth="1"/>
    <col min="13057" max="13057" width="8.77734375" style="2" customWidth="1"/>
    <col min="13058" max="13058" width="1.6640625" style="2" customWidth="1"/>
    <col min="13059" max="13059" width="5.33203125" style="2" customWidth="1"/>
    <col min="13060" max="13060" width="1.6640625" style="2" customWidth="1"/>
    <col min="13061" max="13061" width="10.77734375" style="2" customWidth="1"/>
    <col min="13062" max="13062" width="6" style="2" customWidth="1"/>
    <col min="13063" max="13063" width="12.109375" style="2" customWidth="1"/>
    <col min="13064" max="13064" width="12.21875" style="2" customWidth="1"/>
    <col min="13065" max="13065" width="6" style="2" customWidth="1"/>
    <col min="13066" max="13066" width="11.21875" style="2" customWidth="1"/>
    <col min="13067" max="13068" width="10.88671875" style="2" customWidth="1"/>
    <col min="13069" max="13070" width="6.33203125" style="2" customWidth="1"/>
    <col min="13071" max="13071" width="5.6640625" style="2" customWidth="1"/>
    <col min="13072" max="13072" width="5.44140625" style="2" customWidth="1"/>
    <col min="13073" max="13073" width="6.33203125" style="2" customWidth="1"/>
    <col min="13074" max="13074" width="7.88671875" style="2" customWidth="1"/>
    <col min="13075" max="13075" width="9.77734375" style="2" customWidth="1"/>
    <col min="13076" max="13311" width="9" style="2"/>
    <col min="13312" max="13312" width="4.33203125" style="2" customWidth="1"/>
    <col min="13313" max="13313" width="8.77734375" style="2" customWidth="1"/>
    <col min="13314" max="13314" width="1.6640625" style="2" customWidth="1"/>
    <col min="13315" max="13315" width="5.33203125" style="2" customWidth="1"/>
    <col min="13316" max="13316" width="1.6640625" style="2" customWidth="1"/>
    <col min="13317" max="13317" width="10.77734375" style="2" customWidth="1"/>
    <col min="13318" max="13318" width="6" style="2" customWidth="1"/>
    <col min="13319" max="13319" width="12.109375" style="2" customWidth="1"/>
    <col min="13320" max="13320" width="12.21875" style="2" customWidth="1"/>
    <col min="13321" max="13321" width="6" style="2" customWidth="1"/>
    <col min="13322" max="13322" width="11.21875" style="2" customWidth="1"/>
    <col min="13323" max="13324" width="10.88671875" style="2" customWidth="1"/>
    <col min="13325" max="13326" width="6.33203125" style="2" customWidth="1"/>
    <col min="13327" max="13327" width="5.6640625" style="2" customWidth="1"/>
    <col min="13328" max="13328" width="5.44140625" style="2" customWidth="1"/>
    <col min="13329" max="13329" width="6.33203125" style="2" customWidth="1"/>
    <col min="13330" max="13330" width="7.88671875" style="2" customWidth="1"/>
    <col min="13331" max="13331" width="9.77734375" style="2" customWidth="1"/>
    <col min="13332" max="13567" width="9" style="2"/>
    <col min="13568" max="13568" width="4.33203125" style="2" customWidth="1"/>
    <col min="13569" max="13569" width="8.77734375" style="2" customWidth="1"/>
    <col min="13570" max="13570" width="1.6640625" style="2" customWidth="1"/>
    <col min="13571" max="13571" width="5.33203125" style="2" customWidth="1"/>
    <col min="13572" max="13572" width="1.6640625" style="2" customWidth="1"/>
    <col min="13573" max="13573" width="10.77734375" style="2" customWidth="1"/>
    <col min="13574" max="13574" width="6" style="2" customWidth="1"/>
    <col min="13575" max="13575" width="12.109375" style="2" customWidth="1"/>
    <col min="13576" max="13576" width="12.21875" style="2" customWidth="1"/>
    <col min="13577" max="13577" width="6" style="2" customWidth="1"/>
    <col min="13578" max="13578" width="11.21875" style="2" customWidth="1"/>
    <col min="13579" max="13580" width="10.88671875" style="2" customWidth="1"/>
    <col min="13581" max="13582" width="6.33203125" style="2" customWidth="1"/>
    <col min="13583" max="13583" width="5.6640625" style="2" customWidth="1"/>
    <col min="13584" max="13584" width="5.44140625" style="2" customWidth="1"/>
    <col min="13585" max="13585" width="6.33203125" style="2" customWidth="1"/>
    <col min="13586" max="13586" width="7.88671875" style="2" customWidth="1"/>
    <col min="13587" max="13587" width="9.77734375" style="2" customWidth="1"/>
    <col min="13588" max="13823" width="9" style="2"/>
    <col min="13824" max="13824" width="4.33203125" style="2" customWidth="1"/>
    <col min="13825" max="13825" width="8.77734375" style="2" customWidth="1"/>
    <col min="13826" max="13826" width="1.6640625" style="2" customWidth="1"/>
    <col min="13827" max="13827" width="5.33203125" style="2" customWidth="1"/>
    <col min="13828" max="13828" width="1.6640625" style="2" customWidth="1"/>
    <col min="13829" max="13829" width="10.77734375" style="2" customWidth="1"/>
    <col min="13830" max="13830" width="6" style="2" customWidth="1"/>
    <col min="13831" max="13831" width="12.109375" style="2" customWidth="1"/>
    <col min="13832" max="13832" width="12.21875" style="2" customWidth="1"/>
    <col min="13833" max="13833" width="6" style="2" customWidth="1"/>
    <col min="13834" max="13834" width="11.21875" style="2" customWidth="1"/>
    <col min="13835" max="13836" width="10.88671875" style="2" customWidth="1"/>
    <col min="13837" max="13838" width="6.33203125" style="2" customWidth="1"/>
    <col min="13839" max="13839" width="5.6640625" style="2" customWidth="1"/>
    <col min="13840" max="13840" width="5.44140625" style="2" customWidth="1"/>
    <col min="13841" max="13841" width="6.33203125" style="2" customWidth="1"/>
    <col min="13842" max="13842" width="7.88671875" style="2" customWidth="1"/>
    <col min="13843" max="13843" width="9.77734375" style="2" customWidth="1"/>
    <col min="13844" max="14079" width="9" style="2"/>
    <col min="14080" max="14080" width="4.33203125" style="2" customWidth="1"/>
    <col min="14081" max="14081" width="8.77734375" style="2" customWidth="1"/>
    <col min="14082" max="14082" width="1.6640625" style="2" customWidth="1"/>
    <col min="14083" max="14083" width="5.33203125" style="2" customWidth="1"/>
    <col min="14084" max="14084" width="1.6640625" style="2" customWidth="1"/>
    <col min="14085" max="14085" width="10.77734375" style="2" customWidth="1"/>
    <col min="14086" max="14086" width="6" style="2" customWidth="1"/>
    <col min="14087" max="14087" width="12.109375" style="2" customWidth="1"/>
    <col min="14088" max="14088" width="12.21875" style="2" customWidth="1"/>
    <col min="14089" max="14089" width="6" style="2" customWidth="1"/>
    <col min="14090" max="14090" width="11.21875" style="2" customWidth="1"/>
    <col min="14091" max="14092" width="10.88671875" style="2" customWidth="1"/>
    <col min="14093" max="14094" width="6.33203125" style="2" customWidth="1"/>
    <col min="14095" max="14095" width="5.6640625" style="2" customWidth="1"/>
    <col min="14096" max="14096" width="5.44140625" style="2" customWidth="1"/>
    <col min="14097" max="14097" width="6.33203125" style="2" customWidth="1"/>
    <col min="14098" max="14098" width="7.88671875" style="2" customWidth="1"/>
    <col min="14099" max="14099" width="9.77734375" style="2" customWidth="1"/>
    <col min="14100" max="14335" width="9" style="2"/>
    <col min="14336" max="14336" width="4.33203125" style="2" customWidth="1"/>
    <col min="14337" max="14337" width="8.77734375" style="2" customWidth="1"/>
    <col min="14338" max="14338" width="1.6640625" style="2" customWidth="1"/>
    <col min="14339" max="14339" width="5.33203125" style="2" customWidth="1"/>
    <col min="14340" max="14340" width="1.6640625" style="2" customWidth="1"/>
    <col min="14341" max="14341" width="10.77734375" style="2" customWidth="1"/>
    <col min="14342" max="14342" width="6" style="2" customWidth="1"/>
    <col min="14343" max="14343" width="12.109375" style="2" customWidth="1"/>
    <col min="14344" max="14344" width="12.21875" style="2" customWidth="1"/>
    <col min="14345" max="14345" width="6" style="2" customWidth="1"/>
    <col min="14346" max="14346" width="11.21875" style="2" customWidth="1"/>
    <col min="14347" max="14348" width="10.88671875" style="2" customWidth="1"/>
    <col min="14349" max="14350" width="6.33203125" style="2" customWidth="1"/>
    <col min="14351" max="14351" width="5.6640625" style="2" customWidth="1"/>
    <col min="14352" max="14352" width="5.44140625" style="2" customWidth="1"/>
    <col min="14353" max="14353" width="6.33203125" style="2" customWidth="1"/>
    <col min="14354" max="14354" width="7.88671875" style="2" customWidth="1"/>
    <col min="14355" max="14355" width="9.77734375" style="2" customWidth="1"/>
    <col min="14356" max="14591" width="9" style="2"/>
    <col min="14592" max="14592" width="4.33203125" style="2" customWidth="1"/>
    <col min="14593" max="14593" width="8.77734375" style="2" customWidth="1"/>
    <col min="14594" max="14594" width="1.6640625" style="2" customWidth="1"/>
    <col min="14595" max="14595" width="5.33203125" style="2" customWidth="1"/>
    <col min="14596" max="14596" width="1.6640625" style="2" customWidth="1"/>
    <col min="14597" max="14597" width="10.77734375" style="2" customWidth="1"/>
    <col min="14598" max="14598" width="6" style="2" customWidth="1"/>
    <col min="14599" max="14599" width="12.109375" style="2" customWidth="1"/>
    <col min="14600" max="14600" width="12.21875" style="2" customWidth="1"/>
    <col min="14601" max="14601" width="6" style="2" customWidth="1"/>
    <col min="14602" max="14602" width="11.21875" style="2" customWidth="1"/>
    <col min="14603" max="14604" width="10.88671875" style="2" customWidth="1"/>
    <col min="14605" max="14606" width="6.33203125" style="2" customWidth="1"/>
    <col min="14607" max="14607" width="5.6640625" style="2" customWidth="1"/>
    <col min="14608" max="14608" width="5.44140625" style="2" customWidth="1"/>
    <col min="14609" max="14609" width="6.33203125" style="2" customWidth="1"/>
    <col min="14610" max="14610" width="7.88671875" style="2" customWidth="1"/>
    <col min="14611" max="14611" width="9.77734375" style="2" customWidth="1"/>
    <col min="14612" max="14847" width="9" style="2"/>
    <col min="14848" max="14848" width="4.33203125" style="2" customWidth="1"/>
    <col min="14849" max="14849" width="8.77734375" style="2" customWidth="1"/>
    <col min="14850" max="14850" width="1.6640625" style="2" customWidth="1"/>
    <col min="14851" max="14851" width="5.33203125" style="2" customWidth="1"/>
    <col min="14852" max="14852" width="1.6640625" style="2" customWidth="1"/>
    <col min="14853" max="14853" width="10.77734375" style="2" customWidth="1"/>
    <col min="14854" max="14854" width="6" style="2" customWidth="1"/>
    <col min="14855" max="14855" width="12.109375" style="2" customWidth="1"/>
    <col min="14856" max="14856" width="12.21875" style="2" customWidth="1"/>
    <col min="14857" max="14857" width="6" style="2" customWidth="1"/>
    <col min="14858" max="14858" width="11.21875" style="2" customWidth="1"/>
    <col min="14859" max="14860" width="10.88671875" style="2" customWidth="1"/>
    <col min="14861" max="14862" width="6.33203125" style="2" customWidth="1"/>
    <col min="14863" max="14863" width="5.6640625" style="2" customWidth="1"/>
    <col min="14864" max="14864" width="5.44140625" style="2" customWidth="1"/>
    <col min="14865" max="14865" width="6.33203125" style="2" customWidth="1"/>
    <col min="14866" max="14866" width="7.88671875" style="2" customWidth="1"/>
    <col min="14867" max="14867" width="9.77734375" style="2" customWidth="1"/>
    <col min="14868" max="15103" width="9" style="2"/>
    <col min="15104" max="15104" width="4.33203125" style="2" customWidth="1"/>
    <col min="15105" max="15105" width="8.77734375" style="2" customWidth="1"/>
    <col min="15106" max="15106" width="1.6640625" style="2" customWidth="1"/>
    <col min="15107" max="15107" width="5.33203125" style="2" customWidth="1"/>
    <col min="15108" max="15108" width="1.6640625" style="2" customWidth="1"/>
    <col min="15109" max="15109" width="10.77734375" style="2" customWidth="1"/>
    <col min="15110" max="15110" width="6" style="2" customWidth="1"/>
    <col min="15111" max="15111" width="12.109375" style="2" customWidth="1"/>
    <col min="15112" max="15112" width="12.21875" style="2" customWidth="1"/>
    <col min="15113" max="15113" width="6" style="2" customWidth="1"/>
    <col min="15114" max="15114" width="11.21875" style="2" customWidth="1"/>
    <col min="15115" max="15116" width="10.88671875" style="2" customWidth="1"/>
    <col min="15117" max="15118" width="6.33203125" style="2" customWidth="1"/>
    <col min="15119" max="15119" width="5.6640625" style="2" customWidth="1"/>
    <col min="15120" max="15120" width="5.44140625" style="2" customWidth="1"/>
    <col min="15121" max="15121" width="6.33203125" style="2" customWidth="1"/>
    <col min="15122" max="15122" width="7.88671875" style="2" customWidth="1"/>
    <col min="15123" max="15123" width="9.77734375" style="2" customWidth="1"/>
    <col min="15124" max="15359" width="9" style="2"/>
    <col min="15360" max="15360" width="4.33203125" style="2" customWidth="1"/>
    <col min="15361" max="15361" width="8.77734375" style="2" customWidth="1"/>
    <col min="15362" max="15362" width="1.6640625" style="2" customWidth="1"/>
    <col min="15363" max="15363" width="5.33203125" style="2" customWidth="1"/>
    <col min="15364" max="15364" width="1.6640625" style="2" customWidth="1"/>
    <col min="15365" max="15365" width="10.77734375" style="2" customWidth="1"/>
    <col min="15366" max="15366" width="6" style="2" customWidth="1"/>
    <col min="15367" max="15367" width="12.109375" style="2" customWidth="1"/>
    <col min="15368" max="15368" width="12.21875" style="2" customWidth="1"/>
    <col min="15369" max="15369" width="6" style="2" customWidth="1"/>
    <col min="15370" max="15370" width="11.21875" style="2" customWidth="1"/>
    <col min="15371" max="15372" width="10.88671875" style="2" customWidth="1"/>
    <col min="15373" max="15374" width="6.33203125" style="2" customWidth="1"/>
    <col min="15375" max="15375" width="5.6640625" style="2" customWidth="1"/>
    <col min="15376" max="15376" width="5.44140625" style="2" customWidth="1"/>
    <col min="15377" max="15377" width="6.33203125" style="2" customWidth="1"/>
    <col min="15378" max="15378" width="7.88671875" style="2" customWidth="1"/>
    <col min="15379" max="15379" width="9.77734375" style="2" customWidth="1"/>
    <col min="15380" max="15615" width="9" style="2"/>
    <col min="15616" max="15616" width="4.33203125" style="2" customWidth="1"/>
    <col min="15617" max="15617" width="8.77734375" style="2" customWidth="1"/>
    <col min="15618" max="15618" width="1.6640625" style="2" customWidth="1"/>
    <col min="15619" max="15619" width="5.33203125" style="2" customWidth="1"/>
    <col min="15620" max="15620" width="1.6640625" style="2" customWidth="1"/>
    <col min="15621" max="15621" width="10.77734375" style="2" customWidth="1"/>
    <col min="15622" max="15622" width="6" style="2" customWidth="1"/>
    <col min="15623" max="15623" width="12.109375" style="2" customWidth="1"/>
    <col min="15624" max="15624" width="12.21875" style="2" customWidth="1"/>
    <col min="15625" max="15625" width="6" style="2" customWidth="1"/>
    <col min="15626" max="15626" width="11.21875" style="2" customWidth="1"/>
    <col min="15627" max="15628" width="10.88671875" style="2" customWidth="1"/>
    <col min="15629" max="15630" width="6.33203125" style="2" customWidth="1"/>
    <col min="15631" max="15631" width="5.6640625" style="2" customWidth="1"/>
    <col min="15632" max="15632" width="5.44140625" style="2" customWidth="1"/>
    <col min="15633" max="15633" width="6.33203125" style="2" customWidth="1"/>
    <col min="15634" max="15634" width="7.88671875" style="2" customWidth="1"/>
    <col min="15635" max="15635" width="9.77734375" style="2" customWidth="1"/>
    <col min="15636" max="15871" width="9" style="2"/>
    <col min="15872" max="15872" width="4.33203125" style="2" customWidth="1"/>
    <col min="15873" max="15873" width="8.77734375" style="2" customWidth="1"/>
    <col min="15874" max="15874" width="1.6640625" style="2" customWidth="1"/>
    <col min="15875" max="15875" width="5.33203125" style="2" customWidth="1"/>
    <col min="15876" max="15876" width="1.6640625" style="2" customWidth="1"/>
    <col min="15877" max="15877" width="10.77734375" style="2" customWidth="1"/>
    <col min="15878" max="15878" width="6" style="2" customWidth="1"/>
    <col min="15879" max="15879" width="12.109375" style="2" customWidth="1"/>
    <col min="15880" max="15880" width="12.21875" style="2" customWidth="1"/>
    <col min="15881" max="15881" width="6" style="2" customWidth="1"/>
    <col min="15882" max="15882" width="11.21875" style="2" customWidth="1"/>
    <col min="15883" max="15884" width="10.88671875" style="2" customWidth="1"/>
    <col min="15885" max="15886" width="6.33203125" style="2" customWidth="1"/>
    <col min="15887" max="15887" width="5.6640625" style="2" customWidth="1"/>
    <col min="15888" max="15888" width="5.44140625" style="2" customWidth="1"/>
    <col min="15889" max="15889" width="6.33203125" style="2" customWidth="1"/>
    <col min="15890" max="15890" width="7.88671875" style="2" customWidth="1"/>
    <col min="15891" max="15891" width="9.77734375" style="2" customWidth="1"/>
    <col min="15892" max="16384" width="9" style="2"/>
  </cols>
  <sheetData>
    <row r="1" spans="1:20" x14ac:dyDescent="0.2">
      <c r="A1" s="9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75" customHeight="1" x14ac:dyDescent="0.2">
      <c r="A2" s="3" t="s">
        <v>31</v>
      </c>
    </row>
    <row r="3" spans="1:20" ht="16.5" customHeight="1" x14ac:dyDescent="0.2">
      <c r="A3" s="32"/>
      <c r="B3" s="209" t="s">
        <v>0</v>
      </c>
      <c r="C3" s="209"/>
      <c r="D3" s="209"/>
      <c r="E3" s="209"/>
      <c r="F3" s="209"/>
      <c r="G3" s="209"/>
      <c r="H3" s="209" t="s">
        <v>1</v>
      </c>
      <c r="I3" s="209"/>
      <c r="J3" s="209"/>
      <c r="K3" s="209" t="s">
        <v>2</v>
      </c>
      <c r="L3" s="209" t="s">
        <v>3</v>
      </c>
      <c r="M3" s="209" t="s">
        <v>4</v>
      </c>
      <c r="N3" s="222" t="s">
        <v>5</v>
      </c>
      <c r="O3" s="209" t="s">
        <v>6</v>
      </c>
      <c r="P3" s="209"/>
      <c r="Q3" s="209"/>
      <c r="R3" s="209"/>
      <c r="S3" s="209" t="s">
        <v>7</v>
      </c>
      <c r="T3" s="209"/>
    </row>
    <row r="4" spans="1:20" ht="14.25" customHeight="1" x14ac:dyDescent="0.2">
      <c r="A4" s="33" t="s">
        <v>8</v>
      </c>
      <c r="B4" s="211" t="s">
        <v>9</v>
      </c>
      <c r="C4" s="212"/>
      <c r="D4" s="212"/>
      <c r="E4" s="213"/>
      <c r="F4" s="217" t="s">
        <v>10</v>
      </c>
      <c r="G4" s="34" t="s">
        <v>11</v>
      </c>
      <c r="H4" s="219" t="s">
        <v>12</v>
      </c>
      <c r="I4" s="219" t="s">
        <v>13</v>
      </c>
      <c r="J4" s="35" t="s">
        <v>14</v>
      </c>
      <c r="K4" s="210"/>
      <c r="L4" s="210"/>
      <c r="M4" s="210"/>
      <c r="N4" s="223"/>
      <c r="O4" s="220" t="s">
        <v>26</v>
      </c>
      <c r="P4" s="220" t="s">
        <v>15</v>
      </c>
      <c r="Q4" s="220" t="s">
        <v>16</v>
      </c>
      <c r="R4" s="217" t="s">
        <v>17</v>
      </c>
      <c r="S4" s="217" t="s">
        <v>27</v>
      </c>
      <c r="T4" s="217" t="s">
        <v>17</v>
      </c>
    </row>
    <row r="5" spans="1:20" ht="14.25" customHeight="1" x14ac:dyDescent="0.2">
      <c r="A5" s="36"/>
      <c r="B5" s="214"/>
      <c r="C5" s="215"/>
      <c r="D5" s="215"/>
      <c r="E5" s="216"/>
      <c r="F5" s="218"/>
      <c r="G5" s="37" t="s">
        <v>18</v>
      </c>
      <c r="H5" s="218"/>
      <c r="I5" s="218"/>
      <c r="J5" s="38" t="s">
        <v>19</v>
      </c>
      <c r="K5" s="39" t="s">
        <v>20</v>
      </c>
      <c r="L5" s="39" t="s">
        <v>21</v>
      </c>
      <c r="M5" s="39" t="s">
        <v>22</v>
      </c>
      <c r="N5" s="39" t="s">
        <v>23</v>
      </c>
      <c r="O5" s="221"/>
      <c r="P5" s="221"/>
      <c r="Q5" s="221"/>
      <c r="R5" s="218"/>
      <c r="S5" s="218"/>
      <c r="T5" s="218"/>
    </row>
    <row r="6" spans="1:20" ht="24.9" customHeight="1" x14ac:dyDescent="0.2">
      <c r="A6" s="10" t="s">
        <v>32</v>
      </c>
      <c r="B6" s="26">
        <v>27658</v>
      </c>
      <c r="C6" s="12" t="s">
        <v>24</v>
      </c>
      <c r="D6" s="27">
        <v>2111</v>
      </c>
      <c r="E6" s="28" t="s">
        <v>25</v>
      </c>
      <c r="F6" s="29">
        <v>8361888</v>
      </c>
      <c r="G6" s="30">
        <v>90.8</v>
      </c>
      <c r="H6" s="29">
        <v>1118762955</v>
      </c>
      <c r="I6" s="29">
        <v>2207403216</v>
      </c>
      <c r="J6" s="17">
        <f t="shared" ref="J6:J17" si="0">H6/I6*100</f>
        <v>50.682310639525674</v>
      </c>
      <c r="K6" s="29">
        <v>307937700</v>
      </c>
      <c r="L6" s="29">
        <v>503960013</v>
      </c>
      <c r="M6" s="29">
        <v>76120608</v>
      </c>
      <c r="N6" s="29" t="s">
        <v>28</v>
      </c>
      <c r="O6" s="17">
        <f t="shared" ref="O6:O17" si="1">I6/F6</f>
        <v>263.9838294892254</v>
      </c>
      <c r="P6" s="17">
        <f t="shared" ref="P6:P17" si="2">K6/F6</f>
        <v>36.826336348920243</v>
      </c>
      <c r="Q6" s="17">
        <f t="shared" ref="Q6:Q17" si="3">L6/F6</f>
        <v>60.268687286890234</v>
      </c>
      <c r="R6" s="15">
        <f t="shared" ref="R6:R17" si="4">M6*1000/F6</f>
        <v>9103.2800247982268</v>
      </c>
      <c r="S6" s="29"/>
      <c r="T6" s="29"/>
    </row>
    <row r="7" spans="1:20" ht="24.9" customHeight="1" x14ac:dyDescent="0.2">
      <c r="A7" s="10" t="s">
        <v>35</v>
      </c>
      <c r="B7" s="26">
        <v>30915</v>
      </c>
      <c r="C7" s="12" t="s">
        <v>24</v>
      </c>
      <c r="D7" s="27">
        <v>3745</v>
      </c>
      <c r="E7" s="28" t="s">
        <v>25</v>
      </c>
      <c r="F7" s="29">
        <v>9569677</v>
      </c>
      <c r="G7" s="16">
        <v>88.6</v>
      </c>
      <c r="H7" s="29">
        <v>1274554577</v>
      </c>
      <c r="I7" s="29">
        <v>2507039736</v>
      </c>
      <c r="J7" s="17">
        <f t="shared" si="0"/>
        <v>50.839025752083259</v>
      </c>
      <c r="K7" s="29">
        <v>327840930</v>
      </c>
      <c r="L7" s="29">
        <v>564828900</v>
      </c>
      <c r="M7" s="29">
        <v>98429901</v>
      </c>
      <c r="N7" s="29">
        <v>47333</v>
      </c>
      <c r="O7" s="17">
        <f t="shared" si="1"/>
        <v>261.97746653309196</v>
      </c>
      <c r="P7" s="17">
        <f t="shared" si="2"/>
        <v>34.258306732818674</v>
      </c>
      <c r="Q7" s="17">
        <f t="shared" si="3"/>
        <v>59.022775794836129</v>
      </c>
      <c r="R7" s="15">
        <f t="shared" si="4"/>
        <v>10285.603265397567</v>
      </c>
      <c r="S7" s="15">
        <f t="shared" ref="S7:S17" si="5">I7/N7</f>
        <v>52966.001225360742</v>
      </c>
      <c r="T7" s="15">
        <f t="shared" ref="T7:T17" si="6">M7*1000/N7</f>
        <v>2079519.5952084169</v>
      </c>
    </row>
    <row r="8" spans="1:20" ht="24.9" customHeight="1" x14ac:dyDescent="0.2">
      <c r="A8" s="10" t="s">
        <v>36</v>
      </c>
      <c r="B8" s="26">
        <v>32363</v>
      </c>
      <c r="C8" s="12" t="s">
        <v>24</v>
      </c>
      <c r="D8" s="27">
        <v>4592</v>
      </c>
      <c r="E8" s="28" t="s">
        <v>25</v>
      </c>
      <c r="F8" s="29">
        <v>10273283</v>
      </c>
      <c r="G8" s="30">
        <v>88.2</v>
      </c>
      <c r="H8" s="29">
        <v>1204492321</v>
      </c>
      <c r="I8" s="29">
        <v>2468588228</v>
      </c>
      <c r="J8" s="17">
        <f t="shared" si="0"/>
        <v>48.792759656633997</v>
      </c>
      <c r="K8" s="29">
        <v>299256368</v>
      </c>
      <c r="L8" s="29">
        <v>469677723</v>
      </c>
      <c r="M8" s="29">
        <v>164250917</v>
      </c>
      <c r="N8" s="29">
        <v>51718</v>
      </c>
      <c r="O8" s="17">
        <f t="shared" si="1"/>
        <v>240.29204958142398</v>
      </c>
      <c r="P8" s="17">
        <f t="shared" si="2"/>
        <v>29.12957503458242</v>
      </c>
      <c r="Q8" s="17">
        <f t="shared" si="3"/>
        <v>45.7183670497542</v>
      </c>
      <c r="R8" s="15">
        <f t="shared" si="4"/>
        <v>15988.162401444601</v>
      </c>
      <c r="S8" s="15">
        <f t="shared" si="5"/>
        <v>47731.703236784095</v>
      </c>
      <c r="T8" s="15">
        <f t="shared" si="6"/>
        <v>3175894.6014927104</v>
      </c>
    </row>
    <row r="9" spans="1:20" ht="24.9" customHeight="1" x14ac:dyDescent="0.2">
      <c r="A9" s="10" t="s">
        <v>37</v>
      </c>
      <c r="B9" s="26">
        <v>33210</v>
      </c>
      <c r="C9" s="12" t="s">
        <v>24</v>
      </c>
      <c r="D9" s="27">
        <v>4782</v>
      </c>
      <c r="E9" s="28" t="s">
        <v>25</v>
      </c>
      <c r="F9" s="29">
        <v>10777621</v>
      </c>
      <c r="G9" s="30">
        <v>89.3</v>
      </c>
      <c r="H9" s="29">
        <v>1298044493</v>
      </c>
      <c r="I9" s="29">
        <v>2660185551</v>
      </c>
      <c r="J9" s="17">
        <f t="shared" si="0"/>
        <v>48.795261387388841</v>
      </c>
      <c r="K9" s="29">
        <v>306640404</v>
      </c>
      <c r="L9" s="29">
        <v>477403597</v>
      </c>
      <c r="M9" s="29">
        <v>238127552</v>
      </c>
      <c r="N9" s="29">
        <v>54945</v>
      </c>
      <c r="O9" s="17">
        <f t="shared" si="1"/>
        <v>246.8249301956341</v>
      </c>
      <c r="P9" s="17">
        <f t="shared" si="2"/>
        <v>28.451585373061459</v>
      </c>
      <c r="Q9" s="17">
        <f t="shared" si="3"/>
        <v>44.295823447493653</v>
      </c>
      <c r="R9" s="15">
        <f t="shared" si="4"/>
        <v>22094.630345602243</v>
      </c>
      <c r="S9" s="15">
        <f t="shared" si="5"/>
        <v>48415.425443625441</v>
      </c>
      <c r="T9" s="15">
        <f t="shared" si="6"/>
        <v>4333925.7803257806</v>
      </c>
    </row>
    <row r="10" spans="1:20" ht="24.9" customHeight="1" x14ac:dyDescent="0.2">
      <c r="A10" s="10" t="s">
        <v>38</v>
      </c>
      <c r="B10" s="26">
        <v>32986</v>
      </c>
      <c r="C10" s="12" t="s">
        <v>24</v>
      </c>
      <c r="D10" s="27">
        <v>4804</v>
      </c>
      <c r="E10" s="28" t="s">
        <v>25</v>
      </c>
      <c r="F10" s="29">
        <v>10726623</v>
      </c>
      <c r="G10" s="30">
        <v>89.1</v>
      </c>
      <c r="H10" s="29">
        <v>1056255481</v>
      </c>
      <c r="I10" s="29">
        <v>2352415395</v>
      </c>
      <c r="J10" s="17">
        <f t="shared" si="0"/>
        <v>44.900891366594713</v>
      </c>
      <c r="K10" s="29">
        <v>267502840</v>
      </c>
      <c r="L10" s="29">
        <v>401863263</v>
      </c>
      <c r="M10" s="29">
        <v>249338923</v>
      </c>
      <c r="N10" s="29">
        <v>54372</v>
      </c>
      <c r="O10" s="17">
        <f t="shared" si="1"/>
        <v>219.30624344679589</v>
      </c>
      <c r="P10" s="17">
        <f t="shared" si="2"/>
        <v>24.938215876515844</v>
      </c>
      <c r="Q10" s="17">
        <f t="shared" si="3"/>
        <v>37.464098719606348</v>
      </c>
      <c r="R10" s="15">
        <f t="shared" si="4"/>
        <v>23244.866814094239</v>
      </c>
      <c r="S10" s="15">
        <f t="shared" si="5"/>
        <v>43265.198907525933</v>
      </c>
      <c r="T10" s="15">
        <f t="shared" si="6"/>
        <v>4585796.4209519606</v>
      </c>
    </row>
    <row r="11" spans="1:20" ht="24.9" customHeight="1" x14ac:dyDescent="0.2">
      <c r="A11" s="10" t="s">
        <v>33</v>
      </c>
      <c r="B11" s="26">
        <v>32860</v>
      </c>
      <c r="C11" s="12" t="s">
        <v>24</v>
      </c>
      <c r="D11" s="27">
        <v>4752</v>
      </c>
      <c r="E11" s="28" t="s">
        <v>25</v>
      </c>
      <c r="F11" s="29">
        <v>10345594</v>
      </c>
      <c r="G11" s="30">
        <v>86.1</v>
      </c>
      <c r="H11" s="29">
        <v>1118825185</v>
      </c>
      <c r="I11" s="29">
        <v>2378181469</v>
      </c>
      <c r="J11" s="17">
        <f t="shared" si="0"/>
        <v>47.045408417485234</v>
      </c>
      <c r="K11" s="29">
        <v>284056660</v>
      </c>
      <c r="L11" s="29">
        <v>419123711</v>
      </c>
      <c r="M11" s="29">
        <v>284798043</v>
      </c>
      <c r="N11" s="29">
        <v>51142</v>
      </c>
      <c r="O11" s="17">
        <f t="shared" si="1"/>
        <v>229.87384474975531</v>
      </c>
      <c r="P11" s="17">
        <f t="shared" si="2"/>
        <v>27.456776285634252</v>
      </c>
      <c r="Q11" s="17">
        <f t="shared" si="3"/>
        <v>40.512290642760583</v>
      </c>
      <c r="R11" s="15">
        <f t="shared" si="4"/>
        <v>27528.437999790054</v>
      </c>
      <c r="S11" s="15">
        <f t="shared" si="5"/>
        <v>46501.534335770993</v>
      </c>
      <c r="T11" s="15">
        <f t="shared" si="6"/>
        <v>5568770.1497790469</v>
      </c>
    </row>
    <row r="12" spans="1:20" ht="24.9" customHeight="1" x14ac:dyDescent="0.2">
      <c r="A12" s="10" t="s">
        <v>39</v>
      </c>
      <c r="B12" s="26">
        <v>32217</v>
      </c>
      <c r="C12" s="12" t="s">
        <v>24</v>
      </c>
      <c r="D12" s="27">
        <v>4654</v>
      </c>
      <c r="E12" s="28" t="s">
        <v>25</v>
      </c>
      <c r="F12" s="29">
        <v>9981996</v>
      </c>
      <c r="G12" s="30">
        <v>84.7</v>
      </c>
      <c r="H12" s="29">
        <v>870460442</v>
      </c>
      <c r="I12" s="29">
        <v>2003009887</v>
      </c>
      <c r="J12" s="17">
        <f t="shared" si="0"/>
        <v>43.457620835997403</v>
      </c>
      <c r="K12" s="29">
        <v>228175167</v>
      </c>
      <c r="L12" s="29">
        <v>327060929</v>
      </c>
      <c r="M12" s="29">
        <v>272864702</v>
      </c>
      <c r="N12" s="29">
        <v>49101</v>
      </c>
      <c r="O12" s="17">
        <f t="shared" si="1"/>
        <v>200.662261034767</v>
      </c>
      <c r="P12" s="17">
        <f t="shared" si="2"/>
        <v>22.85867145208233</v>
      </c>
      <c r="Q12" s="17">
        <f t="shared" si="3"/>
        <v>32.765083155713548</v>
      </c>
      <c r="R12" s="15">
        <f t="shared" si="4"/>
        <v>27335.685367936432</v>
      </c>
      <c r="S12" s="15">
        <f t="shared" si="5"/>
        <v>40793.667888637705</v>
      </c>
      <c r="T12" s="15">
        <f t="shared" si="6"/>
        <v>5557212.7247917559</v>
      </c>
    </row>
    <row r="13" spans="1:20" ht="24.9" customHeight="1" x14ac:dyDescent="0.2">
      <c r="A13" s="10" t="s">
        <v>40</v>
      </c>
      <c r="B13" s="11">
        <v>31802</v>
      </c>
      <c r="C13" s="12" t="s">
        <v>24</v>
      </c>
      <c r="D13" s="13">
        <v>4578</v>
      </c>
      <c r="E13" s="14" t="s">
        <v>25</v>
      </c>
      <c r="F13" s="15">
        <v>9685516</v>
      </c>
      <c r="G13" s="16">
        <v>84.2</v>
      </c>
      <c r="H13" s="15">
        <v>675801390</v>
      </c>
      <c r="I13" s="15">
        <v>1708965939</v>
      </c>
      <c r="J13" s="17">
        <f t="shared" si="0"/>
        <v>39.544462214117893</v>
      </c>
      <c r="K13" s="15">
        <v>186099713</v>
      </c>
      <c r="L13" s="15">
        <v>262572458</v>
      </c>
      <c r="M13" s="15">
        <v>217486555</v>
      </c>
      <c r="N13" s="15">
        <v>45469</v>
      </c>
      <c r="O13" s="17">
        <f t="shared" si="1"/>
        <v>176.44552329478367</v>
      </c>
      <c r="P13" s="17">
        <f t="shared" si="2"/>
        <v>19.214228028738994</v>
      </c>
      <c r="Q13" s="17">
        <f t="shared" si="3"/>
        <v>27.109805817263634</v>
      </c>
      <c r="R13" s="15">
        <f t="shared" si="4"/>
        <v>22454.823780168244</v>
      </c>
      <c r="S13" s="15">
        <f t="shared" si="5"/>
        <v>37585.298533066481</v>
      </c>
      <c r="T13" s="15">
        <f t="shared" si="6"/>
        <v>4783183.1577558341</v>
      </c>
    </row>
    <row r="14" spans="1:20" ht="24.9" hidden="1" customHeight="1" x14ac:dyDescent="0.2">
      <c r="A14" s="41" t="s">
        <v>57</v>
      </c>
      <c r="B14" s="42">
        <v>32693</v>
      </c>
      <c r="C14" s="43" t="s">
        <v>24</v>
      </c>
      <c r="D14" s="44">
        <v>4651</v>
      </c>
      <c r="E14" s="45" t="s">
        <v>25</v>
      </c>
      <c r="F14" s="46">
        <v>9740401</v>
      </c>
      <c r="G14" s="47">
        <v>83.8</v>
      </c>
      <c r="H14" s="46">
        <v>648257640</v>
      </c>
      <c r="I14" s="46">
        <v>1692702643</v>
      </c>
      <c r="J14" s="48">
        <f t="shared" si="0"/>
        <v>38.297195474988101</v>
      </c>
      <c r="K14" s="46">
        <v>179132207</v>
      </c>
      <c r="L14" s="46">
        <v>253301924</v>
      </c>
      <c r="M14" s="46">
        <v>209039323</v>
      </c>
      <c r="N14" s="46">
        <v>48605</v>
      </c>
      <c r="O14" s="48">
        <f t="shared" si="1"/>
        <v>173.7816177177921</v>
      </c>
      <c r="P14" s="48">
        <f t="shared" si="2"/>
        <v>18.390639872013484</v>
      </c>
      <c r="Q14" s="48">
        <f t="shared" si="3"/>
        <v>26.005287051323656</v>
      </c>
      <c r="R14" s="46">
        <f t="shared" si="4"/>
        <v>21461.059252078019</v>
      </c>
      <c r="S14" s="46">
        <f t="shared" si="5"/>
        <v>34825.689599835408</v>
      </c>
      <c r="T14" s="46">
        <f t="shared" si="6"/>
        <v>4300778.1709700646</v>
      </c>
    </row>
    <row r="15" spans="1:20" ht="24.9" hidden="1" customHeight="1" x14ac:dyDescent="0.2">
      <c r="A15" s="41" t="s">
        <v>41</v>
      </c>
      <c r="B15" s="42">
        <v>33339</v>
      </c>
      <c r="C15" s="43" t="s">
        <v>24</v>
      </c>
      <c r="D15" s="44">
        <v>4615</v>
      </c>
      <c r="E15" s="45" t="s">
        <v>25</v>
      </c>
      <c r="F15" s="46">
        <v>9962052</v>
      </c>
      <c r="G15" s="47">
        <v>83.6</v>
      </c>
      <c r="H15" s="46">
        <v>635981505</v>
      </c>
      <c r="I15" s="46">
        <v>1681268417</v>
      </c>
      <c r="J15" s="48">
        <f t="shared" si="0"/>
        <v>37.827481832723919</v>
      </c>
      <c r="K15" s="46">
        <v>176662400</v>
      </c>
      <c r="L15" s="46">
        <v>255615063</v>
      </c>
      <c r="M15" s="46">
        <v>206059853</v>
      </c>
      <c r="N15" s="46">
        <v>48558</v>
      </c>
      <c r="O15" s="48">
        <f t="shared" si="1"/>
        <v>168.76727977328366</v>
      </c>
      <c r="P15" s="48">
        <f t="shared" si="2"/>
        <v>17.733535219450772</v>
      </c>
      <c r="Q15" s="48">
        <f t="shared" si="3"/>
        <v>25.658876604940428</v>
      </c>
      <c r="R15" s="46">
        <f t="shared" si="4"/>
        <v>20684.478759998441</v>
      </c>
      <c r="S15" s="46">
        <f t="shared" si="5"/>
        <v>34623.922257918362</v>
      </c>
      <c r="T15" s="46">
        <f t="shared" si="6"/>
        <v>4243581.9638370611</v>
      </c>
    </row>
    <row r="16" spans="1:20" ht="24.9" hidden="1" customHeight="1" x14ac:dyDescent="0.2">
      <c r="A16" s="41" t="s">
        <v>42</v>
      </c>
      <c r="B16" s="42">
        <v>33466</v>
      </c>
      <c r="C16" s="43" t="s">
        <v>24</v>
      </c>
      <c r="D16" s="44">
        <v>4622</v>
      </c>
      <c r="E16" s="45" t="s">
        <v>25</v>
      </c>
      <c r="F16" s="46">
        <v>9971101</v>
      </c>
      <c r="G16" s="47">
        <v>82.9</v>
      </c>
      <c r="H16" s="46">
        <v>622172834</v>
      </c>
      <c r="I16" s="46">
        <v>1674296779</v>
      </c>
      <c r="J16" s="48">
        <f t="shared" si="0"/>
        <v>37.160247920419607</v>
      </c>
      <c r="K16" s="46">
        <v>173152897</v>
      </c>
      <c r="L16" s="46">
        <v>249111627</v>
      </c>
      <c r="M16" s="46">
        <v>200454351</v>
      </c>
      <c r="N16" s="46">
        <v>48545</v>
      </c>
      <c r="O16" s="48">
        <f t="shared" si="1"/>
        <v>167.91493527144092</v>
      </c>
      <c r="P16" s="48">
        <f t="shared" si="2"/>
        <v>17.36547418384389</v>
      </c>
      <c r="Q16" s="48">
        <f t="shared" si="3"/>
        <v>24.983362118185344</v>
      </c>
      <c r="R16" s="46">
        <f t="shared" si="4"/>
        <v>20103.532297987957</v>
      </c>
      <c r="S16" s="46">
        <f t="shared" si="5"/>
        <v>34489.582428674425</v>
      </c>
      <c r="T16" s="46">
        <f t="shared" si="6"/>
        <v>4129248.1409001956</v>
      </c>
    </row>
    <row r="17" spans="1:20" ht="24.9" customHeight="1" x14ac:dyDescent="0.2">
      <c r="A17" s="10" t="s">
        <v>43</v>
      </c>
      <c r="B17" s="11">
        <v>33521</v>
      </c>
      <c r="C17" s="12" t="s">
        <v>24</v>
      </c>
      <c r="D17" s="13">
        <v>4590</v>
      </c>
      <c r="E17" s="14" t="s">
        <v>25</v>
      </c>
      <c r="F17" s="15">
        <v>9967324</v>
      </c>
      <c r="G17" s="16">
        <v>82</v>
      </c>
      <c r="H17" s="15">
        <v>617602552</v>
      </c>
      <c r="I17" s="15">
        <v>1669924261</v>
      </c>
      <c r="J17" s="17">
        <f t="shared" si="0"/>
        <v>36.983866060497938</v>
      </c>
      <c r="K17" s="15">
        <v>174852020</v>
      </c>
      <c r="L17" s="15">
        <v>251437489</v>
      </c>
      <c r="M17" s="15">
        <v>200204984</v>
      </c>
      <c r="N17" s="15">
        <v>48260</v>
      </c>
      <c r="O17" s="17">
        <f t="shared" si="1"/>
        <v>167.53987940995998</v>
      </c>
      <c r="P17" s="17">
        <f t="shared" si="2"/>
        <v>17.542523951263149</v>
      </c>
      <c r="Q17" s="17">
        <f t="shared" si="3"/>
        <v>25.226177959099154</v>
      </c>
      <c r="R17" s="15">
        <f t="shared" si="4"/>
        <v>20086.131844414809</v>
      </c>
      <c r="S17" s="15">
        <f t="shared" si="5"/>
        <v>34602.657708246996</v>
      </c>
      <c r="T17" s="15">
        <f t="shared" si="6"/>
        <v>4148466.3075010362</v>
      </c>
    </row>
    <row r="18" spans="1:20" ht="24.9" customHeight="1" x14ac:dyDescent="0.2">
      <c r="A18" s="10" t="s">
        <v>44</v>
      </c>
      <c r="B18" s="11">
        <v>32728</v>
      </c>
      <c r="C18" s="12" t="s">
        <v>24</v>
      </c>
      <c r="D18" s="13">
        <v>4340</v>
      </c>
      <c r="E18" s="14" t="s">
        <v>25</v>
      </c>
      <c r="F18" s="15">
        <v>9468728</v>
      </c>
      <c r="G18" s="16">
        <v>79.400000000000006</v>
      </c>
      <c r="H18" s="15">
        <v>535824746</v>
      </c>
      <c r="I18" s="15">
        <v>1509903104</v>
      </c>
      <c r="J18" s="17">
        <v>35.5</v>
      </c>
      <c r="K18" s="15">
        <v>156458993</v>
      </c>
      <c r="L18" s="15">
        <v>220551927</v>
      </c>
      <c r="M18" s="15">
        <v>186674142</v>
      </c>
      <c r="N18" s="15">
        <v>46159</v>
      </c>
      <c r="O18" s="17">
        <f>I18/F18</f>
        <v>159.46208445315992</v>
      </c>
      <c r="P18" s="17">
        <f>K18/F18</f>
        <v>16.523760424842703</v>
      </c>
      <c r="Q18" s="17">
        <f>L18/F18</f>
        <v>23.292666871410816</v>
      </c>
      <c r="R18" s="15">
        <f>M18*1000/F18</f>
        <v>19714.806677306602</v>
      </c>
      <c r="S18" s="15">
        <f>I18/N18</f>
        <v>32710.914534543641</v>
      </c>
      <c r="T18" s="15">
        <f>M18*1000/N18</f>
        <v>4044154.8127125804</v>
      </c>
    </row>
    <row r="19" spans="1:20" ht="24.9" customHeight="1" x14ac:dyDescent="0.2">
      <c r="A19" s="10" t="s">
        <v>45</v>
      </c>
      <c r="B19" s="11">
        <v>31977</v>
      </c>
      <c r="C19" s="12" t="s">
        <v>24</v>
      </c>
      <c r="D19" s="13">
        <v>4274</v>
      </c>
      <c r="E19" s="14" t="s">
        <v>25</v>
      </c>
      <c r="F19" s="15">
        <v>9322862</v>
      </c>
      <c r="G19" s="16">
        <v>79.3</v>
      </c>
      <c r="H19" s="15">
        <v>493140297</v>
      </c>
      <c r="I19" s="15">
        <v>1424515649</v>
      </c>
      <c r="J19" s="17">
        <v>34.6</v>
      </c>
      <c r="K19" s="15">
        <v>144327302</v>
      </c>
      <c r="L19" s="15">
        <v>205159052</v>
      </c>
      <c r="M19" s="15">
        <v>171686272</v>
      </c>
      <c r="N19" s="15">
        <v>46131</v>
      </c>
      <c r="O19" s="17">
        <f>I19/F19</f>
        <v>152.79810523849866</v>
      </c>
      <c r="P19" s="17">
        <f>K19/F19</f>
        <v>15.481008085285399</v>
      </c>
      <c r="Q19" s="17">
        <f>L19/F19</f>
        <v>22.006016178293748</v>
      </c>
      <c r="R19" s="15">
        <f>M19*1000/F19</f>
        <v>18415.618723091688</v>
      </c>
      <c r="S19" s="15">
        <f>I19/N19</f>
        <v>30879.791224989702</v>
      </c>
      <c r="T19" s="15">
        <f>M19*1000/N19</f>
        <v>3721711.4738462204</v>
      </c>
    </row>
    <row r="20" spans="1:20" ht="24.9" customHeight="1" x14ac:dyDescent="0.2">
      <c r="A20" s="10" t="s">
        <v>46</v>
      </c>
      <c r="B20" s="11">
        <v>30794</v>
      </c>
      <c r="C20" s="12" t="s">
        <v>24</v>
      </c>
      <c r="D20" s="13">
        <v>4184</v>
      </c>
      <c r="E20" s="14" t="s">
        <v>25</v>
      </c>
      <c r="F20" s="15">
        <v>8847593</v>
      </c>
      <c r="G20" s="16">
        <v>79.099999999999994</v>
      </c>
      <c r="H20" s="15">
        <v>464804757</v>
      </c>
      <c r="I20" s="15">
        <v>1330707936</v>
      </c>
      <c r="J20" s="17">
        <v>34.9</v>
      </c>
      <c r="K20" s="15">
        <v>138533068</v>
      </c>
      <c r="L20" s="15">
        <v>195566812</v>
      </c>
      <c r="M20" s="15">
        <v>164098068</v>
      </c>
      <c r="N20" s="15">
        <v>43588</v>
      </c>
      <c r="O20" s="17">
        <f>I20/F20</f>
        <v>150.40338496583195</v>
      </c>
      <c r="P20" s="17">
        <f>K20/F20</f>
        <v>15.657712555267857</v>
      </c>
      <c r="Q20" s="17">
        <f>L20/F20</f>
        <v>22.103956635437456</v>
      </c>
      <c r="R20" s="15">
        <f>M20*1000/F20</f>
        <v>18547.198995252154</v>
      </c>
      <c r="S20" s="15">
        <f>I20/N20</f>
        <v>30529.226759658621</v>
      </c>
      <c r="T20" s="15">
        <f>M20*1000/N20</f>
        <v>3764753.3266036524</v>
      </c>
    </row>
    <row r="21" spans="1:20" ht="24.9" customHeight="1" x14ac:dyDescent="0.2">
      <c r="A21" s="10" t="s">
        <v>47</v>
      </c>
      <c r="B21" s="18">
        <v>29869</v>
      </c>
      <c r="C21" s="19" t="s">
        <v>24</v>
      </c>
      <c r="D21" s="20">
        <v>4075</v>
      </c>
      <c r="E21" s="21" t="s">
        <v>25</v>
      </c>
      <c r="F21" s="22">
        <v>8607063</v>
      </c>
      <c r="G21" s="40">
        <v>78.3</v>
      </c>
      <c r="H21" s="22">
        <v>468546378</v>
      </c>
      <c r="I21" s="22">
        <v>1330392569</v>
      </c>
      <c r="J21" s="25">
        <v>35.200000000000003</v>
      </c>
      <c r="K21" s="22">
        <v>140293759</v>
      </c>
      <c r="L21" s="22">
        <v>196553075</v>
      </c>
      <c r="M21" s="22">
        <v>165785175</v>
      </c>
      <c r="N21" s="22">
        <v>42519</v>
      </c>
      <c r="O21" s="25">
        <v>154.6</v>
      </c>
      <c r="P21" s="25">
        <v>16.3</v>
      </c>
      <c r="Q21" s="25">
        <v>22.8</v>
      </c>
      <c r="R21" s="22">
        <v>19262</v>
      </c>
      <c r="S21" s="22">
        <v>31289</v>
      </c>
      <c r="T21" s="22">
        <v>3899085</v>
      </c>
    </row>
    <row r="22" spans="1:20" s="7" customFormat="1" ht="24.9" customHeight="1" x14ac:dyDescent="0.2">
      <c r="A22" s="10" t="s">
        <v>48</v>
      </c>
      <c r="B22" s="18">
        <v>29430</v>
      </c>
      <c r="C22" s="19" t="s">
        <v>24</v>
      </c>
      <c r="D22" s="20">
        <v>3959</v>
      </c>
      <c r="E22" s="21" t="s">
        <v>25</v>
      </c>
      <c r="F22" s="22">
        <v>8266952</v>
      </c>
      <c r="G22" s="40">
        <v>77.13</v>
      </c>
      <c r="H22" s="22">
        <v>457829136</v>
      </c>
      <c r="I22" s="22">
        <v>1279787532</v>
      </c>
      <c r="J22" s="25">
        <v>35.770000000000003</v>
      </c>
      <c r="K22" s="22">
        <v>136928730</v>
      </c>
      <c r="L22" s="22">
        <v>191956228</v>
      </c>
      <c r="M22" s="22">
        <v>162636620</v>
      </c>
      <c r="N22" s="22">
        <v>40938</v>
      </c>
      <c r="O22" s="25">
        <v>154.80000000000001</v>
      </c>
      <c r="P22" s="25">
        <v>16.563387570170963</v>
      </c>
      <c r="Q22" s="25">
        <v>23.219709997106552</v>
      </c>
      <c r="R22" s="22">
        <v>19673</v>
      </c>
      <c r="S22" s="22">
        <v>31261.603693390003</v>
      </c>
      <c r="T22" s="22">
        <v>3972754.4091064539</v>
      </c>
    </row>
    <row r="23" spans="1:20" ht="24.9" customHeight="1" x14ac:dyDescent="0.2">
      <c r="A23" s="10" t="s">
        <v>49</v>
      </c>
      <c r="B23" s="18">
        <v>29145</v>
      </c>
      <c r="C23" s="19" t="s">
        <v>24</v>
      </c>
      <c r="D23" s="20">
        <v>3846</v>
      </c>
      <c r="E23" s="21" t="s">
        <v>25</v>
      </c>
      <c r="F23" s="22">
        <v>8009713</v>
      </c>
      <c r="G23" s="23">
        <v>75.698180069268687</v>
      </c>
      <c r="H23" s="22">
        <v>449804134</v>
      </c>
      <c r="I23" s="22">
        <v>1239646186</v>
      </c>
      <c r="J23" s="25">
        <v>36.284880240820584</v>
      </c>
      <c r="K23" s="22">
        <v>134890465</v>
      </c>
      <c r="L23" s="22">
        <v>193352566</v>
      </c>
      <c r="M23" s="22">
        <v>160629121</v>
      </c>
      <c r="N23" s="22">
        <v>39702</v>
      </c>
      <c r="O23" s="25">
        <v>154.76786571503874</v>
      </c>
      <c r="P23" s="25">
        <v>16.840861214378094</v>
      </c>
      <c r="Q23" s="25">
        <v>24.13976206138722</v>
      </c>
      <c r="R23" s="22">
        <v>20054.291708079927</v>
      </c>
      <c r="S23" s="22">
        <v>31223.771749534029</v>
      </c>
      <c r="T23" s="22">
        <v>4045869.7546723089</v>
      </c>
    </row>
    <row r="24" spans="1:20" s="8" customFormat="1" ht="24.9" customHeight="1" x14ac:dyDescent="0.2">
      <c r="A24" s="10" t="s">
        <v>50</v>
      </c>
      <c r="B24" s="18">
        <v>28817</v>
      </c>
      <c r="C24" s="19" t="s">
        <v>24</v>
      </c>
      <c r="D24" s="20">
        <v>3729</v>
      </c>
      <c r="E24" s="21" t="s">
        <v>25</v>
      </c>
      <c r="F24" s="22">
        <v>7721884</v>
      </c>
      <c r="G24" s="23">
        <v>73.89</v>
      </c>
      <c r="H24" s="22">
        <v>436418194</v>
      </c>
      <c r="I24" s="22">
        <v>1183475794</v>
      </c>
      <c r="J24" s="25">
        <v>36.880000000000003</v>
      </c>
      <c r="K24" s="22">
        <v>129006190</v>
      </c>
      <c r="L24" s="22">
        <v>181361724</v>
      </c>
      <c r="M24" s="22">
        <v>155228678</v>
      </c>
      <c r="N24" s="22">
        <v>37828</v>
      </c>
      <c r="O24" s="25">
        <f>I24/F24</f>
        <v>153.2625708959109</v>
      </c>
      <c r="P24" s="25">
        <f>K24/F24</f>
        <v>16.706569277652967</v>
      </c>
      <c r="Q24" s="25">
        <f>L24/F24</f>
        <v>23.486719562220827</v>
      </c>
      <c r="R24" s="22">
        <f>M24/F24*1000</f>
        <v>20102.435882227706</v>
      </c>
      <c r="S24" s="22">
        <f>I24/N24</f>
        <v>31285.708840012689</v>
      </c>
      <c r="T24" s="22">
        <f>M24/N24*1000</f>
        <v>4103539.1244580732</v>
      </c>
    </row>
    <row r="25" spans="1:20" ht="24.9" customHeight="1" x14ac:dyDescent="0.2">
      <c r="A25" s="10" t="s">
        <v>51</v>
      </c>
      <c r="B25" s="18">
        <v>28408</v>
      </c>
      <c r="C25" s="19" t="s">
        <v>24</v>
      </c>
      <c r="D25" s="20">
        <v>3609</v>
      </c>
      <c r="E25" s="21" t="s">
        <v>25</v>
      </c>
      <c r="F25" s="22">
        <v>7413859.5999999996</v>
      </c>
      <c r="G25" s="23">
        <v>71.864063883341601</v>
      </c>
      <c r="H25" s="22">
        <v>427682322.60000002</v>
      </c>
      <c r="I25" s="22">
        <v>1134535233.8</v>
      </c>
      <c r="J25" s="25">
        <v>37.696698159608999</v>
      </c>
      <c r="K25" s="22">
        <v>125630074.2</v>
      </c>
      <c r="L25" s="22">
        <v>178197313.59999999</v>
      </c>
      <c r="M25" s="22">
        <v>152829729.80000001</v>
      </c>
      <c r="N25" s="22">
        <v>36359</v>
      </c>
      <c r="O25" s="25">
        <f>I25/F25</f>
        <v>153.02896129837688</v>
      </c>
      <c r="P25" s="25">
        <f>K25/F25</f>
        <v>16.945299881319578</v>
      </c>
      <c r="Q25" s="25">
        <f>L25/F25</f>
        <v>24.035701134669452</v>
      </c>
      <c r="R25" s="22">
        <f>M25/F25*1000</f>
        <v>20614.057730470107</v>
      </c>
      <c r="S25" s="22">
        <f>I25/N25</f>
        <v>31203.697400918616</v>
      </c>
      <c r="T25" s="22">
        <f>M25/N25*1000</f>
        <v>4203353.4970708769</v>
      </c>
    </row>
    <row r="26" spans="1:20" s="8" customFormat="1" ht="24.9" customHeight="1" x14ac:dyDescent="0.2">
      <c r="A26" s="10" t="s">
        <v>52</v>
      </c>
      <c r="B26" s="18">
        <v>28080</v>
      </c>
      <c r="C26" s="19" t="s">
        <v>24</v>
      </c>
      <c r="D26" s="20">
        <v>3495</v>
      </c>
      <c r="E26" s="21" t="s">
        <v>25</v>
      </c>
      <c r="F26" s="22">
        <v>7069175</v>
      </c>
      <c r="G26" s="23">
        <v>69.2</v>
      </c>
      <c r="H26" s="22">
        <v>421003981</v>
      </c>
      <c r="I26" s="22">
        <v>1089098070</v>
      </c>
      <c r="J26" s="24">
        <v>38.700000000000003</v>
      </c>
      <c r="K26" s="22">
        <v>122752772</v>
      </c>
      <c r="L26" s="22">
        <v>173015697</v>
      </c>
      <c r="M26" s="22">
        <v>151786510</v>
      </c>
      <c r="N26" s="22">
        <v>34945</v>
      </c>
      <c r="O26" s="25">
        <f>I26/F26</f>
        <v>154.06296632916855</v>
      </c>
      <c r="P26" s="25">
        <f>K26/F26</f>
        <v>17.364511700445949</v>
      </c>
      <c r="Q26" s="25">
        <f>L26/F26</f>
        <v>24.474665997093012</v>
      </c>
      <c r="R26" s="22">
        <f>M26/F26*1000</f>
        <v>21471.601707412818</v>
      </c>
      <c r="S26" s="22">
        <f>I26/N26</f>
        <v>31166.062956073831</v>
      </c>
      <c r="T26" s="22">
        <f>M26/N26*1000</f>
        <v>4343583.0590928597</v>
      </c>
    </row>
    <row r="27" spans="1:20" ht="24.9" customHeight="1" x14ac:dyDescent="0.2">
      <c r="A27" s="10" t="s">
        <v>53</v>
      </c>
      <c r="B27" s="26">
        <v>27255</v>
      </c>
      <c r="C27" s="12" t="s">
        <v>24</v>
      </c>
      <c r="D27" s="27">
        <v>3388</v>
      </c>
      <c r="E27" s="28" t="s">
        <v>25</v>
      </c>
      <c r="F27" s="29">
        <v>6739030</v>
      </c>
      <c r="G27" s="30">
        <v>67.12</v>
      </c>
      <c r="H27" s="29">
        <v>409250981</v>
      </c>
      <c r="I27" s="29">
        <v>1046661430</v>
      </c>
      <c r="J27" s="31">
        <v>39.1</v>
      </c>
      <c r="K27" s="29">
        <v>119288122</v>
      </c>
      <c r="L27" s="29">
        <v>168443973</v>
      </c>
      <c r="M27" s="29">
        <v>147142435</v>
      </c>
      <c r="N27" s="29">
        <v>33571</v>
      </c>
      <c r="O27" s="31">
        <v>155.30000000000001</v>
      </c>
      <c r="P27" s="31">
        <f>K27/F27</f>
        <v>17.701081906446476</v>
      </c>
      <c r="Q27" s="31">
        <f>L27/F27</f>
        <v>24.995284632951627</v>
      </c>
      <c r="R27" s="29">
        <f>M27/F27*1000</f>
        <v>21834.364144394669</v>
      </c>
      <c r="S27" s="29">
        <f>I27/N27</f>
        <v>31177.546989961575</v>
      </c>
      <c r="T27" s="29">
        <f>M27/N27*1000</f>
        <v>4383022.1024098182</v>
      </c>
    </row>
    <row r="28" spans="1:20" ht="24.9" customHeight="1" x14ac:dyDescent="0.2">
      <c r="A28" s="10" t="s">
        <v>54</v>
      </c>
      <c r="B28" s="26">
        <v>26370</v>
      </c>
      <c r="C28" s="12" t="s">
        <v>29</v>
      </c>
      <c r="D28" s="27">
        <v>3277</v>
      </c>
      <c r="E28" s="28" t="s">
        <v>25</v>
      </c>
      <c r="F28" s="29">
        <v>6438052</v>
      </c>
      <c r="G28" s="30">
        <v>66.599999999999994</v>
      </c>
      <c r="H28" s="29">
        <v>393293879</v>
      </c>
      <c r="I28" s="29">
        <v>1000557886</v>
      </c>
      <c r="J28" s="31">
        <v>39.31</v>
      </c>
      <c r="K28" s="29">
        <v>113821068</v>
      </c>
      <c r="L28" s="29">
        <v>160622701</v>
      </c>
      <c r="M28" s="29">
        <v>142038346</v>
      </c>
      <c r="N28" s="29">
        <v>32371</v>
      </c>
      <c r="O28" s="31">
        <v>155.4</v>
      </c>
      <c r="P28" s="31">
        <f>K28/F28</f>
        <v>17.679426634019109</v>
      </c>
      <c r="Q28" s="31">
        <f>L28/F28</f>
        <v>24.948959871712749</v>
      </c>
      <c r="R28" s="29">
        <f>M28/F28*1000</f>
        <v>22062.317297219717</v>
      </c>
      <c r="S28" s="29">
        <f>I28/N28</f>
        <v>30909.081770720706</v>
      </c>
      <c r="T28" s="29">
        <f>M28/N28*1000</f>
        <v>4387826.9438695125</v>
      </c>
    </row>
    <row r="29" spans="1:20" ht="24.9" customHeight="1" x14ac:dyDescent="0.2">
      <c r="A29" s="10" t="s">
        <v>34</v>
      </c>
      <c r="B29" s="26">
        <v>25852</v>
      </c>
      <c r="C29" s="12" t="s">
        <v>24</v>
      </c>
      <c r="D29" s="27">
        <v>3158</v>
      </c>
      <c r="E29" s="28" t="s">
        <v>25</v>
      </c>
      <c r="F29" s="29">
        <v>6091094</v>
      </c>
      <c r="G29" s="30">
        <v>64.903760960931649</v>
      </c>
      <c r="H29" s="29">
        <v>364447653.69999999</v>
      </c>
      <c r="I29" s="29">
        <v>917236880.9000001</v>
      </c>
      <c r="J29" s="31">
        <v>39.733209739931205</v>
      </c>
      <c r="K29" s="29">
        <v>105492445</v>
      </c>
      <c r="L29" s="29">
        <v>149394989</v>
      </c>
      <c r="M29" s="29">
        <v>132780428.5</v>
      </c>
      <c r="N29" s="29">
        <v>30637</v>
      </c>
      <c r="O29" s="31">
        <v>150.58655816180149</v>
      </c>
      <c r="P29" s="31">
        <v>17.319129371505348</v>
      </c>
      <c r="Q29" s="31">
        <v>24.526790918018996</v>
      </c>
      <c r="R29" s="29">
        <v>21799.110061345302</v>
      </c>
      <c r="S29" s="29">
        <v>29938.860883898556</v>
      </c>
      <c r="T29" s="29">
        <v>4333989.2450305186</v>
      </c>
    </row>
    <row r="30" spans="1:20" ht="24.9" customHeight="1" x14ac:dyDescent="0.2">
      <c r="A30" s="10" t="s">
        <v>55</v>
      </c>
      <c r="B30" s="26">
        <v>25151</v>
      </c>
      <c r="C30" s="12" t="s">
        <v>24</v>
      </c>
      <c r="D30" s="27">
        <v>3032</v>
      </c>
      <c r="E30" s="28" t="s">
        <v>25</v>
      </c>
      <c r="F30" s="29">
        <v>4878368.5</v>
      </c>
      <c r="G30" s="30">
        <v>53.882309293344591</v>
      </c>
      <c r="H30" s="29">
        <v>220393801.30000001</v>
      </c>
      <c r="I30" s="29">
        <v>621241290</v>
      </c>
      <c r="J30" s="31">
        <v>35.476360771190855</v>
      </c>
      <c r="K30" s="29">
        <v>67342477</v>
      </c>
      <c r="L30" s="29">
        <v>90666620</v>
      </c>
      <c r="M30" s="29">
        <v>83119926.430000007</v>
      </c>
      <c r="N30" s="29">
        <v>28039</v>
      </c>
      <c r="O30" s="31">
        <v>127.34611786706969</v>
      </c>
      <c r="P30" s="31">
        <v>13.804303016469543</v>
      </c>
      <c r="Q30" s="31">
        <v>18.585438963866711</v>
      </c>
      <c r="R30" s="29">
        <v>17038.468174349684</v>
      </c>
      <c r="S30" s="29">
        <v>22156.32832839973</v>
      </c>
      <c r="T30" s="29">
        <v>2964439.7599771749</v>
      </c>
    </row>
    <row r="31" spans="1:20" ht="24.9" customHeight="1" x14ac:dyDescent="0.2">
      <c r="A31" s="10" t="s">
        <v>56</v>
      </c>
      <c r="B31" s="26">
        <v>24683</v>
      </c>
      <c r="C31" s="12" t="s">
        <v>24</v>
      </c>
      <c r="D31" s="27">
        <v>2893</v>
      </c>
      <c r="E31" s="28" t="s">
        <v>25</v>
      </c>
      <c r="F31" s="29">
        <v>4822333</v>
      </c>
      <c r="G31" s="30">
        <v>55.228999999999999</v>
      </c>
      <c r="H31" s="29">
        <v>226707439</v>
      </c>
      <c r="I31" s="29">
        <v>620020902</v>
      </c>
      <c r="J31" s="31">
        <v>36.564</v>
      </c>
      <c r="K31" s="29">
        <v>68780084</v>
      </c>
      <c r="L31" s="29">
        <v>99684733</v>
      </c>
      <c r="M31" s="29">
        <v>88153198</v>
      </c>
      <c r="N31" s="29">
        <v>26077</v>
      </c>
      <c r="O31" s="31">
        <v>128.57280946794839</v>
      </c>
      <c r="P31" s="31">
        <v>14.262823409333201</v>
      </c>
      <c r="Q31" s="31">
        <v>20.671474367282393</v>
      </c>
      <c r="R31" s="29">
        <v>18280.197157682807</v>
      </c>
      <c r="S31" s="29">
        <v>23776.542623768073</v>
      </c>
      <c r="T31" s="29">
        <v>3380496</v>
      </c>
    </row>
    <row r="32" spans="1:20" ht="24.9" customHeight="1" x14ac:dyDescent="0.2">
      <c r="A32" s="10" t="s">
        <v>58</v>
      </c>
      <c r="B32" s="26">
        <v>24135</v>
      </c>
      <c r="C32" s="12" t="s">
        <v>24</v>
      </c>
      <c r="D32" s="27">
        <v>2735</v>
      </c>
      <c r="E32" s="28" t="s">
        <v>25</v>
      </c>
      <c r="F32" s="29">
        <v>4735452</v>
      </c>
      <c r="G32" s="30">
        <v>55.922144909675161</v>
      </c>
      <c r="H32" s="29">
        <v>272081469</v>
      </c>
      <c r="I32" s="29">
        <v>676778931</v>
      </c>
      <c r="J32" s="31">
        <v>40.2024141912893</v>
      </c>
      <c r="K32" s="29">
        <v>77864458</v>
      </c>
      <c r="L32" s="29">
        <v>107927578</v>
      </c>
      <c r="M32" s="29">
        <v>106035877</v>
      </c>
      <c r="N32" s="29">
        <v>24773</v>
      </c>
      <c r="O32" s="31">
        <v>142.91749362046116</v>
      </c>
      <c r="P32" s="31">
        <v>16.44287768094788</v>
      </c>
      <c r="Q32" s="31">
        <v>22.791399427129658</v>
      </c>
      <c r="R32" s="29">
        <v>22391.923094141806</v>
      </c>
      <c r="S32" s="29">
        <v>27319.215718726031</v>
      </c>
      <c r="T32" s="29">
        <v>4280300.2058692928</v>
      </c>
    </row>
    <row r="33" spans="1:20" ht="24.9" customHeight="1" x14ac:dyDescent="0.2">
      <c r="A33" s="10" t="s">
        <v>176</v>
      </c>
      <c r="B33" s="11">
        <v>23400</v>
      </c>
      <c r="C33" s="12" t="s">
        <v>24</v>
      </c>
      <c r="D33" s="13">
        <v>2607</v>
      </c>
      <c r="E33" s="14" t="s">
        <v>25</v>
      </c>
      <c r="F33" s="15">
        <v>4593222</v>
      </c>
      <c r="G33" s="16">
        <v>55.07</v>
      </c>
      <c r="H33" s="15">
        <v>278956413</v>
      </c>
      <c r="I33" s="15">
        <v>681900074</v>
      </c>
      <c r="J33" s="17">
        <f>H33/I33*100</f>
        <v>40.908693756792289</v>
      </c>
      <c r="K33" s="15">
        <v>77356275</v>
      </c>
      <c r="L33" s="15">
        <v>110123487</v>
      </c>
      <c r="M33" s="15">
        <v>114781923</v>
      </c>
      <c r="N33" s="15">
        <v>24236</v>
      </c>
      <c r="O33" s="17">
        <f>I33/F33</f>
        <v>148.45789600415569</v>
      </c>
      <c r="P33" s="17">
        <f>K33/F33</f>
        <v>16.841396954033574</v>
      </c>
      <c r="Q33" s="17">
        <f>L33/F33</f>
        <v>23.975215437006963</v>
      </c>
      <c r="R33" s="15">
        <f>M33*1000/F33</f>
        <v>24989.413313791494</v>
      </c>
      <c r="S33" s="15">
        <f>I33/N33</f>
        <v>28135.834048522858</v>
      </c>
      <c r="T33" s="15">
        <f>M33*1000/N33</f>
        <v>4736009.3662320515</v>
      </c>
    </row>
    <row r="34" spans="1:20" ht="24.6" customHeight="1" x14ac:dyDescent="0.2">
      <c r="A34" s="10" t="s">
        <v>177</v>
      </c>
      <c r="B34" s="11">
        <v>22809</v>
      </c>
      <c r="C34" s="12" t="s">
        <v>24</v>
      </c>
      <c r="D34" s="13">
        <v>2520</v>
      </c>
      <c r="E34" s="14" t="s">
        <v>25</v>
      </c>
      <c r="F34" s="15">
        <v>4566274</v>
      </c>
      <c r="G34" s="16">
        <v>55.27</v>
      </c>
      <c r="H34" s="15">
        <v>271717146</v>
      </c>
      <c r="I34" s="15">
        <v>667655642</v>
      </c>
      <c r="J34" s="17">
        <f>H34/I34*100</f>
        <v>40.697199110915321</v>
      </c>
      <c r="K34" s="15">
        <v>74665540</v>
      </c>
      <c r="L34" s="15">
        <v>106238317</v>
      </c>
      <c r="M34" s="15">
        <v>118261067</v>
      </c>
      <c r="N34" s="15">
        <v>24390</v>
      </c>
      <c r="O34" s="17">
        <f>I34/F34</f>
        <v>146.21453771718473</v>
      </c>
      <c r="P34" s="17">
        <f>K34/F34</f>
        <v>16.351524240551488</v>
      </c>
      <c r="Q34" s="17">
        <f>L34/F34</f>
        <v>23.265865561286947</v>
      </c>
      <c r="R34" s="15">
        <f>M34*1000/F34</f>
        <v>25898.810934254056</v>
      </c>
      <c r="S34" s="15">
        <f>I34/N34</f>
        <v>27374.155063550636</v>
      </c>
      <c r="T34" s="15">
        <f>M34*1000/N34</f>
        <v>4848752.2345223455</v>
      </c>
    </row>
  </sheetData>
  <mergeCells count="18">
    <mergeCell ref="O4:O5"/>
    <mergeCell ref="M3:M4"/>
    <mergeCell ref="N3:N4"/>
    <mergeCell ref="S4:S5"/>
    <mergeCell ref="T4:T5"/>
    <mergeCell ref="O3:R3"/>
    <mergeCell ref="S3:T3"/>
    <mergeCell ref="P4:P5"/>
    <mergeCell ref="Q4:Q5"/>
    <mergeCell ref="R4:R5"/>
    <mergeCell ref="B3:G3"/>
    <mergeCell ref="H3:J3"/>
    <mergeCell ref="K3:K4"/>
    <mergeCell ref="L3:L4"/>
    <mergeCell ref="B4:E5"/>
    <mergeCell ref="F4:F5"/>
    <mergeCell ref="H4:H5"/>
    <mergeCell ref="I4:I5"/>
  </mergeCells>
  <phoneticPr fontId="1"/>
  <printOptions horizontalCentered="1"/>
  <pageMargins left="0.78740157480314965" right="0.78740157480314965" top="0.78740157480314965" bottom="0.39370078740157483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F33C-2428-4636-952F-84AE27174149}">
  <dimension ref="A1:Q64"/>
  <sheetViews>
    <sheetView view="pageBreakPreview" zoomScale="115" zoomScaleNormal="100" zoomScaleSheetLayoutView="115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A7" sqref="A7"/>
    </sheetView>
  </sheetViews>
  <sheetFormatPr defaultRowHeight="18" customHeight="1" x14ac:dyDescent="0.2"/>
  <cols>
    <col min="1" max="1" width="6.44140625" style="51" customWidth="1"/>
    <col min="2" max="2" width="9.88671875" style="73" customWidth="1"/>
    <col min="3" max="3" width="10.21875" style="73" customWidth="1"/>
    <col min="4" max="4" width="6" style="74" customWidth="1"/>
    <col min="5" max="5" width="12.44140625" style="73" bestFit="1" customWidth="1"/>
    <col min="6" max="6" width="12.33203125" style="73" customWidth="1"/>
    <col min="7" max="7" width="7" style="74" bestFit="1" customWidth="1"/>
    <col min="8" max="8" width="11.33203125" style="73" customWidth="1"/>
    <col min="9" max="9" width="12.44140625" style="73" bestFit="1" customWidth="1"/>
    <col min="10" max="10" width="12.77734375" style="73" customWidth="1"/>
    <col min="11" max="11" width="9" style="73"/>
    <col min="12" max="12" width="6.88671875" style="74" customWidth="1"/>
    <col min="13" max="13" width="5.77734375" style="74" customWidth="1"/>
    <col min="14" max="14" width="5.88671875" style="74" customWidth="1"/>
    <col min="15" max="15" width="7" style="73" customWidth="1"/>
    <col min="16" max="16" width="9.109375" style="75" customWidth="1"/>
    <col min="17" max="17" width="9" style="73" customWidth="1"/>
    <col min="18" max="256" width="9" style="51"/>
    <col min="257" max="257" width="6.44140625" style="51" customWidth="1"/>
    <col min="258" max="258" width="9.88671875" style="51" customWidth="1"/>
    <col min="259" max="259" width="10.21875" style="51" customWidth="1"/>
    <col min="260" max="260" width="6" style="51" customWidth="1"/>
    <col min="261" max="261" width="12" style="51" customWidth="1"/>
    <col min="262" max="262" width="12.33203125" style="51" customWidth="1"/>
    <col min="263" max="263" width="7" style="51" bestFit="1" customWidth="1"/>
    <col min="264" max="264" width="11.33203125" style="51" customWidth="1"/>
    <col min="265" max="265" width="10.33203125" style="51" customWidth="1"/>
    <col min="266" max="266" width="12.77734375" style="51" customWidth="1"/>
    <col min="267" max="267" width="9" style="51"/>
    <col min="268" max="268" width="6.88671875" style="51" customWidth="1"/>
    <col min="269" max="269" width="5.77734375" style="51" customWidth="1"/>
    <col min="270" max="270" width="5.88671875" style="51" customWidth="1"/>
    <col min="271" max="271" width="7" style="51" customWidth="1"/>
    <col min="272" max="272" width="9.109375" style="51" customWidth="1"/>
    <col min="273" max="273" width="9" style="51" customWidth="1"/>
    <col min="274" max="512" width="9" style="51"/>
    <col min="513" max="513" width="6.44140625" style="51" customWidth="1"/>
    <col min="514" max="514" width="9.88671875" style="51" customWidth="1"/>
    <col min="515" max="515" width="10.21875" style="51" customWidth="1"/>
    <col min="516" max="516" width="6" style="51" customWidth="1"/>
    <col min="517" max="517" width="12" style="51" customWidth="1"/>
    <col min="518" max="518" width="12.33203125" style="51" customWidth="1"/>
    <col min="519" max="519" width="7" style="51" bestFit="1" customWidth="1"/>
    <col min="520" max="520" width="11.33203125" style="51" customWidth="1"/>
    <col min="521" max="521" width="10.33203125" style="51" customWidth="1"/>
    <col min="522" max="522" width="12.77734375" style="51" customWidth="1"/>
    <col min="523" max="523" width="9" style="51"/>
    <col min="524" max="524" width="6.88671875" style="51" customWidth="1"/>
    <col min="525" max="525" width="5.77734375" style="51" customWidth="1"/>
    <col min="526" max="526" width="5.88671875" style="51" customWidth="1"/>
    <col min="527" max="527" width="7" style="51" customWidth="1"/>
    <col min="528" max="528" width="9.109375" style="51" customWidth="1"/>
    <col min="529" max="529" width="9" style="51" customWidth="1"/>
    <col min="530" max="768" width="9" style="51"/>
    <col min="769" max="769" width="6.44140625" style="51" customWidth="1"/>
    <col min="770" max="770" width="9.88671875" style="51" customWidth="1"/>
    <col min="771" max="771" width="10.21875" style="51" customWidth="1"/>
    <col min="772" max="772" width="6" style="51" customWidth="1"/>
    <col min="773" max="773" width="12" style="51" customWidth="1"/>
    <col min="774" max="774" width="12.33203125" style="51" customWidth="1"/>
    <col min="775" max="775" width="7" style="51" bestFit="1" customWidth="1"/>
    <col min="776" max="776" width="11.33203125" style="51" customWidth="1"/>
    <col min="777" max="777" width="10.33203125" style="51" customWidth="1"/>
    <col min="778" max="778" width="12.77734375" style="51" customWidth="1"/>
    <col min="779" max="779" width="9" style="51"/>
    <col min="780" max="780" width="6.88671875" style="51" customWidth="1"/>
    <col min="781" max="781" width="5.77734375" style="51" customWidth="1"/>
    <col min="782" max="782" width="5.88671875" style="51" customWidth="1"/>
    <col min="783" max="783" width="7" style="51" customWidth="1"/>
    <col min="784" max="784" width="9.109375" style="51" customWidth="1"/>
    <col min="785" max="785" width="9" style="51" customWidth="1"/>
    <col min="786" max="1024" width="9" style="51"/>
    <col min="1025" max="1025" width="6.44140625" style="51" customWidth="1"/>
    <col min="1026" max="1026" width="9.88671875" style="51" customWidth="1"/>
    <col min="1027" max="1027" width="10.21875" style="51" customWidth="1"/>
    <col min="1028" max="1028" width="6" style="51" customWidth="1"/>
    <col min="1029" max="1029" width="12" style="51" customWidth="1"/>
    <col min="1030" max="1030" width="12.33203125" style="51" customWidth="1"/>
    <col min="1031" max="1031" width="7" style="51" bestFit="1" customWidth="1"/>
    <col min="1032" max="1032" width="11.33203125" style="51" customWidth="1"/>
    <col min="1033" max="1033" width="10.33203125" style="51" customWidth="1"/>
    <col min="1034" max="1034" width="12.77734375" style="51" customWidth="1"/>
    <col min="1035" max="1035" width="9" style="51"/>
    <col min="1036" max="1036" width="6.88671875" style="51" customWidth="1"/>
    <col min="1037" max="1037" width="5.77734375" style="51" customWidth="1"/>
    <col min="1038" max="1038" width="5.88671875" style="51" customWidth="1"/>
    <col min="1039" max="1039" width="7" style="51" customWidth="1"/>
    <col min="1040" max="1040" width="9.109375" style="51" customWidth="1"/>
    <col min="1041" max="1041" width="9" style="51" customWidth="1"/>
    <col min="1042" max="1280" width="9" style="51"/>
    <col min="1281" max="1281" width="6.44140625" style="51" customWidth="1"/>
    <col min="1282" max="1282" width="9.88671875" style="51" customWidth="1"/>
    <col min="1283" max="1283" width="10.21875" style="51" customWidth="1"/>
    <col min="1284" max="1284" width="6" style="51" customWidth="1"/>
    <col min="1285" max="1285" width="12" style="51" customWidth="1"/>
    <col min="1286" max="1286" width="12.33203125" style="51" customWidth="1"/>
    <col min="1287" max="1287" width="7" style="51" bestFit="1" customWidth="1"/>
    <col min="1288" max="1288" width="11.33203125" style="51" customWidth="1"/>
    <col min="1289" max="1289" width="10.33203125" style="51" customWidth="1"/>
    <col min="1290" max="1290" width="12.77734375" style="51" customWidth="1"/>
    <col min="1291" max="1291" width="9" style="51"/>
    <col min="1292" max="1292" width="6.88671875" style="51" customWidth="1"/>
    <col min="1293" max="1293" width="5.77734375" style="51" customWidth="1"/>
    <col min="1294" max="1294" width="5.88671875" style="51" customWidth="1"/>
    <col min="1295" max="1295" width="7" style="51" customWidth="1"/>
    <col min="1296" max="1296" width="9.109375" style="51" customWidth="1"/>
    <col min="1297" max="1297" width="9" style="51" customWidth="1"/>
    <col min="1298" max="1536" width="9" style="51"/>
    <col min="1537" max="1537" width="6.44140625" style="51" customWidth="1"/>
    <col min="1538" max="1538" width="9.88671875" style="51" customWidth="1"/>
    <col min="1539" max="1539" width="10.21875" style="51" customWidth="1"/>
    <col min="1540" max="1540" width="6" style="51" customWidth="1"/>
    <col min="1541" max="1541" width="12" style="51" customWidth="1"/>
    <col min="1542" max="1542" width="12.33203125" style="51" customWidth="1"/>
    <col min="1543" max="1543" width="7" style="51" bestFit="1" customWidth="1"/>
    <col min="1544" max="1544" width="11.33203125" style="51" customWidth="1"/>
    <col min="1545" max="1545" width="10.33203125" style="51" customWidth="1"/>
    <col min="1546" max="1546" width="12.77734375" style="51" customWidth="1"/>
    <col min="1547" max="1547" width="9" style="51"/>
    <col min="1548" max="1548" width="6.88671875" style="51" customWidth="1"/>
    <col min="1549" max="1549" width="5.77734375" style="51" customWidth="1"/>
    <col min="1550" max="1550" width="5.88671875" style="51" customWidth="1"/>
    <col min="1551" max="1551" width="7" style="51" customWidth="1"/>
    <col min="1552" max="1552" width="9.109375" style="51" customWidth="1"/>
    <col min="1553" max="1553" width="9" style="51" customWidth="1"/>
    <col min="1554" max="1792" width="9" style="51"/>
    <col min="1793" max="1793" width="6.44140625" style="51" customWidth="1"/>
    <col min="1794" max="1794" width="9.88671875" style="51" customWidth="1"/>
    <col min="1795" max="1795" width="10.21875" style="51" customWidth="1"/>
    <col min="1796" max="1796" width="6" style="51" customWidth="1"/>
    <col min="1797" max="1797" width="12" style="51" customWidth="1"/>
    <col min="1798" max="1798" width="12.33203125" style="51" customWidth="1"/>
    <col min="1799" max="1799" width="7" style="51" bestFit="1" customWidth="1"/>
    <col min="1800" max="1800" width="11.33203125" style="51" customWidth="1"/>
    <col min="1801" max="1801" width="10.33203125" style="51" customWidth="1"/>
    <col min="1802" max="1802" width="12.77734375" style="51" customWidth="1"/>
    <col min="1803" max="1803" width="9" style="51"/>
    <col min="1804" max="1804" width="6.88671875" style="51" customWidth="1"/>
    <col min="1805" max="1805" width="5.77734375" style="51" customWidth="1"/>
    <col min="1806" max="1806" width="5.88671875" style="51" customWidth="1"/>
    <col min="1807" max="1807" width="7" style="51" customWidth="1"/>
    <col min="1808" max="1808" width="9.109375" style="51" customWidth="1"/>
    <col min="1809" max="1809" width="9" style="51" customWidth="1"/>
    <col min="1810" max="2048" width="9" style="51"/>
    <col min="2049" max="2049" width="6.44140625" style="51" customWidth="1"/>
    <col min="2050" max="2050" width="9.88671875" style="51" customWidth="1"/>
    <col min="2051" max="2051" width="10.21875" style="51" customWidth="1"/>
    <col min="2052" max="2052" width="6" style="51" customWidth="1"/>
    <col min="2053" max="2053" width="12" style="51" customWidth="1"/>
    <col min="2054" max="2054" width="12.33203125" style="51" customWidth="1"/>
    <col min="2055" max="2055" width="7" style="51" bestFit="1" customWidth="1"/>
    <col min="2056" max="2056" width="11.33203125" style="51" customWidth="1"/>
    <col min="2057" max="2057" width="10.33203125" style="51" customWidth="1"/>
    <col min="2058" max="2058" width="12.77734375" style="51" customWidth="1"/>
    <col min="2059" max="2059" width="9" style="51"/>
    <col min="2060" max="2060" width="6.88671875" style="51" customWidth="1"/>
    <col min="2061" max="2061" width="5.77734375" style="51" customWidth="1"/>
    <col min="2062" max="2062" width="5.88671875" style="51" customWidth="1"/>
    <col min="2063" max="2063" width="7" style="51" customWidth="1"/>
    <col min="2064" max="2064" width="9.109375" style="51" customWidth="1"/>
    <col min="2065" max="2065" width="9" style="51" customWidth="1"/>
    <col min="2066" max="2304" width="9" style="51"/>
    <col min="2305" max="2305" width="6.44140625" style="51" customWidth="1"/>
    <col min="2306" max="2306" width="9.88671875" style="51" customWidth="1"/>
    <col min="2307" max="2307" width="10.21875" style="51" customWidth="1"/>
    <col min="2308" max="2308" width="6" style="51" customWidth="1"/>
    <col min="2309" max="2309" width="12" style="51" customWidth="1"/>
    <col min="2310" max="2310" width="12.33203125" style="51" customWidth="1"/>
    <col min="2311" max="2311" width="7" style="51" bestFit="1" customWidth="1"/>
    <col min="2312" max="2312" width="11.33203125" style="51" customWidth="1"/>
    <col min="2313" max="2313" width="10.33203125" style="51" customWidth="1"/>
    <col min="2314" max="2314" width="12.77734375" style="51" customWidth="1"/>
    <col min="2315" max="2315" width="9" style="51"/>
    <col min="2316" max="2316" width="6.88671875" style="51" customWidth="1"/>
    <col min="2317" max="2317" width="5.77734375" style="51" customWidth="1"/>
    <col min="2318" max="2318" width="5.88671875" style="51" customWidth="1"/>
    <col min="2319" max="2319" width="7" style="51" customWidth="1"/>
    <col min="2320" max="2320" width="9.109375" style="51" customWidth="1"/>
    <col min="2321" max="2321" width="9" style="51" customWidth="1"/>
    <col min="2322" max="2560" width="9" style="51"/>
    <col min="2561" max="2561" width="6.44140625" style="51" customWidth="1"/>
    <col min="2562" max="2562" width="9.88671875" style="51" customWidth="1"/>
    <col min="2563" max="2563" width="10.21875" style="51" customWidth="1"/>
    <col min="2564" max="2564" width="6" style="51" customWidth="1"/>
    <col min="2565" max="2565" width="12" style="51" customWidth="1"/>
    <col min="2566" max="2566" width="12.33203125" style="51" customWidth="1"/>
    <col min="2567" max="2567" width="7" style="51" bestFit="1" customWidth="1"/>
    <col min="2568" max="2568" width="11.33203125" style="51" customWidth="1"/>
    <col min="2569" max="2569" width="10.33203125" style="51" customWidth="1"/>
    <col min="2570" max="2570" width="12.77734375" style="51" customWidth="1"/>
    <col min="2571" max="2571" width="9" style="51"/>
    <col min="2572" max="2572" width="6.88671875" style="51" customWidth="1"/>
    <col min="2573" max="2573" width="5.77734375" style="51" customWidth="1"/>
    <col min="2574" max="2574" width="5.88671875" style="51" customWidth="1"/>
    <col min="2575" max="2575" width="7" style="51" customWidth="1"/>
    <col min="2576" max="2576" width="9.109375" style="51" customWidth="1"/>
    <col min="2577" max="2577" width="9" style="51" customWidth="1"/>
    <col min="2578" max="2816" width="9" style="51"/>
    <col min="2817" max="2817" width="6.44140625" style="51" customWidth="1"/>
    <col min="2818" max="2818" width="9.88671875" style="51" customWidth="1"/>
    <col min="2819" max="2819" width="10.21875" style="51" customWidth="1"/>
    <col min="2820" max="2820" width="6" style="51" customWidth="1"/>
    <col min="2821" max="2821" width="12" style="51" customWidth="1"/>
    <col min="2822" max="2822" width="12.33203125" style="51" customWidth="1"/>
    <col min="2823" max="2823" width="7" style="51" bestFit="1" customWidth="1"/>
    <col min="2824" max="2824" width="11.33203125" style="51" customWidth="1"/>
    <col min="2825" max="2825" width="10.33203125" style="51" customWidth="1"/>
    <col min="2826" max="2826" width="12.77734375" style="51" customWidth="1"/>
    <col min="2827" max="2827" width="9" style="51"/>
    <col min="2828" max="2828" width="6.88671875" style="51" customWidth="1"/>
    <col min="2829" max="2829" width="5.77734375" style="51" customWidth="1"/>
    <col min="2830" max="2830" width="5.88671875" style="51" customWidth="1"/>
    <col min="2831" max="2831" width="7" style="51" customWidth="1"/>
    <col min="2832" max="2832" width="9.109375" style="51" customWidth="1"/>
    <col min="2833" max="2833" width="9" style="51" customWidth="1"/>
    <col min="2834" max="3072" width="9" style="51"/>
    <col min="3073" max="3073" width="6.44140625" style="51" customWidth="1"/>
    <col min="3074" max="3074" width="9.88671875" style="51" customWidth="1"/>
    <col min="3075" max="3075" width="10.21875" style="51" customWidth="1"/>
    <col min="3076" max="3076" width="6" style="51" customWidth="1"/>
    <col min="3077" max="3077" width="12" style="51" customWidth="1"/>
    <col min="3078" max="3078" width="12.33203125" style="51" customWidth="1"/>
    <col min="3079" max="3079" width="7" style="51" bestFit="1" customWidth="1"/>
    <col min="3080" max="3080" width="11.33203125" style="51" customWidth="1"/>
    <col min="3081" max="3081" width="10.33203125" style="51" customWidth="1"/>
    <col min="3082" max="3082" width="12.77734375" style="51" customWidth="1"/>
    <col min="3083" max="3083" width="9" style="51"/>
    <col min="3084" max="3084" width="6.88671875" style="51" customWidth="1"/>
    <col min="3085" max="3085" width="5.77734375" style="51" customWidth="1"/>
    <col min="3086" max="3086" width="5.88671875" style="51" customWidth="1"/>
    <col min="3087" max="3087" width="7" style="51" customWidth="1"/>
    <col min="3088" max="3088" width="9.109375" style="51" customWidth="1"/>
    <col min="3089" max="3089" width="9" style="51" customWidth="1"/>
    <col min="3090" max="3328" width="9" style="51"/>
    <col min="3329" max="3329" width="6.44140625" style="51" customWidth="1"/>
    <col min="3330" max="3330" width="9.88671875" style="51" customWidth="1"/>
    <col min="3331" max="3331" width="10.21875" style="51" customWidth="1"/>
    <col min="3332" max="3332" width="6" style="51" customWidth="1"/>
    <col min="3333" max="3333" width="12" style="51" customWidth="1"/>
    <col min="3334" max="3334" width="12.33203125" style="51" customWidth="1"/>
    <col min="3335" max="3335" width="7" style="51" bestFit="1" customWidth="1"/>
    <col min="3336" max="3336" width="11.33203125" style="51" customWidth="1"/>
    <col min="3337" max="3337" width="10.33203125" style="51" customWidth="1"/>
    <col min="3338" max="3338" width="12.77734375" style="51" customWidth="1"/>
    <col min="3339" max="3339" width="9" style="51"/>
    <col min="3340" max="3340" width="6.88671875" style="51" customWidth="1"/>
    <col min="3341" max="3341" width="5.77734375" style="51" customWidth="1"/>
    <col min="3342" max="3342" width="5.88671875" style="51" customWidth="1"/>
    <col min="3343" max="3343" width="7" style="51" customWidth="1"/>
    <col min="3344" max="3344" width="9.109375" style="51" customWidth="1"/>
    <col min="3345" max="3345" width="9" style="51" customWidth="1"/>
    <col min="3346" max="3584" width="9" style="51"/>
    <col min="3585" max="3585" width="6.44140625" style="51" customWidth="1"/>
    <col min="3586" max="3586" width="9.88671875" style="51" customWidth="1"/>
    <col min="3587" max="3587" width="10.21875" style="51" customWidth="1"/>
    <col min="3588" max="3588" width="6" style="51" customWidth="1"/>
    <col min="3589" max="3589" width="12" style="51" customWidth="1"/>
    <col min="3590" max="3590" width="12.33203125" style="51" customWidth="1"/>
    <col min="3591" max="3591" width="7" style="51" bestFit="1" customWidth="1"/>
    <col min="3592" max="3592" width="11.33203125" style="51" customWidth="1"/>
    <col min="3593" max="3593" width="10.33203125" style="51" customWidth="1"/>
    <col min="3594" max="3594" width="12.77734375" style="51" customWidth="1"/>
    <col min="3595" max="3595" width="9" style="51"/>
    <col min="3596" max="3596" width="6.88671875" style="51" customWidth="1"/>
    <col min="3597" max="3597" width="5.77734375" style="51" customWidth="1"/>
    <col min="3598" max="3598" width="5.88671875" style="51" customWidth="1"/>
    <col min="3599" max="3599" width="7" style="51" customWidth="1"/>
    <col min="3600" max="3600" width="9.109375" style="51" customWidth="1"/>
    <col min="3601" max="3601" width="9" style="51" customWidth="1"/>
    <col min="3602" max="3840" width="9" style="51"/>
    <col min="3841" max="3841" width="6.44140625" style="51" customWidth="1"/>
    <col min="3842" max="3842" width="9.88671875" style="51" customWidth="1"/>
    <col min="3843" max="3843" width="10.21875" style="51" customWidth="1"/>
    <col min="3844" max="3844" width="6" style="51" customWidth="1"/>
    <col min="3845" max="3845" width="12" style="51" customWidth="1"/>
    <col min="3846" max="3846" width="12.33203125" style="51" customWidth="1"/>
    <col min="3847" max="3847" width="7" style="51" bestFit="1" customWidth="1"/>
    <col min="3848" max="3848" width="11.33203125" style="51" customWidth="1"/>
    <col min="3849" max="3849" width="10.33203125" style="51" customWidth="1"/>
    <col min="3850" max="3850" width="12.77734375" style="51" customWidth="1"/>
    <col min="3851" max="3851" width="9" style="51"/>
    <col min="3852" max="3852" width="6.88671875" style="51" customWidth="1"/>
    <col min="3853" max="3853" width="5.77734375" style="51" customWidth="1"/>
    <col min="3854" max="3854" width="5.88671875" style="51" customWidth="1"/>
    <col min="3855" max="3855" width="7" style="51" customWidth="1"/>
    <col min="3856" max="3856" width="9.109375" style="51" customWidth="1"/>
    <col min="3857" max="3857" width="9" style="51" customWidth="1"/>
    <col min="3858" max="4096" width="9" style="51"/>
    <col min="4097" max="4097" width="6.44140625" style="51" customWidth="1"/>
    <col min="4098" max="4098" width="9.88671875" style="51" customWidth="1"/>
    <col min="4099" max="4099" width="10.21875" style="51" customWidth="1"/>
    <col min="4100" max="4100" width="6" style="51" customWidth="1"/>
    <col min="4101" max="4101" width="12" style="51" customWidth="1"/>
    <col min="4102" max="4102" width="12.33203125" style="51" customWidth="1"/>
    <col min="4103" max="4103" width="7" style="51" bestFit="1" customWidth="1"/>
    <col min="4104" max="4104" width="11.33203125" style="51" customWidth="1"/>
    <col min="4105" max="4105" width="10.33203125" style="51" customWidth="1"/>
    <col min="4106" max="4106" width="12.77734375" style="51" customWidth="1"/>
    <col min="4107" max="4107" width="9" style="51"/>
    <col min="4108" max="4108" width="6.88671875" style="51" customWidth="1"/>
    <col min="4109" max="4109" width="5.77734375" style="51" customWidth="1"/>
    <col min="4110" max="4110" width="5.88671875" style="51" customWidth="1"/>
    <col min="4111" max="4111" width="7" style="51" customWidth="1"/>
    <col min="4112" max="4112" width="9.109375" style="51" customWidth="1"/>
    <col min="4113" max="4113" width="9" style="51" customWidth="1"/>
    <col min="4114" max="4352" width="9" style="51"/>
    <col min="4353" max="4353" width="6.44140625" style="51" customWidth="1"/>
    <col min="4354" max="4354" width="9.88671875" style="51" customWidth="1"/>
    <col min="4355" max="4355" width="10.21875" style="51" customWidth="1"/>
    <col min="4356" max="4356" width="6" style="51" customWidth="1"/>
    <col min="4357" max="4357" width="12" style="51" customWidth="1"/>
    <col min="4358" max="4358" width="12.33203125" style="51" customWidth="1"/>
    <col min="4359" max="4359" width="7" style="51" bestFit="1" customWidth="1"/>
    <col min="4360" max="4360" width="11.33203125" style="51" customWidth="1"/>
    <col min="4361" max="4361" width="10.33203125" style="51" customWidth="1"/>
    <col min="4362" max="4362" width="12.77734375" style="51" customWidth="1"/>
    <col min="4363" max="4363" width="9" style="51"/>
    <col min="4364" max="4364" width="6.88671875" style="51" customWidth="1"/>
    <col min="4365" max="4365" width="5.77734375" style="51" customWidth="1"/>
    <col min="4366" max="4366" width="5.88671875" style="51" customWidth="1"/>
    <col min="4367" max="4367" width="7" style="51" customWidth="1"/>
    <col min="4368" max="4368" width="9.109375" style="51" customWidth="1"/>
    <col min="4369" max="4369" width="9" style="51" customWidth="1"/>
    <col min="4370" max="4608" width="9" style="51"/>
    <col min="4609" max="4609" width="6.44140625" style="51" customWidth="1"/>
    <col min="4610" max="4610" width="9.88671875" style="51" customWidth="1"/>
    <col min="4611" max="4611" width="10.21875" style="51" customWidth="1"/>
    <col min="4612" max="4612" width="6" style="51" customWidth="1"/>
    <col min="4613" max="4613" width="12" style="51" customWidth="1"/>
    <col min="4614" max="4614" width="12.33203125" style="51" customWidth="1"/>
    <col min="4615" max="4615" width="7" style="51" bestFit="1" customWidth="1"/>
    <col min="4616" max="4616" width="11.33203125" style="51" customWidth="1"/>
    <col min="4617" max="4617" width="10.33203125" style="51" customWidth="1"/>
    <col min="4618" max="4618" width="12.77734375" style="51" customWidth="1"/>
    <col min="4619" max="4619" width="9" style="51"/>
    <col min="4620" max="4620" width="6.88671875" style="51" customWidth="1"/>
    <col min="4621" max="4621" width="5.77734375" style="51" customWidth="1"/>
    <col min="4622" max="4622" width="5.88671875" style="51" customWidth="1"/>
    <col min="4623" max="4623" width="7" style="51" customWidth="1"/>
    <col min="4624" max="4624" width="9.109375" style="51" customWidth="1"/>
    <col min="4625" max="4625" width="9" style="51" customWidth="1"/>
    <col min="4626" max="4864" width="9" style="51"/>
    <col min="4865" max="4865" width="6.44140625" style="51" customWidth="1"/>
    <col min="4866" max="4866" width="9.88671875" style="51" customWidth="1"/>
    <col min="4867" max="4867" width="10.21875" style="51" customWidth="1"/>
    <col min="4868" max="4868" width="6" style="51" customWidth="1"/>
    <col min="4869" max="4869" width="12" style="51" customWidth="1"/>
    <col min="4870" max="4870" width="12.33203125" style="51" customWidth="1"/>
    <col min="4871" max="4871" width="7" style="51" bestFit="1" customWidth="1"/>
    <col min="4872" max="4872" width="11.33203125" style="51" customWidth="1"/>
    <col min="4873" max="4873" width="10.33203125" style="51" customWidth="1"/>
    <col min="4874" max="4874" width="12.77734375" style="51" customWidth="1"/>
    <col min="4875" max="4875" width="9" style="51"/>
    <col min="4876" max="4876" width="6.88671875" style="51" customWidth="1"/>
    <col min="4877" max="4877" width="5.77734375" style="51" customWidth="1"/>
    <col min="4878" max="4878" width="5.88671875" style="51" customWidth="1"/>
    <col min="4879" max="4879" width="7" style="51" customWidth="1"/>
    <col min="4880" max="4880" width="9.109375" style="51" customWidth="1"/>
    <col min="4881" max="4881" width="9" style="51" customWidth="1"/>
    <col min="4882" max="5120" width="9" style="51"/>
    <col min="5121" max="5121" width="6.44140625" style="51" customWidth="1"/>
    <col min="5122" max="5122" width="9.88671875" style="51" customWidth="1"/>
    <col min="5123" max="5123" width="10.21875" style="51" customWidth="1"/>
    <col min="5124" max="5124" width="6" style="51" customWidth="1"/>
    <col min="5125" max="5125" width="12" style="51" customWidth="1"/>
    <col min="5126" max="5126" width="12.33203125" style="51" customWidth="1"/>
    <col min="5127" max="5127" width="7" style="51" bestFit="1" customWidth="1"/>
    <col min="5128" max="5128" width="11.33203125" style="51" customWidth="1"/>
    <col min="5129" max="5129" width="10.33203125" style="51" customWidth="1"/>
    <col min="5130" max="5130" width="12.77734375" style="51" customWidth="1"/>
    <col min="5131" max="5131" width="9" style="51"/>
    <col min="5132" max="5132" width="6.88671875" style="51" customWidth="1"/>
    <col min="5133" max="5133" width="5.77734375" style="51" customWidth="1"/>
    <col min="5134" max="5134" width="5.88671875" style="51" customWidth="1"/>
    <col min="5135" max="5135" width="7" style="51" customWidth="1"/>
    <col min="5136" max="5136" width="9.109375" style="51" customWidth="1"/>
    <col min="5137" max="5137" width="9" style="51" customWidth="1"/>
    <col min="5138" max="5376" width="9" style="51"/>
    <col min="5377" max="5377" width="6.44140625" style="51" customWidth="1"/>
    <col min="5378" max="5378" width="9.88671875" style="51" customWidth="1"/>
    <col min="5379" max="5379" width="10.21875" style="51" customWidth="1"/>
    <col min="5380" max="5380" width="6" style="51" customWidth="1"/>
    <col min="5381" max="5381" width="12" style="51" customWidth="1"/>
    <col min="5382" max="5382" width="12.33203125" style="51" customWidth="1"/>
    <col min="5383" max="5383" width="7" style="51" bestFit="1" customWidth="1"/>
    <col min="5384" max="5384" width="11.33203125" style="51" customWidth="1"/>
    <col min="5385" max="5385" width="10.33203125" style="51" customWidth="1"/>
    <col min="5386" max="5386" width="12.77734375" style="51" customWidth="1"/>
    <col min="5387" max="5387" width="9" style="51"/>
    <col min="5388" max="5388" width="6.88671875" style="51" customWidth="1"/>
    <col min="5389" max="5389" width="5.77734375" style="51" customWidth="1"/>
    <col min="5390" max="5390" width="5.88671875" style="51" customWidth="1"/>
    <col min="5391" max="5391" width="7" style="51" customWidth="1"/>
    <col min="5392" max="5392" width="9.109375" style="51" customWidth="1"/>
    <col min="5393" max="5393" width="9" style="51" customWidth="1"/>
    <col min="5394" max="5632" width="9" style="51"/>
    <col min="5633" max="5633" width="6.44140625" style="51" customWidth="1"/>
    <col min="5634" max="5634" width="9.88671875" style="51" customWidth="1"/>
    <col min="5635" max="5635" width="10.21875" style="51" customWidth="1"/>
    <col min="5636" max="5636" width="6" style="51" customWidth="1"/>
    <col min="5637" max="5637" width="12" style="51" customWidth="1"/>
    <col min="5638" max="5638" width="12.33203125" style="51" customWidth="1"/>
    <col min="5639" max="5639" width="7" style="51" bestFit="1" customWidth="1"/>
    <col min="5640" max="5640" width="11.33203125" style="51" customWidth="1"/>
    <col min="5641" max="5641" width="10.33203125" style="51" customWidth="1"/>
    <col min="5642" max="5642" width="12.77734375" style="51" customWidth="1"/>
    <col min="5643" max="5643" width="9" style="51"/>
    <col min="5644" max="5644" width="6.88671875" style="51" customWidth="1"/>
    <col min="5645" max="5645" width="5.77734375" style="51" customWidth="1"/>
    <col min="5646" max="5646" width="5.88671875" style="51" customWidth="1"/>
    <col min="5647" max="5647" width="7" style="51" customWidth="1"/>
    <col min="5648" max="5648" width="9.109375" style="51" customWidth="1"/>
    <col min="5649" max="5649" width="9" style="51" customWidth="1"/>
    <col min="5650" max="5888" width="9" style="51"/>
    <col min="5889" max="5889" width="6.44140625" style="51" customWidth="1"/>
    <col min="5890" max="5890" width="9.88671875" style="51" customWidth="1"/>
    <col min="5891" max="5891" width="10.21875" style="51" customWidth="1"/>
    <col min="5892" max="5892" width="6" style="51" customWidth="1"/>
    <col min="5893" max="5893" width="12" style="51" customWidth="1"/>
    <col min="5894" max="5894" width="12.33203125" style="51" customWidth="1"/>
    <col min="5895" max="5895" width="7" style="51" bestFit="1" customWidth="1"/>
    <col min="5896" max="5896" width="11.33203125" style="51" customWidth="1"/>
    <col min="5897" max="5897" width="10.33203125" style="51" customWidth="1"/>
    <col min="5898" max="5898" width="12.77734375" style="51" customWidth="1"/>
    <col min="5899" max="5899" width="9" style="51"/>
    <col min="5900" max="5900" width="6.88671875" style="51" customWidth="1"/>
    <col min="5901" max="5901" width="5.77734375" style="51" customWidth="1"/>
    <col min="5902" max="5902" width="5.88671875" style="51" customWidth="1"/>
    <col min="5903" max="5903" width="7" style="51" customWidth="1"/>
    <col min="5904" max="5904" width="9.109375" style="51" customWidth="1"/>
    <col min="5905" max="5905" width="9" style="51" customWidth="1"/>
    <col min="5906" max="6144" width="9" style="51"/>
    <col min="6145" max="6145" width="6.44140625" style="51" customWidth="1"/>
    <col min="6146" max="6146" width="9.88671875" style="51" customWidth="1"/>
    <col min="6147" max="6147" width="10.21875" style="51" customWidth="1"/>
    <col min="6148" max="6148" width="6" style="51" customWidth="1"/>
    <col min="6149" max="6149" width="12" style="51" customWidth="1"/>
    <col min="6150" max="6150" width="12.33203125" style="51" customWidth="1"/>
    <col min="6151" max="6151" width="7" style="51" bestFit="1" customWidth="1"/>
    <col min="6152" max="6152" width="11.33203125" style="51" customWidth="1"/>
    <col min="6153" max="6153" width="10.33203125" style="51" customWidth="1"/>
    <col min="6154" max="6154" width="12.77734375" style="51" customWidth="1"/>
    <col min="6155" max="6155" width="9" style="51"/>
    <col min="6156" max="6156" width="6.88671875" style="51" customWidth="1"/>
    <col min="6157" max="6157" width="5.77734375" style="51" customWidth="1"/>
    <col min="6158" max="6158" width="5.88671875" style="51" customWidth="1"/>
    <col min="6159" max="6159" width="7" style="51" customWidth="1"/>
    <col min="6160" max="6160" width="9.109375" style="51" customWidth="1"/>
    <col min="6161" max="6161" width="9" style="51" customWidth="1"/>
    <col min="6162" max="6400" width="9" style="51"/>
    <col min="6401" max="6401" width="6.44140625" style="51" customWidth="1"/>
    <col min="6402" max="6402" width="9.88671875" style="51" customWidth="1"/>
    <col min="6403" max="6403" width="10.21875" style="51" customWidth="1"/>
    <col min="6404" max="6404" width="6" style="51" customWidth="1"/>
    <col min="6405" max="6405" width="12" style="51" customWidth="1"/>
    <col min="6406" max="6406" width="12.33203125" style="51" customWidth="1"/>
    <col min="6407" max="6407" width="7" style="51" bestFit="1" customWidth="1"/>
    <col min="6408" max="6408" width="11.33203125" style="51" customWidth="1"/>
    <col min="6409" max="6409" width="10.33203125" style="51" customWidth="1"/>
    <col min="6410" max="6410" width="12.77734375" style="51" customWidth="1"/>
    <col min="6411" max="6411" width="9" style="51"/>
    <col min="6412" max="6412" width="6.88671875" style="51" customWidth="1"/>
    <col min="6413" max="6413" width="5.77734375" style="51" customWidth="1"/>
    <col min="6414" max="6414" width="5.88671875" style="51" customWidth="1"/>
    <col min="6415" max="6415" width="7" style="51" customWidth="1"/>
    <col min="6416" max="6416" width="9.109375" style="51" customWidth="1"/>
    <col min="6417" max="6417" width="9" style="51" customWidth="1"/>
    <col min="6418" max="6656" width="9" style="51"/>
    <col min="6657" max="6657" width="6.44140625" style="51" customWidth="1"/>
    <col min="6658" max="6658" width="9.88671875" style="51" customWidth="1"/>
    <col min="6659" max="6659" width="10.21875" style="51" customWidth="1"/>
    <col min="6660" max="6660" width="6" style="51" customWidth="1"/>
    <col min="6661" max="6661" width="12" style="51" customWidth="1"/>
    <col min="6662" max="6662" width="12.33203125" style="51" customWidth="1"/>
    <col min="6663" max="6663" width="7" style="51" bestFit="1" customWidth="1"/>
    <col min="6664" max="6664" width="11.33203125" style="51" customWidth="1"/>
    <col min="6665" max="6665" width="10.33203125" style="51" customWidth="1"/>
    <col min="6666" max="6666" width="12.77734375" style="51" customWidth="1"/>
    <col min="6667" max="6667" width="9" style="51"/>
    <col min="6668" max="6668" width="6.88671875" style="51" customWidth="1"/>
    <col min="6669" max="6669" width="5.77734375" style="51" customWidth="1"/>
    <col min="6670" max="6670" width="5.88671875" style="51" customWidth="1"/>
    <col min="6671" max="6671" width="7" style="51" customWidth="1"/>
    <col min="6672" max="6672" width="9.109375" style="51" customWidth="1"/>
    <col min="6673" max="6673" width="9" style="51" customWidth="1"/>
    <col min="6674" max="6912" width="9" style="51"/>
    <col min="6913" max="6913" width="6.44140625" style="51" customWidth="1"/>
    <col min="6914" max="6914" width="9.88671875" style="51" customWidth="1"/>
    <col min="6915" max="6915" width="10.21875" style="51" customWidth="1"/>
    <col min="6916" max="6916" width="6" style="51" customWidth="1"/>
    <col min="6917" max="6917" width="12" style="51" customWidth="1"/>
    <col min="6918" max="6918" width="12.33203125" style="51" customWidth="1"/>
    <col min="6919" max="6919" width="7" style="51" bestFit="1" customWidth="1"/>
    <col min="6920" max="6920" width="11.33203125" style="51" customWidth="1"/>
    <col min="6921" max="6921" width="10.33203125" style="51" customWidth="1"/>
    <col min="6922" max="6922" width="12.77734375" style="51" customWidth="1"/>
    <col min="6923" max="6923" width="9" style="51"/>
    <col min="6924" max="6924" width="6.88671875" style="51" customWidth="1"/>
    <col min="6925" max="6925" width="5.77734375" style="51" customWidth="1"/>
    <col min="6926" max="6926" width="5.88671875" style="51" customWidth="1"/>
    <col min="6927" max="6927" width="7" style="51" customWidth="1"/>
    <col min="6928" max="6928" width="9.109375" style="51" customWidth="1"/>
    <col min="6929" max="6929" width="9" style="51" customWidth="1"/>
    <col min="6930" max="7168" width="9" style="51"/>
    <col min="7169" max="7169" width="6.44140625" style="51" customWidth="1"/>
    <col min="7170" max="7170" width="9.88671875" style="51" customWidth="1"/>
    <col min="7171" max="7171" width="10.21875" style="51" customWidth="1"/>
    <col min="7172" max="7172" width="6" style="51" customWidth="1"/>
    <col min="7173" max="7173" width="12" style="51" customWidth="1"/>
    <col min="7174" max="7174" width="12.33203125" style="51" customWidth="1"/>
    <col min="7175" max="7175" width="7" style="51" bestFit="1" customWidth="1"/>
    <col min="7176" max="7176" width="11.33203125" style="51" customWidth="1"/>
    <col min="7177" max="7177" width="10.33203125" style="51" customWidth="1"/>
    <col min="7178" max="7178" width="12.77734375" style="51" customWidth="1"/>
    <col min="7179" max="7179" width="9" style="51"/>
    <col min="7180" max="7180" width="6.88671875" style="51" customWidth="1"/>
    <col min="7181" max="7181" width="5.77734375" style="51" customWidth="1"/>
    <col min="7182" max="7182" width="5.88671875" style="51" customWidth="1"/>
    <col min="7183" max="7183" width="7" style="51" customWidth="1"/>
    <col min="7184" max="7184" width="9.109375" style="51" customWidth="1"/>
    <col min="7185" max="7185" width="9" style="51" customWidth="1"/>
    <col min="7186" max="7424" width="9" style="51"/>
    <col min="7425" max="7425" width="6.44140625" style="51" customWidth="1"/>
    <col min="7426" max="7426" width="9.88671875" style="51" customWidth="1"/>
    <col min="7427" max="7427" width="10.21875" style="51" customWidth="1"/>
    <col min="7428" max="7428" width="6" style="51" customWidth="1"/>
    <col min="7429" max="7429" width="12" style="51" customWidth="1"/>
    <col min="7430" max="7430" width="12.33203125" style="51" customWidth="1"/>
    <col min="7431" max="7431" width="7" style="51" bestFit="1" customWidth="1"/>
    <col min="7432" max="7432" width="11.33203125" style="51" customWidth="1"/>
    <col min="7433" max="7433" width="10.33203125" style="51" customWidth="1"/>
    <col min="7434" max="7434" width="12.77734375" style="51" customWidth="1"/>
    <col min="7435" max="7435" width="9" style="51"/>
    <col min="7436" max="7436" width="6.88671875" style="51" customWidth="1"/>
    <col min="7437" max="7437" width="5.77734375" style="51" customWidth="1"/>
    <col min="7438" max="7438" width="5.88671875" style="51" customWidth="1"/>
    <col min="7439" max="7439" width="7" style="51" customWidth="1"/>
    <col min="7440" max="7440" width="9.109375" style="51" customWidth="1"/>
    <col min="7441" max="7441" width="9" style="51" customWidth="1"/>
    <col min="7442" max="7680" width="9" style="51"/>
    <col min="7681" max="7681" width="6.44140625" style="51" customWidth="1"/>
    <col min="7682" max="7682" width="9.88671875" style="51" customWidth="1"/>
    <col min="7683" max="7683" width="10.21875" style="51" customWidth="1"/>
    <col min="7684" max="7684" width="6" style="51" customWidth="1"/>
    <col min="7685" max="7685" width="12" style="51" customWidth="1"/>
    <col min="7686" max="7686" width="12.33203125" style="51" customWidth="1"/>
    <col min="7687" max="7687" width="7" style="51" bestFit="1" customWidth="1"/>
    <col min="7688" max="7688" width="11.33203125" style="51" customWidth="1"/>
    <col min="7689" max="7689" width="10.33203125" style="51" customWidth="1"/>
    <col min="7690" max="7690" width="12.77734375" style="51" customWidth="1"/>
    <col min="7691" max="7691" width="9" style="51"/>
    <col min="7692" max="7692" width="6.88671875" style="51" customWidth="1"/>
    <col min="7693" max="7693" width="5.77734375" style="51" customWidth="1"/>
    <col min="7694" max="7694" width="5.88671875" style="51" customWidth="1"/>
    <col min="7695" max="7695" width="7" style="51" customWidth="1"/>
    <col min="7696" max="7696" width="9.109375" style="51" customWidth="1"/>
    <col min="7697" max="7697" width="9" style="51" customWidth="1"/>
    <col min="7698" max="7936" width="9" style="51"/>
    <col min="7937" max="7937" width="6.44140625" style="51" customWidth="1"/>
    <col min="7938" max="7938" width="9.88671875" style="51" customWidth="1"/>
    <col min="7939" max="7939" width="10.21875" style="51" customWidth="1"/>
    <col min="7940" max="7940" width="6" style="51" customWidth="1"/>
    <col min="7941" max="7941" width="12" style="51" customWidth="1"/>
    <col min="7942" max="7942" width="12.33203125" style="51" customWidth="1"/>
    <col min="7943" max="7943" width="7" style="51" bestFit="1" customWidth="1"/>
    <col min="7944" max="7944" width="11.33203125" style="51" customWidth="1"/>
    <col min="7945" max="7945" width="10.33203125" style="51" customWidth="1"/>
    <col min="7946" max="7946" width="12.77734375" style="51" customWidth="1"/>
    <col min="7947" max="7947" width="9" style="51"/>
    <col min="7948" max="7948" width="6.88671875" style="51" customWidth="1"/>
    <col min="7949" max="7949" width="5.77734375" style="51" customWidth="1"/>
    <col min="7950" max="7950" width="5.88671875" style="51" customWidth="1"/>
    <col min="7951" max="7951" width="7" style="51" customWidth="1"/>
    <col min="7952" max="7952" width="9.109375" style="51" customWidth="1"/>
    <col min="7953" max="7953" width="9" style="51" customWidth="1"/>
    <col min="7954" max="8192" width="9" style="51"/>
    <col min="8193" max="8193" width="6.44140625" style="51" customWidth="1"/>
    <col min="8194" max="8194" width="9.88671875" style="51" customWidth="1"/>
    <col min="8195" max="8195" width="10.21875" style="51" customWidth="1"/>
    <col min="8196" max="8196" width="6" style="51" customWidth="1"/>
    <col min="8197" max="8197" width="12" style="51" customWidth="1"/>
    <col min="8198" max="8198" width="12.33203125" style="51" customWidth="1"/>
    <col min="8199" max="8199" width="7" style="51" bestFit="1" customWidth="1"/>
    <col min="8200" max="8200" width="11.33203125" style="51" customWidth="1"/>
    <col min="8201" max="8201" width="10.33203125" style="51" customWidth="1"/>
    <col min="8202" max="8202" width="12.77734375" style="51" customWidth="1"/>
    <col min="8203" max="8203" width="9" style="51"/>
    <col min="8204" max="8204" width="6.88671875" style="51" customWidth="1"/>
    <col min="8205" max="8205" width="5.77734375" style="51" customWidth="1"/>
    <col min="8206" max="8206" width="5.88671875" style="51" customWidth="1"/>
    <col min="8207" max="8207" width="7" style="51" customWidth="1"/>
    <col min="8208" max="8208" width="9.109375" style="51" customWidth="1"/>
    <col min="8209" max="8209" width="9" style="51" customWidth="1"/>
    <col min="8210" max="8448" width="9" style="51"/>
    <col min="8449" max="8449" width="6.44140625" style="51" customWidth="1"/>
    <col min="8450" max="8450" width="9.88671875" style="51" customWidth="1"/>
    <col min="8451" max="8451" width="10.21875" style="51" customWidth="1"/>
    <col min="8452" max="8452" width="6" style="51" customWidth="1"/>
    <col min="8453" max="8453" width="12" style="51" customWidth="1"/>
    <col min="8454" max="8454" width="12.33203125" style="51" customWidth="1"/>
    <col min="8455" max="8455" width="7" style="51" bestFit="1" customWidth="1"/>
    <col min="8456" max="8456" width="11.33203125" style="51" customWidth="1"/>
    <col min="8457" max="8457" width="10.33203125" style="51" customWidth="1"/>
    <col min="8458" max="8458" width="12.77734375" style="51" customWidth="1"/>
    <col min="8459" max="8459" width="9" style="51"/>
    <col min="8460" max="8460" width="6.88671875" style="51" customWidth="1"/>
    <col min="8461" max="8461" width="5.77734375" style="51" customWidth="1"/>
    <col min="8462" max="8462" width="5.88671875" style="51" customWidth="1"/>
    <col min="8463" max="8463" width="7" style="51" customWidth="1"/>
    <col min="8464" max="8464" width="9.109375" style="51" customWidth="1"/>
    <col min="8465" max="8465" width="9" style="51" customWidth="1"/>
    <col min="8466" max="8704" width="9" style="51"/>
    <col min="8705" max="8705" width="6.44140625" style="51" customWidth="1"/>
    <col min="8706" max="8706" width="9.88671875" style="51" customWidth="1"/>
    <col min="8707" max="8707" width="10.21875" style="51" customWidth="1"/>
    <col min="8708" max="8708" width="6" style="51" customWidth="1"/>
    <col min="8709" max="8709" width="12" style="51" customWidth="1"/>
    <col min="8710" max="8710" width="12.33203125" style="51" customWidth="1"/>
    <col min="8711" max="8711" width="7" style="51" bestFit="1" customWidth="1"/>
    <col min="8712" max="8712" width="11.33203125" style="51" customWidth="1"/>
    <col min="8713" max="8713" width="10.33203125" style="51" customWidth="1"/>
    <col min="8714" max="8714" width="12.77734375" style="51" customWidth="1"/>
    <col min="8715" max="8715" width="9" style="51"/>
    <col min="8716" max="8716" width="6.88671875" style="51" customWidth="1"/>
    <col min="8717" max="8717" width="5.77734375" style="51" customWidth="1"/>
    <col min="8718" max="8718" width="5.88671875" style="51" customWidth="1"/>
    <col min="8719" max="8719" width="7" style="51" customWidth="1"/>
    <col min="8720" max="8720" width="9.109375" style="51" customWidth="1"/>
    <col min="8721" max="8721" width="9" style="51" customWidth="1"/>
    <col min="8722" max="8960" width="9" style="51"/>
    <col min="8961" max="8961" width="6.44140625" style="51" customWidth="1"/>
    <col min="8962" max="8962" width="9.88671875" style="51" customWidth="1"/>
    <col min="8963" max="8963" width="10.21875" style="51" customWidth="1"/>
    <col min="8964" max="8964" width="6" style="51" customWidth="1"/>
    <col min="8965" max="8965" width="12" style="51" customWidth="1"/>
    <col min="8966" max="8966" width="12.33203125" style="51" customWidth="1"/>
    <col min="8967" max="8967" width="7" style="51" bestFit="1" customWidth="1"/>
    <col min="8968" max="8968" width="11.33203125" style="51" customWidth="1"/>
    <col min="8969" max="8969" width="10.33203125" style="51" customWidth="1"/>
    <col min="8970" max="8970" width="12.77734375" style="51" customWidth="1"/>
    <col min="8971" max="8971" width="9" style="51"/>
    <col min="8972" max="8972" width="6.88671875" style="51" customWidth="1"/>
    <col min="8973" max="8973" width="5.77734375" style="51" customWidth="1"/>
    <col min="8974" max="8974" width="5.88671875" style="51" customWidth="1"/>
    <col min="8975" max="8975" width="7" style="51" customWidth="1"/>
    <col min="8976" max="8976" width="9.109375" style="51" customWidth="1"/>
    <col min="8977" max="8977" width="9" style="51" customWidth="1"/>
    <col min="8978" max="9216" width="9" style="51"/>
    <col min="9217" max="9217" width="6.44140625" style="51" customWidth="1"/>
    <col min="9218" max="9218" width="9.88671875" style="51" customWidth="1"/>
    <col min="9219" max="9219" width="10.21875" style="51" customWidth="1"/>
    <col min="9220" max="9220" width="6" style="51" customWidth="1"/>
    <col min="9221" max="9221" width="12" style="51" customWidth="1"/>
    <col min="9222" max="9222" width="12.33203125" style="51" customWidth="1"/>
    <col min="9223" max="9223" width="7" style="51" bestFit="1" customWidth="1"/>
    <col min="9224" max="9224" width="11.33203125" style="51" customWidth="1"/>
    <col min="9225" max="9225" width="10.33203125" style="51" customWidth="1"/>
    <col min="9226" max="9226" width="12.77734375" style="51" customWidth="1"/>
    <col min="9227" max="9227" width="9" style="51"/>
    <col min="9228" max="9228" width="6.88671875" style="51" customWidth="1"/>
    <col min="9229" max="9229" width="5.77734375" style="51" customWidth="1"/>
    <col min="9230" max="9230" width="5.88671875" style="51" customWidth="1"/>
    <col min="9231" max="9231" width="7" style="51" customWidth="1"/>
    <col min="9232" max="9232" width="9.109375" style="51" customWidth="1"/>
    <col min="9233" max="9233" width="9" style="51" customWidth="1"/>
    <col min="9234" max="9472" width="9" style="51"/>
    <col min="9473" max="9473" width="6.44140625" style="51" customWidth="1"/>
    <col min="9474" max="9474" width="9.88671875" style="51" customWidth="1"/>
    <col min="9475" max="9475" width="10.21875" style="51" customWidth="1"/>
    <col min="9476" max="9476" width="6" style="51" customWidth="1"/>
    <col min="9477" max="9477" width="12" style="51" customWidth="1"/>
    <col min="9478" max="9478" width="12.33203125" style="51" customWidth="1"/>
    <col min="9479" max="9479" width="7" style="51" bestFit="1" customWidth="1"/>
    <col min="9480" max="9480" width="11.33203125" style="51" customWidth="1"/>
    <col min="9481" max="9481" width="10.33203125" style="51" customWidth="1"/>
    <col min="9482" max="9482" width="12.77734375" style="51" customWidth="1"/>
    <col min="9483" max="9483" width="9" style="51"/>
    <col min="9484" max="9484" width="6.88671875" style="51" customWidth="1"/>
    <col min="9485" max="9485" width="5.77734375" style="51" customWidth="1"/>
    <col min="9486" max="9486" width="5.88671875" style="51" customWidth="1"/>
    <col min="9487" max="9487" width="7" style="51" customWidth="1"/>
    <col min="9488" max="9488" width="9.109375" style="51" customWidth="1"/>
    <col min="9489" max="9489" width="9" style="51" customWidth="1"/>
    <col min="9490" max="9728" width="9" style="51"/>
    <col min="9729" max="9729" width="6.44140625" style="51" customWidth="1"/>
    <col min="9730" max="9730" width="9.88671875" style="51" customWidth="1"/>
    <col min="9731" max="9731" width="10.21875" style="51" customWidth="1"/>
    <col min="9732" max="9732" width="6" style="51" customWidth="1"/>
    <col min="9733" max="9733" width="12" style="51" customWidth="1"/>
    <col min="9734" max="9734" width="12.33203125" style="51" customWidth="1"/>
    <col min="9735" max="9735" width="7" style="51" bestFit="1" customWidth="1"/>
    <col min="9736" max="9736" width="11.33203125" style="51" customWidth="1"/>
    <col min="9737" max="9737" width="10.33203125" style="51" customWidth="1"/>
    <col min="9738" max="9738" width="12.77734375" style="51" customWidth="1"/>
    <col min="9739" max="9739" width="9" style="51"/>
    <col min="9740" max="9740" width="6.88671875" style="51" customWidth="1"/>
    <col min="9741" max="9741" width="5.77734375" style="51" customWidth="1"/>
    <col min="9742" max="9742" width="5.88671875" style="51" customWidth="1"/>
    <col min="9743" max="9743" width="7" style="51" customWidth="1"/>
    <col min="9744" max="9744" width="9.109375" style="51" customWidth="1"/>
    <col min="9745" max="9745" width="9" style="51" customWidth="1"/>
    <col min="9746" max="9984" width="9" style="51"/>
    <col min="9985" max="9985" width="6.44140625" style="51" customWidth="1"/>
    <col min="9986" max="9986" width="9.88671875" style="51" customWidth="1"/>
    <col min="9987" max="9987" width="10.21875" style="51" customWidth="1"/>
    <col min="9988" max="9988" width="6" style="51" customWidth="1"/>
    <col min="9989" max="9989" width="12" style="51" customWidth="1"/>
    <col min="9990" max="9990" width="12.33203125" style="51" customWidth="1"/>
    <col min="9991" max="9991" width="7" style="51" bestFit="1" customWidth="1"/>
    <col min="9992" max="9992" width="11.33203125" style="51" customWidth="1"/>
    <col min="9993" max="9993" width="10.33203125" style="51" customWidth="1"/>
    <col min="9994" max="9994" width="12.77734375" style="51" customWidth="1"/>
    <col min="9995" max="9995" width="9" style="51"/>
    <col min="9996" max="9996" width="6.88671875" style="51" customWidth="1"/>
    <col min="9997" max="9997" width="5.77734375" style="51" customWidth="1"/>
    <col min="9998" max="9998" width="5.88671875" style="51" customWidth="1"/>
    <col min="9999" max="9999" width="7" style="51" customWidth="1"/>
    <col min="10000" max="10000" width="9.109375" style="51" customWidth="1"/>
    <col min="10001" max="10001" width="9" style="51" customWidth="1"/>
    <col min="10002" max="10240" width="9" style="51"/>
    <col min="10241" max="10241" width="6.44140625" style="51" customWidth="1"/>
    <col min="10242" max="10242" width="9.88671875" style="51" customWidth="1"/>
    <col min="10243" max="10243" width="10.21875" style="51" customWidth="1"/>
    <col min="10244" max="10244" width="6" style="51" customWidth="1"/>
    <col min="10245" max="10245" width="12" style="51" customWidth="1"/>
    <col min="10246" max="10246" width="12.33203125" style="51" customWidth="1"/>
    <col min="10247" max="10247" width="7" style="51" bestFit="1" customWidth="1"/>
    <col min="10248" max="10248" width="11.33203125" style="51" customWidth="1"/>
    <col min="10249" max="10249" width="10.33203125" style="51" customWidth="1"/>
    <col min="10250" max="10250" width="12.77734375" style="51" customWidth="1"/>
    <col min="10251" max="10251" width="9" style="51"/>
    <col min="10252" max="10252" width="6.88671875" style="51" customWidth="1"/>
    <col min="10253" max="10253" width="5.77734375" style="51" customWidth="1"/>
    <col min="10254" max="10254" width="5.88671875" style="51" customWidth="1"/>
    <col min="10255" max="10255" width="7" style="51" customWidth="1"/>
    <col min="10256" max="10256" width="9.109375" style="51" customWidth="1"/>
    <col min="10257" max="10257" width="9" style="51" customWidth="1"/>
    <col min="10258" max="10496" width="9" style="51"/>
    <col min="10497" max="10497" width="6.44140625" style="51" customWidth="1"/>
    <col min="10498" max="10498" width="9.88671875" style="51" customWidth="1"/>
    <col min="10499" max="10499" width="10.21875" style="51" customWidth="1"/>
    <col min="10500" max="10500" width="6" style="51" customWidth="1"/>
    <col min="10501" max="10501" width="12" style="51" customWidth="1"/>
    <col min="10502" max="10502" width="12.33203125" style="51" customWidth="1"/>
    <col min="10503" max="10503" width="7" style="51" bestFit="1" customWidth="1"/>
    <col min="10504" max="10504" width="11.33203125" style="51" customWidth="1"/>
    <col min="10505" max="10505" width="10.33203125" style="51" customWidth="1"/>
    <col min="10506" max="10506" width="12.77734375" style="51" customWidth="1"/>
    <col min="10507" max="10507" width="9" style="51"/>
    <col min="10508" max="10508" width="6.88671875" style="51" customWidth="1"/>
    <col min="10509" max="10509" width="5.77734375" style="51" customWidth="1"/>
    <col min="10510" max="10510" width="5.88671875" style="51" customWidth="1"/>
    <col min="10511" max="10511" width="7" style="51" customWidth="1"/>
    <col min="10512" max="10512" width="9.109375" style="51" customWidth="1"/>
    <col min="10513" max="10513" width="9" style="51" customWidth="1"/>
    <col min="10514" max="10752" width="9" style="51"/>
    <col min="10753" max="10753" width="6.44140625" style="51" customWidth="1"/>
    <col min="10754" max="10754" width="9.88671875" style="51" customWidth="1"/>
    <col min="10755" max="10755" width="10.21875" style="51" customWidth="1"/>
    <col min="10756" max="10756" width="6" style="51" customWidth="1"/>
    <col min="10757" max="10757" width="12" style="51" customWidth="1"/>
    <col min="10758" max="10758" width="12.33203125" style="51" customWidth="1"/>
    <col min="10759" max="10759" width="7" style="51" bestFit="1" customWidth="1"/>
    <col min="10760" max="10760" width="11.33203125" style="51" customWidth="1"/>
    <col min="10761" max="10761" width="10.33203125" style="51" customWidth="1"/>
    <col min="10762" max="10762" width="12.77734375" style="51" customWidth="1"/>
    <col min="10763" max="10763" width="9" style="51"/>
    <col min="10764" max="10764" width="6.88671875" style="51" customWidth="1"/>
    <col min="10765" max="10765" width="5.77734375" style="51" customWidth="1"/>
    <col min="10766" max="10766" width="5.88671875" style="51" customWidth="1"/>
    <col min="10767" max="10767" width="7" style="51" customWidth="1"/>
    <col min="10768" max="10768" width="9.109375" style="51" customWidth="1"/>
    <col min="10769" max="10769" width="9" style="51" customWidth="1"/>
    <col min="10770" max="11008" width="9" style="51"/>
    <col min="11009" max="11009" width="6.44140625" style="51" customWidth="1"/>
    <col min="11010" max="11010" width="9.88671875" style="51" customWidth="1"/>
    <col min="11011" max="11011" width="10.21875" style="51" customWidth="1"/>
    <col min="11012" max="11012" width="6" style="51" customWidth="1"/>
    <col min="11013" max="11013" width="12" style="51" customWidth="1"/>
    <col min="11014" max="11014" width="12.33203125" style="51" customWidth="1"/>
    <col min="11015" max="11015" width="7" style="51" bestFit="1" customWidth="1"/>
    <col min="11016" max="11016" width="11.33203125" style="51" customWidth="1"/>
    <col min="11017" max="11017" width="10.33203125" style="51" customWidth="1"/>
    <col min="11018" max="11018" width="12.77734375" style="51" customWidth="1"/>
    <col min="11019" max="11019" width="9" style="51"/>
    <col min="11020" max="11020" width="6.88671875" style="51" customWidth="1"/>
    <col min="11021" max="11021" width="5.77734375" style="51" customWidth="1"/>
    <col min="11022" max="11022" width="5.88671875" style="51" customWidth="1"/>
    <col min="11023" max="11023" width="7" style="51" customWidth="1"/>
    <col min="11024" max="11024" width="9.109375" style="51" customWidth="1"/>
    <col min="11025" max="11025" width="9" style="51" customWidth="1"/>
    <col min="11026" max="11264" width="9" style="51"/>
    <col min="11265" max="11265" width="6.44140625" style="51" customWidth="1"/>
    <col min="11266" max="11266" width="9.88671875" style="51" customWidth="1"/>
    <col min="11267" max="11267" width="10.21875" style="51" customWidth="1"/>
    <col min="11268" max="11268" width="6" style="51" customWidth="1"/>
    <col min="11269" max="11269" width="12" style="51" customWidth="1"/>
    <col min="11270" max="11270" width="12.33203125" style="51" customWidth="1"/>
    <col min="11271" max="11271" width="7" style="51" bestFit="1" customWidth="1"/>
    <col min="11272" max="11272" width="11.33203125" style="51" customWidth="1"/>
    <col min="11273" max="11273" width="10.33203125" style="51" customWidth="1"/>
    <col min="11274" max="11274" width="12.77734375" style="51" customWidth="1"/>
    <col min="11275" max="11275" width="9" style="51"/>
    <col min="11276" max="11276" width="6.88671875" style="51" customWidth="1"/>
    <col min="11277" max="11277" width="5.77734375" style="51" customWidth="1"/>
    <col min="11278" max="11278" width="5.88671875" style="51" customWidth="1"/>
    <col min="11279" max="11279" width="7" style="51" customWidth="1"/>
    <col min="11280" max="11280" width="9.109375" style="51" customWidth="1"/>
    <col min="11281" max="11281" width="9" style="51" customWidth="1"/>
    <col min="11282" max="11520" width="9" style="51"/>
    <col min="11521" max="11521" width="6.44140625" style="51" customWidth="1"/>
    <col min="11522" max="11522" width="9.88671875" style="51" customWidth="1"/>
    <col min="11523" max="11523" width="10.21875" style="51" customWidth="1"/>
    <col min="11524" max="11524" width="6" style="51" customWidth="1"/>
    <col min="11525" max="11525" width="12" style="51" customWidth="1"/>
    <col min="11526" max="11526" width="12.33203125" style="51" customWidth="1"/>
    <col min="11527" max="11527" width="7" style="51" bestFit="1" customWidth="1"/>
    <col min="11528" max="11528" width="11.33203125" style="51" customWidth="1"/>
    <col min="11529" max="11529" width="10.33203125" style="51" customWidth="1"/>
    <col min="11530" max="11530" width="12.77734375" style="51" customWidth="1"/>
    <col min="11531" max="11531" width="9" style="51"/>
    <col min="11532" max="11532" width="6.88671875" style="51" customWidth="1"/>
    <col min="11533" max="11533" width="5.77734375" style="51" customWidth="1"/>
    <col min="11534" max="11534" width="5.88671875" style="51" customWidth="1"/>
    <col min="11535" max="11535" width="7" style="51" customWidth="1"/>
    <col min="11536" max="11536" width="9.109375" style="51" customWidth="1"/>
    <col min="11537" max="11537" width="9" style="51" customWidth="1"/>
    <col min="11538" max="11776" width="9" style="51"/>
    <col min="11777" max="11777" width="6.44140625" style="51" customWidth="1"/>
    <col min="11778" max="11778" width="9.88671875" style="51" customWidth="1"/>
    <col min="11779" max="11779" width="10.21875" style="51" customWidth="1"/>
    <col min="11780" max="11780" width="6" style="51" customWidth="1"/>
    <col min="11781" max="11781" width="12" style="51" customWidth="1"/>
    <col min="11782" max="11782" width="12.33203125" style="51" customWidth="1"/>
    <col min="11783" max="11783" width="7" style="51" bestFit="1" customWidth="1"/>
    <col min="11784" max="11784" width="11.33203125" style="51" customWidth="1"/>
    <col min="11785" max="11785" width="10.33203125" style="51" customWidth="1"/>
    <col min="11786" max="11786" width="12.77734375" style="51" customWidth="1"/>
    <col min="11787" max="11787" width="9" style="51"/>
    <col min="11788" max="11788" width="6.88671875" style="51" customWidth="1"/>
    <col min="11789" max="11789" width="5.77734375" style="51" customWidth="1"/>
    <col min="11790" max="11790" width="5.88671875" style="51" customWidth="1"/>
    <col min="11791" max="11791" width="7" style="51" customWidth="1"/>
    <col min="11792" max="11792" width="9.109375" style="51" customWidth="1"/>
    <col min="11793" max="11793" width="9" style="51" customWidth="1"/>
    <col min="11794" max="12032" width="9" style="51"/>
    <col min="12033" max="12033" width="6.44140625" style="51" customWidth="1"/>
    <col min="12034" max="12034" width="9.88671875" style="51" customWidth="1"/>
    <col min="12035" max="12035" width="10.21875" style="51" customWidth="1"/>
    <col min="12036" max="12036" width="6" style="51" customWidth="1"/>
    <col min="12037" max="12037" width="12" style="51" customWidth="1"/>
    <col min="12038" max="12038" width="12.33203125" style="51" customWidth="1"/>
    <col min="12039" max="12039" width="7" style="51" bestFit="1" customWidth="1"/>
    <col min="12040" max="12040" width="11.33203125" style="51" customWidth="1"/>
    <col min="12041" max="12041" width="10.33203125" style="51" customWidth="1"/>
    <col min="12042" max="12042" width="12.77734375" style="51" customWidth="1"/>
    <col min="12043" max="12043" width="9" style="51"/>
    <col min="12044" max="12044" width="6.88671875" style="51" customWidth="1"/>
    <col min="12045" max="12045" width="5.77734375" style="51" customWidth="1"/>
    <col min="12046" max="12046" width="5.88671875" style="51" customWidth="1"/>
    <col min="12047" max="12047" width="7" style="51" customWidth="1"/>
    <col min="12048" max="12048" width="9.109375" style="51" customWidth="1"/>
    <col min="12049" max="12049" width="9" style="51" customWidth="1"/>
    <col min="12050" max="12288" width="9" style="51"/>
    <col min="12289" max="12289" width="6.44140625" style="51" customWidth="1"/>
    <col min="12290" max="12290" width="9.88671875" style="51" customWidth="1"/>
    <col min="12291" max="12291" width="10.21875" style="51" customWidth="1"/>
    <col min="12292" max="12292" width="6" style="51" customWidth="1"/>
    <col min="12293" max="12293" width="12" style="51" customWidth="1"/>
    <col min="12294" max="12294" width="12.33203125" style="51" customWidth="1"/>
    <col min="12295" max="12295" width="7" style="51" bestFit="1" customWidth="1"/>
    <col min="12296" max="12296" width="11.33203125" style="51" customWidth="1"/>
    <col min="12297" max="12297" width="10.33203125" style="51" customWidth="1"/>
    <col min="12298" max="12298" width="12.77734375" style="51" customWidth="1"/>
    <col min="12299" max="12299" width="9" style="51"/>
    <col min="12300" max="12300" width="6.88671875" style="51" customWidth="1"/>
    <col min="12301" max="12301" width="5.77734375" style="51" customWidth="1"/>
    <col min="12302" max="12302" width="5.88671875" style="51" customWidth="1"/>
    <col min="12303" max="12303" width="7" style="51" customWidth="1"/>
    <col min="12304" max="12304" width="9.109375" style="51" customWidth="1"/>
    <col min="12305" max="12305" width="9" style="51" customWidth="1"/>
    <col min="12306" max="12544" width="9" style="51"/>
    <col min="12545" max="12545" width="6.44140625" style="51" customWidth="1"/>
    <col min="12546" max="12546" width="9.88671875" style="51" customWidth="1"/>
    <col min="12547" max="12547" width="10.21875" style="51" customWidth="1"/>
    <col min="12548" max="12548" width="6" style="51" customWidth="1"/>
    <col min="12549" max="12549" width="12" style="51" customWidth="1"/>
    <col min="12550" max="12550" width="12.33203125" style="51" customWidth="1"/>
    <col min="12551" max="12551" width="7" style="51" bestFit="1" customWidth="1"/>
    <col min="12552" max="12552" width="11.33203125" style="51" customWidth="1"/>
    <col min="12553" max="12553" width="10.33203125" style="51" customWidth="1"/>
    <col min="12554" max="12554" width="12.77734375" style="51" customWidth="1"/>
    <col min="12555" max="12555" width="9" style="51"/>
    <col min="12556" max="12556" width="6.88671875" style="51" customWidth="1"/>
    <col min="12557" max="12557" width="5.77734375" style="51" customWidth="1"/>
    <col min="12558" max="12558" width="5.88671875" style="51" customWidth="1"/>
    <col min="12559" max="12559" width="7" style="51" customWidth="1"/>
    <col min="12560" max="12560" width="9.109375" style="51" customWidth="1"/>
    <col min="12561" max="12561" width="9" style="51" customWidth="1"/>
    <col min="12562" max="12800" width="9" style="51"/>
    <col min="12801" max="12801" width="6.44140625" style="51" customWidth="1"/>
    <col min="12802" max="12802" width="9.88671875" style="51" customWidth="1"/>
    <col min="12803" max="12803" width="10.21875" style="51" customWidth="1"/>
    <col min="12804" max="12804" width="6" style="51" customWidth="1"/>
    <col min="12805" max="12805" width="12" style="51" customWidth="1"/>
    <col min="12806" max="12806" width="12.33203125" style="51" customWidth="1"/>
    <col min="12807" max="12807" width="7" style="51" bestFit="1" customWidth="1"/>
    <col min="12808" max="12808" width="11.33203125" style="51" customWidth="1"/>
    <col min="12809" max="12809" width="10.33203125" style="51" customWidth="1"/>
    <col min="12810" max="12810" width="12.77734375" style="51" customWidth="1"/>
    <col min="12811" max="12811" width="9" style="51"/>
    <col min="12812" max="12812" width="6.88671875" style="51" customWidth="1"/>
    <col min="12813" max="12813" width="5.77734375" style="51" customWidth="1"/>
    <col min="12814" max="12814" width="5.88671875" style="51" customWidth="1"/>
    <col min="12815" max="12815" width="7" style="51" customWidth="1"/>
    <col min="12816" max="12816" width="9.109375" style="51" customWidth="1"/>
    <col min="12817" max="12817" width="9" style="51" customWidth="1"/>
    <col min="12818" max="13056" width="9" style="51"/>
    <col min="13057" max="13057" width="6.44140625" style="51" customWidth="1"/>
    <col min="13058" max="13058" width="9.88671875" style="51" customWidth="1"/>
    <col min="13059" max="13059" width="10.21875" style="51" customWidth="1"/>
    <col min="13060" max="13060" width="6" style="51" customWidth="1"/>
    <col min="13061" max="13061" width="12" style="51" customWidth="1"/>
    <col min="13062" max="13062" width="12.33203125" style="51" customWidth="1"/>
    <col min="13063" max="13063" width="7" style="51" bestFit="1" customWidth="1"/>
    <col min="13064" max="13064" width="11.33203125" style="51" customWidth="1"/>
    <col min="13065" max="13065" width="10.33203125" style="51" customWidth="1"/>
    <col min="13066" max="13066" width="12.77734375" style="51" customWidth="1"/>
    <col min="13067" max="13067" width="9" style="51"/>
    <col min="13068" max="13068" width="6.88671875" style="51" customWidth="1"/>
    <col min="13069" max="13069" width="5.77734375" style="51" customWidth="1"/>
    <col min="13070" max="13070" width="5.88671875" style="51" customWidth="1"/>
    <col min="13071" max="13071" width="7" style="51" customWidth="1"/>
    <col min="13072" max="13072" width="9.109375" style="51" customWidth="1"/>
    <col min="13073" max="13073" width="9" style="51" customWidth="1"/>
    <col min="13074" max="13312" width="9" style="51"/>
    <col min="13313" max="13313" width="6.44140625" style="51" customWidth="1"/>
    <col min="13314" max="13314" width="9.88671875" style="51" customWidth="1"/>
    <col min="13315" max="13315" width="10.21875" style="51" customWidth="1"/>
    <col min="13316" max="13316" width="6" style="51" customWidth="1"/>
    <col min="13317" max="13317" width="12" style="51" customWidth="1"/>
    <col min="13318" max="13318" width="12.33203125" style="51" customWidth="1"/>
    <col min="13319" max="13319" width="7" style="51" bestFit="1" customWidth="1"/>
    <col min="13320" max="13320" width="11.33203125" style="51" customWidth="1"/>
    <col min="13321" max="13321" width="10.33203125" style="51" customWidth="1"/>
    <col min="13322" max="13322" width="12.77734375" style="51" customWidth="1"/>
    <col min="13323" max="13323" width="9" style="51"/>
    <col min="13324" max="13324" width="6.88671875" style="51" customWidth="1"/>
    <col min="13325" max="13325" width="5.77734375" style="51" customWidth="1"/>
    <col min="13326" max="13326" width="5.88671875" style="51" customWidth="1"/>
    <col min="13327" max="13327" width="7" style="51" customWidth="1"/>
    <col min="13328" max="13328" width="9.109375" style="51" customWidth="1"/>
    <col min="13329" max="13329" width="9" style="51" customWidth="1"/>
    <col min="13330" max="13568" width="9" style="51"/>
    <col min="13569" max="13569" width="6.44140625" style="51" customWidth="1"/>
    <col min="13570" max="13570" width="9.88671875" style="51" customWidth="1"/>
    <col min="13571" max="13571" width="10.21875" style="51" customWidth="1"/>
    <col min="13572" max="13572" width="6" style="51" customWidth="1"/>
    <col min="13573" max="13573" width="12" style="51" customWidth="1"/>
    <col min="13574" max="13574" width="12.33203125" style="51" customWidth="1"/>
    <col min="13575" max="13575" width="7" style="51" bestFit="1" customWidth="1"/>
    <col min="13576" max="13576" width="11.33203125" style="51" customWidth="1"/>
    <col min="13577" max="13577" width="10.33203125" style="51" customWidth="1"/>
    <col min="13578" max="13578" width="12.77734375" style="51" customWidth="1"/>
    <col min="13579" max="13579" width="9" style="51"/>
    <col min="13580" max="13580" width="6.88671875" style="51" customWidth="1"/>
    <col min="13581" max="13581" width="5.77734375" style="51" customWidth="1"/>
    <col min="13582" max="13582" width="5.88671875" style="51" customWidth="1"/>
    <col min="13583" max="13583" width="7" style="51" customWidth="1"/>
    <col min="13584" max="13584" width="9.109375" style="51" customWidth="1"/>
    <col min="13585" max="13585" width="9" style="51" customWidth="1"/>
    <col min="13586" max="13824" width="9" style="51"/>
    <col min="13825" max="13825" width="6.44140625" style="51" customWidth="1"/>
    <col min="13826" max="13826" width="9.88671875" style="51" customWidth="1"/>
    <col min="13827" max="13827" width="10.21875" style="51" customWidth="1"/>
    <col min="13828" max="13828" width="6" style="51" customWidth="1"/>
    <col min="13829" max="13829" width="12" style="51" customWidth="1"/>
    <col min="13830" max="13830" width="12.33203125" style="51" customWidth="1"/>
    <col min="13831" max="13831" width="7" style="51" bestFit="1" customWidth="1"/>
    <col min="13832" max="13832" width="11.33203125" style="51" customWidth="1"/>
    <col min="13833" max="13833" width="10.33203125" style="51" customWidth="1"/>
    <col min="13834" max="13834" width="12.77734375" style="51" customWidth="1"/>
    <col min="13835" max="13835" width="9" style="51"/>
    <col min="13836" max="13836" width="6.88671875" style="51" customWidth="1"/>
    <col min="13837" max="13837" width="5.77734375" style="51" customWidth="1"/>
    <col min="13838" max="13838" width="5.88671875" style="51" customWidth="1"/>
    <col min="13839" max="13839" width="7" style="51" customWidth="1"/>
    <col min="13840" max="13840" width="9.109375" style="51" customWidth="1"/>
    <col min="13841" max="13841" width="9" style="51" customWidth="1"/>
    <col min="13842" max="14080" width="9" style="51"/>
    <col min="14081" max="14081" width="6.44140625" style="51" customWidth="1"/>
    <col min="14082" max="14082" width="9.88671875" style="51" customWidth="1"/>
    <col min="14083" max="14083" width="10.21875" style="51" customWidth="1"/>
    <col min="14084" max="14084" width="6" style="51" customWidth="1"/>
    <col min="14085" max="14085" width="12" style="51" customWidth="1"/>
    <col min="14086" max="14086" width="12.33203125" style="51" customWidth="1"/>
    <col min="14087" max="14087" width="7" style="51" bestFit="1" customWidth="1"/>
    <col min="14088" max="14088" width="11.33203125" style="51" customWidth="1"/>
    <col min="14089" max="14089" width="10.33203125" style="51" customWidth="1"/>
    <col min="14090" max="14090" width="12.77734375" style="51" customWidth="1"/>
    <col min="14091" max="14091" width="9" style="51"/>
    <col min="14092" max="14092" width="6.88671875" style="51" customWidth="1"/>
    <col min="14093" max="14093" width="5.77734375" style="51" customWidth="1"/>
    <col min="14094" max="14094" width="5.88671875" style="51" customWidth="1"/>
    <col min="14095" max="14095" width="7" style="51" customWidth="1"/>
    <col min="14096" max="14096" width="9.109375" style="51" customWidth="1"/>
    <col min="14097" max="14097" width="9" style="51" customWidth="1"/>
    <col min="14098" max="14336" width="9" style="51"/>
    <col min="14337" max="14337" width="6.44140625" style="51" customWidth="1"/>
    <col min="14338" max="14338" width="9.88671875" style="51" customWidth="1"/>
    <col min="14339" max="14339" width="10.21875" style="51" customWidth="1"/>
    <col min="14340" max="14340" width="6" style="51" customWidth="1"/>
    <col min="14341" max="14341" width="12" style="51" customWidth="1"/>
    <col min="14342" max="14342" width="12.33203125" style="51" customWidth="1"/>
    <col min="14343" max="14343" width="7" style="51" bestFit="1" customWidth="1"/>
    <col min="14344" max="14344" width="11.33203125" style="51" customWidth="1"/>
    <col min="14345" max="14345" width="10.33203125" style="51" customWidth="1"/>
    <col min="14346" max="14346" width="12.77734375" style="51" customWidth="1"/>
    <col min="14347" max="14347" width="9" style="51"/>
    <col min="14348" max="14348" width="6.88671875" style="51" customWidth="1"/>
    <col min="14349" max="14349" width="5.77734375" style="51" customWidth="1"/>
    <col min="14350" max="14350" width="5.88671875" style="51" customWidth="1"/>
    <col min="14351" max="14351" width="7" style="51" customWidth="1"/>
    <col min="14352" max="14352" width="9.109375" style="51" customWidth="1"/>
    <col min="14353" max="14353" width="9" style="51" customWidth="1"/>
    <col min="14354" max="14592" width="9" style="51"/>
    <col min="14593" max="14593" width="6.44140625" style="51" customWidth="1"/>
    <col min="14594" max="14594" width="9.88671875" style="51" customWidth="1"/>
    <col min="14595" max="14595" width="10.21875" style="51" customWidth="1"/>
    <col min="14596" max="14596" width="6" style="51" customWidth="1"/>
    <col min="14597" max="14597" width="12" style="51" customWidth="1"/>
    <col min="14598" max="14598" width="12.33203125" style="51" customWidth="1"/>
    <col min="14599" max="14599" width="7" style="51" bestFit="1" customWidth="1"/>
    <col min="14600" max="14600" width="11.33203125" style="51" customWidth="1"/>
    <col min="14601" max="14601" width="10.33203125" style="51" customWidth="1"/>
    <col min="14602" max="14602" width="12.77734375" style="51" customWidth="1"/>
    <col min="14603" max="14603" width="9" style="51"/>
    <col min="14604" max="14604" width="6.88671875" style="51" customWidth="1"/>
    <col min="14605" max="14605" width="5.77734375" style="51" customWidth="1"/>
    <col min="14606" max="14606" width="5.88671875" style="51" customWidth="1"/>
    <col min="14607" max="14607" width="7" style="51" customWidth="1"/>
    <col min="14608" max="14608" width="9.109375" style="51" customWidth="1"/>
    <col min="14609" max="14609" width="9" style="51" customWidth="1"/>
    <col min="14610" max="14848" width="9" style="51"/>
    <col min="14849" max="14849" width="6.44140625" style="51" customWidth="1"/>
    <col min="14850" max="14850" width="9.88671875" style="51" customWidth="1"/>
    <col min="14851" max="14851" width="10.21875" style="51" customWidth="1"/>
    <col min="14852" max="14852" width="6" style="51" customWidth="1"/>
    <col min="14853" max="14853" width="12" style="51" customWidth="1"/>
    <col min="14854" max="14854" width="12.33203125" style="51" customWidth="1"/>
    <col min="14855" max="14855" width="7" style="51" bestFit="1" customWidth="1"/>
    <col min="14856" max="14856" width="11.33203125" style="51" customWidth="1"/>
    <col min="14857" max="14857" width="10.33203125" style="51" customWidth="1"/>
    <col min="14858" max="14858" width="12.77734375" style="51" customWidth="1"/>
    <col min="14859" max="14859" width="9" style="51"/>
    <col min="14860" max="14860" width="6.88671875" style="51" customWidth="1"/>
    <col min="14861" max="14861" width="5.77734375" style="51" customWidth="1"/>
    <col min="14862" max="14862" width="5.88671875" style="51" customWidth="1"/>
    <col min="14863" max="14863" width="7" style="51" customWidth="1"/>
    <col min="14864" max="14864" width="9.109375" style="51" customWidth="1"/>
    <col min="14865" max="14865" width="9" style="51" customWidth="1"/>
    <col min="14866" max="15104" width="9" style="51"/>
    <col min="15105" max="15105" width="6.44140625" style="51" customWidth="1"/>
    <col min="15106" max="15106" width="9.88671875" style="51" customWidth="1"/>
    <col min="15107" max="15107" width="10.21875" style="51" customWidth="1"/>
    <col min="15108" max="15108" width="6" style="51" customWidth="1"/>
    <col min="15109" max="15109" width="12" style="51" customWidth="1"/>
    <col min="15110" max="15110" width="12.33203125" style="51" customWidth="1"/>
    <col min="15111" max="15111" width="7" style="51" bestFit="1" customWidth="1"/>
    <col min="15112" max="15112" width="11.33203125" style="51" customWidth="1"/>
    <col min="15113" max="15113" width="10.33203125" style="51" customWidth="1"/>
    <col min="15114" max="15114" width="12.77734375" style="51" customWidth="1"/>
    <col min="15115" max="15115" width="9" style="51"/>
    <col min="15116" max="15116" width="6.88671875" style="51" customWidth="1"/>
    <col min="15117" max="15117" width="5.77734375" style="51" customWidth="1"/>
    <col min="15118" max="15118" width="5.88671875" style="51" customWidth="1"/>
    <col min="15119" max="15119" width="7" style="51" customWidth="1"/>
    <col min="15120" max="15120" width="9.109375" style="51" customWidth="1"/>
    <col min="15121" max="15121" width="9" style="51" customWidth="1"/>
    <col min="15122" max="15360" width="9" style="51"/>
    <col min="15361" max="15361" width="6.44140625" style="51" customWidth="1"/>
    <col min="15362" max="15362" width="9.88671875" style="51" customWidth="1"/>
    <col min="15363" max="15363" width="10.21875" style="51" customWidth="1"/>
    <col min="15364" max="15364" width="6" style="51" customWidth="1"/>
    <col min="15365" max="15365" width="12" style="51" customWidth="1"/>
    <col min="15366" max="15366" width="12.33203125" style="51" customWidth="1"/>
    <col min="15367" max="15367" width="7" style="51" bestFit="1" customWidth="1"/>
    <col min="15368" max="15368" width="11.33203125" style="51" customWidth="1"/>
    <col min="15369" max="15369" width="10.33203125" style="51" customWidth="1"/>
    <col min="15370" max="15370" width="12.77734375" style="51" customWidth="1"/>
    <col min="15371" max="15371" width="9" style="51"/>
    <col min="15372" max="15372" width="6.88671875" style="51" customWidth="1"/>
    <col min="15373" max="15373" width="5.77734375" style="51" customWidth="1"/>
    <col min="15374" max="15374" width="5.88671875" style="51" customWidth="1"/>
    <col min="15375" max="15375" width="7" style="51" customWidth="1"/>
    <col min="15376" max="15376" width="9.109375" style="51" customWidth="1"/>
    <col min="15377" max="15377" width="9" style="51" customWidth="1"/>
    <col min="15378" max="15616" width="9" style="51"/>
    <col min="15617" max="15617" width="6.44140625" style="51" customWidth="1"/>
    <col min="15618" max="15618" width="9.88671875" style="51" customWidth="1"/>
    <col min="15619" max="15619" width="10.21875" style="51" customWidth="1"/>
    <col min="15620" max="15620" width="6" style="51" customWidth="1"/>
    <col min="15621" max="15621" width="12" style="51" customWidth="1"/>
    <col min="15622" max="15622" width="12.33203125" style="51" customWidth="1"/>
    <col min="15623" max="15623" width="7" style="51" bestFit="1" customWidth="1"/>
    <col min="15624" max="15624" width="11.33203125" style="51" customWidth="1"/>
    <col min="15625" max="15625" width="10.33203125" style="51" customWidth="1"/>
    <col min="15626" max="15626" width="12.77734375" style="51" customWidth="1"/>
    <col min="15627" max="15627" width="9" style="51"/>
    <col min="15628" max="15628" width="6.88671875" style="51" customWidth="1"/>
    <col min="15629" max="15629" width="5.77734375" style="51" customWidth="1"/>
    <col min="15630" max="15630" width="5.88671875" style="51" customWidth="1"/>
    <col min="15631" max="15631" width="7" style="51" customWidth="1"/>
    <col min="15632" max="15632" width="9.109375" style="51" customWidth="1"/>
    <col min="15633" max="15633" width="9" style="51" customWidth="1"/>
    <col min="15634" max="15872" width="9" style="51"/>
    <col min="15873" max="15873" width="6.44140625" style="51" customWidth="1"/>
    <col min="15874" max="15874" width="9.88671875" style="51" customWidth="1"/>
    <col min="15875" max="15875" width="10.21875" style="51" customWidth="1"/>
    <col min="15876" max="15876" width="6" style="51" customWidth="1"/>
    <col min="15877" max="15877" width="12" style="51" customWidth="1"/>
    <col min="15878" max="15878" width="12.33203125" style="51" customWidth="1"/>
    <col min="15879" max="15879" width="7" style="51" bestFit="1" customWidth="1"/>
    <col min="15880" max="15880" width="11.33203125" style="51" customWidth="1"/>
    <col min="15881" max="15881" width="10.33203125" style="51" customWidth="1"/>
    <col min="15882" max="15882" width="12.77734375" style="51" customWidth="1"/>
    <col min="15883" max="15883" width="9" style="51"/>
    <col min="15884" max="15884" width="6.88671875" style="51" customWidth="1"/>
    <col min="15885" max="15885" width="5.77734375" style="51" customWidth="1"/>
    <col min="15886" max="15886" width="5.88671875" style="51" customWidth="1"/>
    <col min="15887" max="15887" width="7" style="51" customWidth="1"/>
    <col min="15888" max="15888" width="9.109375" style="51" customWidth="1"/>
    <col min="15889" max="15889" width="9" style="51" customWidth="1"/>
    <col min="15890" max="16384" width="9" style="51"/>
  </cols>
  <sheetData>
    <row r="1" spans="1:17" ht="18" customHeight="1" x14ac:dyDescent="0.2">
      <c r="A1" s="9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8.25" customHeight="1" x14ac:dyDescent="0.2">
      <c r="A2" s="52"/>
      <c r="B2" s="53"/>
      <c r="C2" s="53"/>
      <c r="D2" s="54"/>
      <c r="E2" s="53"/>
      <c r="F2" s="53"/>
      <c r="G2" s="54"/>
      <c r="H2" s="53"/>
      <c r="I2" s="53"/>
      <c r="J2" s="53"/>
      <c r="K2" s="53"/>
      <c r="L2" s="54"/>
      <c r="M2" s="54"/>
      <c r="N2" s="54"/>
      <c r="O2" s="53"/>
      <c r="P2" s="55"/>
      <c r="Q2" s="53"/>
    </row>
    <row r="3" spans="1:17" ht="14.25" customHeight="1" x14ac:dyDescent="0.2">
      <c r="A3" s="56"/>
      <c r="B3" s="226" t="s">
        <v>60</v>
      </c>
      <c r="C3" s="226"/>
      <c r="D3" s="226"/>
      <c r="E3" s="226" t="s">
        <v>61</v>
      </c>
      <c r="F3" s="226"/>
      <c r="G3" s="226"/>
      <c r="H3" s="226" t="s">
        <v>2</v>
      </c>
      <c r="I3" s="226" t="s">
        <v>3</v>
      </c>
      <c r="J3" s="226" t="s">
        <v>4</v>
      </c>
      <c r="K3" s="226" t="s">
        <v>5</v>
      </c>
      <c r="L3" s="226" t="s">
        <v>62</v>
      </c>
      <c r="M3" s="226"/>
      <c r="N3" s="226"/>
      <c r="O3" s="226"/>
      <c r="P3" s="226" t="s">
        <v>7</v>
      </c>
      <c r="Q3" s="226"/>
    </row>
    <row r="4" spans="1:17" ht="14.25" customHeight="1" x14ac:dyDescent="0.2">
      <c r="A4" s="57" t="s">
        <v>8</v>
      </c>
      <c r="B4" s="232" t="s">
        <v>63</v>
      </c>
      <c r="C4" s="232" t="s">
        <v>10</v>
      </c>
      <c r="D4" s="58" t="s">
        <v>11</v>
      </c>
      <c r="E4" s="234" t="s">
        <v>12</v>
      </c>
      <c r="F4" s="234" t="s">
        <v>13</v>
      </c>
      <c r="G4" s="58" t="s">
        <v>14</v>
      </c>
      <c r="H4" s="227"/>
      <c r="I4" s="227"/>
      <c r="J4" s="227"/>
      <c r="K4" s="227"/>
      <c r="L4" s="58" t="s">
        <v>64</v>
      </c>
      <c r="M4" s="224" t="s">
        <v>15</v>
      </c>
      <c r="N4" s="224" t="s">
        <v>16</v>
      </c>
      <c r="O4" s="228" t="s">
        <v>17</v>
      </c>
      <c r="P4" s="230" t="s">
        <v>65</v>
      </c>
      <c r="Q4" s="228" t="s">
        <v>17</v>
      </c>
    </row>
    <row r="5" spans="1:17" ht="14.25" customHeight="1" x14ac:dyDescent="0.2">
      <c r="A5" s="59"/>
      <c r="B5" s="233"/>
      <c r="C5" s="233"/>
      <c r="D5" s="60" t="s">
        <v>18</v>
      </c>
      <c r="E5" s="233"/>
      <c r="F5" s="233"/>
      <c r="G5" s="60" t="s">
        <v>19</v>
      </c>
      <c r="H5" s="61" t="s">
        <v>20</v>
      </c>
      <c r="I5" s="61" t="s">
        <v>21</v>
      </c>
      <c r="J5" s="61" t="s">
        <v>22</v>
      </c>
      <c r="K5" s="61" t="s">
        <v>23</v>
      </c>
      <c r="L5" s="60" t="s">
        <v>66</v>
      </c>
      <c r="M5" s="225"/>
      <c r="N5" s="225"/>
      <c r="O5" s="229"/>
      <c r="P5" s="231"/>
      <c r="Q5" s="229"/>
    </row>
    <row r="6" spans="1:17" ht="18" customHeight="1" x14ac:dyDescent="0.2">
      <c r="A6" s="62" t="s">
        <v>28</v>
      </c>
      <c r="B6" s="63" t="s">
        <v>67</v>
      </c>
      <c r="C6" s="62"/>
      <c r="D6" s="64"/>
      <c r="E6" s="62"/>
      <c r="F6" s="62"/>
      <c r="G6" s="64"/>
      <c r="H6" s="62"/>
      <c r="I6" s="62"/>
      <c r="J6" s="62"/>
      <c r="K6" s="62"/>
      <c r="L6" s="64"/>
      <c r="M6" s="64"/>
      <c r="N6" s="64"/>
      <c r="O6" s="62"/>
      <c r="P6" s="65"/>
      <c r="Q6" s="62"/>
    </row>
    <row r="7" spans="1:17" ht="20.100000000000001" customHeight="1" x14ac:dyDescent="0.2">
      <c r="A7" s="63" t="s">
        <v>68</v>
      </c>
      <c r="B7" s="62" t="s">
        <v>28</v>
      </c>
      <c r="C7" s="62">
        <v>7926321</v>
      </c>
      <c r="D7" s="64">
        <v>91.3</v>
      </c>
      <c r="E7" s="62">
        <v>1085035395</v>
      </c>
      <c r="F7" s="62">
        <v>2135199948</v>
      </c>
      <c r="G7" s="64">
        <f t="shared" ref="G7:G17" si="0">E7/F7*100</f>
        <v>50.816570879759126</v>
      </c>
      <c r="H7" s="62">
        <v>298141571</v>
      </c>
      <c r="I7" s="62">
        <v>489054535</v>
      </c>
      <c r="J7" s="62">
        <v>73991347</v>
      </c>
      <c r="K7" s="62" t="s">
        <v>28</v>
      </c>
      <c r="L7" s="64">
        <f t="shared" ref="L7:L17" si="1">F7/C7</f>
        <v>269.38095845474845</v>
      </c>
      <c r="M7" s="64">
        <f t="shared" ref="M7:M17" si="2">H7/C7</f>
        <v>37.614117697226746</v>
      </c>
      <c r="N7" s="64">
        <f t="shared" ref="N7:N17" si="3">I7/C7</f>
        <v>61.700066777512546</v>
      </c>
      <c r="O7" s="62">
        <f t="shared" ref="O7:O17" si="4">J7*1000/C7</f>
        <v>9334.8915594006357</v>
      </c>
      <c r="P7" s="65" t="s">
        <v>28</v>
      </c>
      <c r="Q7" s="62" t="s">
        <v>28</v>
      </c>
    </row>
    <row r="8" spans="1:17" ht="20.100000000000001" customHeight="1" x14ac:dyDescent="0.2">
      <c r="A8" s="63" t="s">
        <v>69</v>
      </c>
      <c r="B8" s="62">
        <v>27170</v>
      </c>
      <c r="C8" s="62">
        <v>8668617</v>
      </c>
      <c r="D8" s="64">
        <v>89.9</v>
      </c>
      <c r="E8" s="62">
        <v>1203848624</v>
      </c>
      <c r="F8" s="62">
        <v>2361685218</v>
      </c>
      <c r="G8" s="64">
        <f t="shared" si="0"/>
        <v>50.97413553782085</v>
      </c>
      <c r="H8" s="62">
        <v>309464590</v>
      </c>
      <c r="I8" s="62">
        <v>537603077</v>
      </c>
      <c r="J8" s="62">
        <v>93303183</v>
      </c>
      <c r="K8" s="62">
        <v>43588</v>
      </c>
      <c r="L8" s="64">
        <f t="shared" si="1"/>
        <v>272.44083087302164</v>
      </c>
      <c r="M8" s="64">
        <f t="shared" si="2"/>
        <v>35.699418949989372</v>
      </c>
      <c r="N8" s="64">
        <f t="shared" si="3"/>
        <v>62.017168021150319</v>
      </c>
      <c r="O8" s="62">
        <f t="shared" si="4"/>
        <v>10763.329721453838</v>
      </c>
      <c r="P8" s="65">
        <f t="shared" ref="P8:P17" si="5">F8/K8</f>
        <v>54182.004634303019</v>
      </c>
      <c r="Q8" s="62">
        <f t="shared" ref="Q8:Q17" si="6">J8*1000/K8</f>
        <v>2140570.4092869596</v>
      </c>
    </row>
    <row r="9" spans="1:17" ht="20.100000000000001" customHeight="1" x14ac:dyDescent="0.2">
      <c r="A9" s="66" t="s">
        <v>70</v>
      </c>
      <c r="B9" s="62">
        <v>27715</v>
      </c>
      <c r="C9" s="62">
        <v>9077129</v>
      </c>
      <c r="D9" s="64">
        <v>90.1</v>
      </c>
      <c r="E9" s="62">
        <v>1124709088</v>
      </c>
      <c r="F9" s="62">
        <v>2288095512</v>
      </c>
      <c r="G9" s="64">
        <f t="shared" si="0"/>
        <v>49.154813778595447</v>
      </c>
      <c r="H9" s="62">
        <v>279212605</v>
      </c>
      <c r="I9" s="62">
        <v>440341521</v>
      </c>
      <c r="J9" s="62">
        <v>153760614</v>
      </c>
      <c r="K9" s="62">
        <v>49246</v>
      </c>
      <c r="L9" s="64">
        <f t="shared" si="1"/>
        <v>252.07260048854656</v>
      </c>
      <c r="M9" s="64">
        <f t="shared" si="2"/>
        <v>30.76001288513141</v>
      </c>
      <c r="N9" s="64">
        <f t="shared" si="3"/>
        <v>48.511100921888406</v>
      </c>
      <c r="O9" s="62">
        <f t="shared" si="4"/>
        <v>16939.344367585829</v>
      </c>
      <c r="P9" s="65">
        <f t="shared" si="5"/>
        <v>46462.565731226903</v>
      </c>
      <c r="Q9" s="62">
        <f t="shared" si="6"/>
        <v>3122296.5113917883</v>
      </c>
    </row>
    <row r="10" spans="1:17" ht="20.100000000000001" customHeight="1" x14ac:dyDescent="0.2">
      <c r="A10" s="66" t="s">
        <v>71</v>
      </c>
      <c r="B10" s="62">
        <v>28358</v>
      </c>
      <c r="C10" s="62">
        <v>9497612</v>
      </c>
      <c r="D10" s="64">
        <v>91.9</v>
      </c>
      <c r="E10" s="62">
        <v>1224590554</v>
      </c>
      <c r="F10" s="62">
        <v>2483477544</v>
      </c>
      <c r="G10" s="64">
        <f t="shared" si="0"/>
        <v>49.309507829397148</v>
      </c>
      <c r="H10" s="62">
        <v>289115521</v>
      </c>
      <c r="I10" s="62">
        <v>451519780</v>
      </c>
      <c r="J10" s="62">
        <v>224847800</v>
      </c>
      <c r="K10" s="62">
        <v>50163</v>
      </c>
      <c r="L10" s="64">
        <f t="shared" si="1"/>
        <v>261.48441776732932</v>
      </c>
      <c r="M10" s="64">
        <f t="shared" si="2"/>
        <v>30.440864608914325</v>
      </c>
      <c r="N10" s="64">
        <f t="shared" si="3"/>
        <v>47.540348036959188</v>
      </c>
      <c r="O10" s="62">
        <f t="shared" si="4"/>
        <v>23674.140404977588</v>
      </c>
      <c r="P10" s="65">
        <f t="shared" si="5"/>
        <v>49508.154296991808</v>
      </c>
      <c r="Q10" s="62">
        <f t="shared" si="6"/>
        <v>4482343.5599944182</v>
      </c>
    </row>
    <row r="11" spans="1:17" ht="20.100000000000001" customHeight="1" x14ac:dyDescent="0.2">
      <c r="A11" s="66" t="s">
        <v>72</v>
      </c>
      <c r="B11" s="62">
        <v>28212</v>
      </c>
      <c r="C11" s="62">
        <v>9458881</v>
      </c>
      <c r="D11" s="64">
        <v>92</v>
      </c>
      <c r="E11" s="62">
        <v>1000194050</v>
      </c>
      <c r="F11" s="62">
        <v>2202148586</v>
      </c>
      <c r="G11" s="64">
        <f t="shared" si="0"/>
        <v>45.419008342972909</v>
      </c>
      <c r="H11" s="62">
        <v>253178034</v>
      </c>
      <c r="I11" s="62">
        <v>380646119</v>
      </c>
      <c r="J11" s="62">
        <v>236274464</v>
      </c>
      <c r="K11" s="62">
        <v>49568</v>
      </c>
      <c r="L11" s="64">
        <f t="shared" si="1"/>
        <v>232.81280164112437</v>
      </c>
      <c r="M11" s="64">
        <f t="shared" si="2"/>
        <v>26.766171812500865</v>
      </c>
      <c r="N11" s="64">
        <f t="shared" si="3"/>
        <v>40.24219344761817</v>
      </c>
      <c r="O11" s="62">
        <f t="shared" si="4"/>
        <v>24979.113702773087</v>
      </c>
      <c r="P11" s="65">
        <f t="shared" si="5"/>
        <v>44426.819439961262</v>
      </c>
      <c r="Q11" s="62">
        <f t="shared" si="6"/>
        <v>4766673.3376371851</v>
      </c>
    </row>
    <row r="12" spans="1:17" ht="20.100000000000001" customHeight="1" x14ac:dyDescent="0.2">
      <c r="A12" s="66" t="s">
        <v>73</v>
      </c>
      <c r="B12" s="62">
        <v>28108</v>
      </c>
      <c r="C12" s="62">
        <v>9075835</v>
      </c>
      <c r="D12" s="64">
        <v>88.3</v>
      </c>
      <c r="E12" s="62">
        <v>1062569220</v>
      </c>
      <c r="F12" s="62">
        <v>2231333209</v>
      </c>
      <c r="G12" s="64">
        <f t="shared" si="0"/>
        <v>47.62037403083351</v>
      </c>
      <c r="H12" s="62">
        <v>269864001</v>
      </c>
      <c r="I12" s="62">
        <v>398164805</v>
      </c>
      <c r="J12" s="62">
        <v>270602211</v>
      </c>
      <c r="K12" s="62">
        <v>46390</v>
      </c>
      <c r="L12" s="64">
        <f t="shared" si="1"/>
        <v>245.85431632461365</v>
      </c>
      <c r="M12" s="64">
        <f t="shared" si="2"/>
        <v>29.734344112690458</v>
      </c>
      <c r="N12" s="64">
        <f t="shared" si="3"/>
        <v>43.870873038128174</v>
      </c>
      <c r="O12" s="62">
        <f t="shared" si="4"/>
        <v>29815.682083246335</v>
      </c>
      <c r="P12" s="65">
        <f t="shared" si="5"/>
        <v>48099.444039663722</v>
      </c>
      <c r="Q12" s="62">
        <f t="shared" si="6"/>
        <v>5833201.3580513038</v>
      </c>
    </row>
    <row r="13" spans="1:17" ht="20.100000000000001" customHeight="1" x14ac:dyDescent="0.2">
      <c r="A13" s="66" t="s">
        <v>74</v>
      </c>
      <c r="B13" s="62">
        <v>27563</v>
      </c>
      <c r="C13" s="62">
        <v>8752051</v>
      </c>
      <c r="D13" s="64">
        <v>86.9</v>
      </c>
      <c r="E13" s="62">
        <v>824496718</v>
      </c>
      <c r="F13" s="62">
        <v>1872037598</v>
      </c>
      <c r="G13" s="64">
        <f t="shared" si="0"/>
        <v>44.042743526137237</v>
      </c>
      <c r="H13" s="62">
        <v>216097563</v>
      </c>
      <c r="I13" s="62">
        <v>309728826</v>
      </c>
      <c r="J13" s="62">
        <v>258431270</v>
      </c>
      <c r="K13" s="62">
        <v>44447</v>
      </c>
      <c r="L13" s="64">
        <f t="shared" si="1"/>
        <v>213.89701659645266</v>
      </c>
      <c r="M13" s="64">
        <f t="shared" si="2"/>
        <v>24.691076754465897</v>
      </c>
      <c r="N13" s="64">
        <f t="shared" si="3"/>
        <v>35.389284865913147</v>
      </c>
      <c r="O13" s="62">
        <f t="shared" si="4"/>
        <v>29528.080903550494</v>
      </c>
      <c r="P13" s="65">
        <f t="shared" si="5"/>
        <v>42118.424145611629</v>
      </c>
      <c r="Q13" s="62">
        <f t="shared" si="6"/>
        <v>5814369.2487681955</v>
      </c>
    </row>
    <row r="14" spans="1:17" ht="20.100000000000001" customHeight="1" x14ac:dyDescent="0.2">
      <c r="A14" s="66" t="s">
        <v>75</v>
      </c>
      <c r="B14" s="62">
        <v>27224</v>
      </c>
      <c r="C14" s="62">
        <v>8481257</v>
      </c>
      <c r="D14" s="64">
        <v>85.9</v>
      </c>
      <c r="E14" s="62">
        <v>635019019</v>
      </c>
      <c r="F14" s="62">
        <v>1588145863</v>
      </c>
      <c r="G14" s="64">
        <f t="shared" si="0"/>
        <v>39.984930464790693</v>
      </c>
      <c r="H14" s="62">
        <v>175280459</v>
      </c>
      <c r="I14" s="62">
        <v>247373003</v>
      </c>
      <c r="J14" s="62">
        <v>204440294</v>
      </c>
      <c r="K14" s="62">
        <v>40891</v>
      </c>
      <c r="L14" s="64">
        <f t="shared" si="1"/>
        <v>187.25359495650233</v>
      </c>
      <c r="M14" s="64">
        <f t="shared" si="2"/>
        <v>20.66680198465864</v>
      </c>
      <c r="N14" s="64">
        <f t="shared" si="3"/>
        <v>29.167021232819618</v>
      </c>
      <c r="O14" s="62">
        <f t="shared" si="4"/>
        <v>24104.952131505979</v>
      </c>
      <c r="P14" s="65">
        <f t="shared" si="5"/>
        <v>38838.518573769288</v>
      </c>
      <c r="Q14" s="62">
        <f t="shared" si="6"/>
        <v>4999640.3609596239</v>
      </c>
    </row>
    <row r="15" spans="1:17" ht="20.100000000000001" hidden="1" customHeight="1" x14ac:dyDescent="0.2">
      <c r="A15" s="66" t="s">
        <v>76</v>
      </c>
      <c r="B15" s="62">
        <v>28724</v>
      </c>
      <c r="C15" s="62">
        <v>8767378</v>
      </c>
      <c r="D15" s="64">
        <v>85.7</v>
      </c>
      <c r="E15" s="62">
        <v>598843018</v>
      </c>
      <c r="F15" s="62">
        <v>1569564635</v>
      </c>
      <c r="G15" s="64">
        <f>E15/F15*100</f>
        <v>38.153447436715467</v>
      </c>
      <c r="H15" s="62">
        <v>166715792</v>
      </c>
      <c r="I15" s="62">
        <v>241822999</v>
      </c>
      <c r="J15" s="62">
        <v>193413720</v>
      </c>
      <c r="K15" s="62">
        <v>43943</v>
      </c>
      <c r="L15" s="64">
        <f t="shared" si="1"/>
        <v>179.02326499439172</v>
      </c>
      <c r="M15" s="64">
        <f t="shared" si="2"/>
        <v>19.015467566243863</v>
      </c>
      <c r="N15" s="64">
        <f t="shared" si="3"/>
        <v>27.582134476236796</v>
      </c>
      <c r="O15" s="62">
        <f t="shared" si="4"/>
        <v>22060.611507796286</v>
      </c>
      <c r="P15" s="65">
        <f t="shared" si="5"/>
        <v>35718.194820563003</v>
      </c>
      <c r="Q15" s="62">
        <f t="shared" si="6"/>
        <v>4401468.2657078486</v>
      </c>
    </row>
    <row r="16" spans="1:17" ht="20.100000000000001" hidden="1" customHeight="1" x14ac:dyDescent="0.2">
      <c r="A16" s="66" t="s">
        <v>42</v>
      </c>
      <c r="B16" s="62">
        <v>28844</v>
      </c>
      <c r="C16" s="62">
        <v>8801895</v>
      </c>
      <c r="D16" s="64">
        <v>84.9</v>
      </c>
      <c r="E16" s="62">
        <v>586803349</v>
      </c>
      <c r="F16" s="62">
        <v>1565282751</v>
      </c>
      <c r="G16" s="64">
        <f>E16/F16*100</f>
        <v>37.488648528523903</v>
      </c>
      <c r="H16" s="62">
        <v>163671809</v>
      </c>
      <c r="I16" s="62">
        <v>235868131</v>
      </c>
      <c r="J16" s="62">
        <v>189080112</v>
      </c>
      <c r="K16" s="62">
        <v>43923</v>
      </c>
      <c r="L16" s="64">
        <f t="shared" si="1"/>
        <v>177.83474479075244</v>
      </c>
      <c r="M16" s="64">
        <f t="shared" si="2"/>
        <v>18.595064926359608</v>
      </c>
      <c r="N16" s="64">
        <f t="shared" si="3"/>
        <v>26.79742612244295</v>
      </c>
      <c r="O16" s="62">
        <f t="shared" si="4"/>
        <v>21481.750463962591</v>
      </c>
      <c r="P16" s="65">
        <f t="shared" si="5"/>
        <v>35636.972679461782</v>
      </c>
      <c r="Q16" s="62">
        <f t="shared" si="6"/>
        <v>4304808.6879311521</v>
      </c>
    </row>
    <row r="17" spans="1:17" s="67" customFormat="1" ht="20.100000000000001" customHeight="1" x14ac:dyDescent="0.2">
      <c r="A17" s="66" t="s">
        <v>43</v>
      </c>
      <c r="B17" s="62">
        <v>28931</v>
      </c>
      <c r="C17" s="62">
        <v>8812304</v>
      </c>
      <c r="D17" s="64">
        <v>83.8</v>
      </c>
      <c r="E17" s="62">
        <v>583826633</v>
      </c>
      <c r="F17" s="62">
        <v>1564178982</v>
      </c>
      <c r="G17" s="64">
        <f t="shared" si="0"/>
        <v>37.324797207893951</v>
      </c>
      <c r="H17" s="62">
        <v>165627935</v>
      </c>
      <c r="I17" s="62">
        <v>237847741</v>
      </c>
      <c r="J17" s="62">
        <v>189226132</v>
      </c>
      <c r="K17" s="62">
        <v>43670</v>
      </c>
      <c r="L17" s="64">
        <f t="shared" si="1"/>
        <v>177.49943510800352</v>
      </c>
      <c r="M17" s="64">
        <f t="shared" si="2"/>
        <v>18.795077314627367</v>
      </c>
      <c r="N17" s="64">
        <f t="shared" si="3"/>
        <v>26.990414879014615</v>
      </c>
      <c r="O17" s="62">
        <f t="shared" si="4"/>
        <v>21472.946462128406</v>
      </c>
      <c r="P17" s="65">
        <f t="shared" si="5"/>
        <v>35818.158506984197</v>
      </c>
      <c r="Q17" s="62">
        <f t="shared" si="6"/>
        <v>4333092.0998397069</v>
      </c>
    </row>
    <row r="18" spans="1:17" s="67" customFormat="1" ht="20.100000000000001" customHeight="1" x14ac:dyDescent="0.2">
      <c r="A18" s="10" t="s">
        <v>44</v>
      </c>
      <c r="B18" s="29">
        <v>28388</v>
      </c>
      <c r="C18" s="29">
        <v>8379437</v>
      </c>
      <c r="D18" s="30">
        <v>81</v>
      </c>
      <c r="E18" s="29">
        <v>506342516</v>
      </c>
      <c r="F18" s="29">
        <v>1411714061</v>
      </c>
      <c r="G18" s="30">
        <f>E18/F18*100</f>
        <v>35.867214897705836</v>
      </c>
      <c r="H18" s="29">
        <v>148291772</v>
      </c>
      <c r="I18" s="29">
        <v>209028048</v>
      </c>
      <c r="J18" s="29">
        <v>176497752</v>
      </c>
      <c r="K18" s="29">
        <v>42091</v>
      </c>
      <c r="L18" s="30">
        <f>F18/C18</f>
        <v>168.47361714158123</v>
      </c>
      <c r="M18" s="30">
        <f>H18/C18</f>
        <v>17.697104471338587</v>
      </c>
      <c r="N18" s="30">
        <f>I18/C18</f>
        <v>24.945357068738627</v>
      </c>
      <c r="O18" s="29">
        <f>J18*1000/C18</f>
        <v>21063.199353369444</v>
      </c>
      <c r="P18" s="68">
        <f>F18/K18</f>
        <v>33539.570478249509</v>
      </c>
      <c r="Q18" s="29">
        <f>J18*1000/K18</f>
        <v>4193242.0707514673</v>
      </c>
    </row>
    <row r="19" spans="1:17" ht="20.100000000000001" customHeight="1" x14ac:dyDescent="0.2">
      <c r="A19" s="10" t="s">
        <v>45</v>
      </c>
      <c r="B19" s="29">
        <v>27703</v>
      </c>
      <c r="C19" s="29">
        <v>8260930</v>
      </c>
      <c r="D19" s="30">
        <v>81</v>
      </c>
      <c r="E19" s="29">
        <v>466072405</v>
      </c>
      <c r="F19" s="29">
        <v>1333826942</v>
      </c>
      <c r="G19" s="30">
        <f>E19/F19*100</f>
        <v>34.942494436433421</v>
      </c>
      <c r="H19" s="29">
        <v>136808508</v>
      </c>
      <c r="I19" s="29">
        <v>194651094</v>
      </c>
      <c r="J19" s="29">
        <v>162365460</v>
      </c>
      <c r="K19" s="29">
        <v>41857</v>
      </c>
      <c r="L19" s="30">
        <f>F19/C19</f>
        <v>161.46208017741344</v>
      </c>
      <c r="M19" s="30">
        <f>H19/C19</f>
        <v>16.560908759667495</v>
      </c>
      <c r="N19" s="30">
        <f>I19/C19</f>
        <v>23.562854787536029</v>
      </c>
      <c r="O19" s="29">
        <f>J19*1000/C19</f>
        <v>19654.622421446496</v>
      </c>
      <c r="P19" s="68">
        <f>F19/K19</f>
        <v>31866.281434407625</v>
      </c>
      <c r="Q19" s="29">
        <f>J19*1000/K19</f>
        <v>3879051.5325990873</v>
      </c>
    </row>
    <row r="20" spans="1:17" ht="20.100000000000001" customHeight="1" x14ac:dyDescent="0.2">
      <c r="A20" s="10" t="s">
        <v>46</v>
      </c>
      <c r="B20" s="29">
        <v>26610</v>
      </c>
      <c r="C20" s="29">
        <v>7816374</v>
      </c>
      <c r="D20" s="30">
        <v>80.900000000000006</v>
      </c>
      <c r="E20" s="29">
        <v>439066022</v>
      </c>
      <c r="F20" s="29">
        <v>1244090184</v>
      </c>
      <c r="G20" s="30">
        <f>E20/F20*100</f>
        <v>35.292137792480162</v>
      </c>
      <c r="H20" s="29">
        <v>131346223</v>
      </c>
      <c r="I20" s="29">
        <v>185485149</v>
      </c>
      <c r="J20" s="29">
        <v>155144899</v>
      </c>
      <c r="K20" s="29">
        <v>39404</v>
      </c>
      <c r="L20" s="30">
        <f>F20/C20</f>
        <v>159.16461827440705</v>
      </c>
      <c r="M20" s="30">
        <f>H20/C20</f>
        <v>16.803983918886175</v>
      </c>
      <c r="N20" s="30">
        <f>I20/C20</f>
        <v>23.730331864877499</v>
      </c>
      <c r="O20" s="29">
        <f>J20*1000/C20</f>
        <v>19848.704655125253</v>
      </c>
      <c r="P20" s="68">
        <f>F20/K20</f>
        <v>31572.68764592427</v>
      </c>
      <c r="Q20" s="29">
        <f>J20*1000/K20</f>
        <v>3937288.0672012996</v>
      </c>
    </row>
    <row r="21" spans="1:17" ht="20.100000000000001" customHeight="1" x14ac:dyDescent="0.2">
      <c r="A21" s="66" t="s">
        <v>47</v>
      </c>
      <c r="B21" s="62">
        <v>25794</v>
      </c>
      <c r="C21" s="62">
        <v>7592131</v>
      </c>
      <c r="D21" s="64">
        <v>80</v>
      </c>
      <c r="E21" s="62">
        <v>442652896</v>
      </c>
      <c r="F21" s="62">
        <v>1238871665</v>
      </c>
      <c r="G21" s="64">
        <f>E21/F21*100</f>
        <v>35.730326918083158</v>
      </c>
      <c r="H21" s="62">
        <v>133139602</v>
      </c>
      <c r="I21" s="62">
        <v>186471006</v>
      </c>
      <c r="J21" s="62">
        <v>156721924</v>
      </c>
      <c r="K21" s="62">
        <v>38444</v>
      </c>
      <c r="L21" s="64">
        <f>F21/C21</f>
        <v>163.17838364485544</v>
      </c>
      <c r="M21" s="64">
        <f>H21/C21</f>
        <v>17.536525910841107</v>
      </c>
      <c r="N21" s="64">
        <f>I21/C21</f>
        <v>24.561089106602612</v>
      </c>
      <c r="O21" s="62">
        <f>J21*1000/C21</f>
        <v>20642.679110779307</v>
      </c>
      <c r="P21" s="65">
        <f>F21/K21</f>
        <v>32225.358053272292</v>
      </c>
      <c r="Q21" s="62">
        <f>J21*1000/K21</f>
        <v>4076628.9668088648</v>
      </c>
    </row>
    <row r="22" spans="1:17" s="67" customFormat="1" ht="20.100000000000001" customHeight="1" x14ac:dyDescent="0.2">
      <c r="A22" s="66" t="s">
        <v>48</v>
      </c>
      <c r="B22" s="62">
        <v>25471</v>
      </c>
      <c r="C22" s="62">
        <v>7288491</v>
      </c>
      <c r="D22" s="64">
        <v>78.47</v>
      </c>
      <c r="E22" s="62">
        <v>433036123</v>
      </c>
      <c r="F22" s="62">
        <v>1190640187</v>
      </c>
      <c r="G22" s="64">
        <v>36.369999999999997</v>
      </c>
      <c r="H22" s="62">
        <v>130057846</v>
      </c>
      <c r="I22" s="62">
        <v>182291499</v>
      </c>
      <c r="J22" s="62">
        <v>153921998</v>
      </c>
      <c r="K22" s="62">
        <v>36979</v>
      </c>
      <c r="L22" s="64">
        <v>163.4</v>
      </c>
      <c r="M22" s="64">
        <v>17.844276133427346</v>
      </c>
      <c r="N22" s="64">
        <v>25.01086973970332</v>
      </c>
      <c r="O22" s="62">
        <v>21119</v>
      </c>
      <c r="P22" s="65">
        <v>32197.738905865492</v>
      </c>
      <c r="Q22" s="62">
        <v>4162416.4525811947</v>
      </c>
    </row>
    <row r="23" spans="1:17" s="67" customFormat="1" ht="20.100000000000001" customHeight="1" x14ac:dyDescent="0.2">
      <c r="A23" s="66" t="s">
        <v>49</v>
      </c>
      <c r="B23" s="62">
        <v>25299</v>
      </c>
      <c r="C23" s="62">
        <v>7068940</v>
      </c>
      <c r="D23" s="64">
        <v>76.868204652756972</v>
      </c>
      <c r="E23" s="62">
        <v>425781667</v>
      </c>
      <c r="F23" s="62">
        <v>1153420219</v>
      </c>
      <c r="G23" s="64">
        <v>36.914704631166174</v>
      </c>
      <c r="H23" s="62">
        <v>128199478</v>
      </c>
      <c r="I23" s="62">
        <v>183932712</v>
      </c>
      <c r="J23" s="62">
        <v>152158555</v>
      </c>
      <c r="K23" s="62">
        <v>35856</v>
      </c>
      <c r="L23" s="64">
        <v>163.16735168214754</v>
      </c>
      <c r="M23" s="64">
        <v>18.135601377292776</v>
      </c>
      <c r="N23" s="64">
        <v>26.019843427727494</v>
      </c>
      <c r="O23" s="62">
        <v>21524.946455904283</v>
      </c>
      <c r="P23" s="65">
        <v>32168.123019857208</v>
      </c>
      <c r="Q23" s="62">
        <v>4243600.9315037923</v>
      </c>
    </row>
    <row r="24" spans="1:17" ht="20.100000000000001" customHeight="1" x14ac:dyDescent="0.2">
      <c r="A24" s="66" t="s">
        <v>50</v>
      </c>
      <c r="B24" s="62">
        <v>25088</v>
      </c>
      <c r="C24" s="62">
        <v>6809453</v>
      </c>
      <c r="D24" s="64">
        <v>74.97377083510645</v>
      </c>
      <c r="E24" s="62">
        <v>413145184</v>
      </c>
      <c r="F24" s="62">
        <v>1100048680</v>
      </c>
      <c r="G24" s="64">
        <v>37.556991023342711</v>
      </c>
      <c r="H24" s="62">
        <v>122554562</v>
      </c>
      <c r="I24" s="62">
        <v>172223094</v>
      </c>
      <c r="J24" s="62">
        <v>146940838</v>
      </c>
      <c r="K24" s="62">
        <v>34099</v>
      </c>
      <c r="L24" s="64">
        <v>161.54729021552834</v>
      </c>
      <c r="M24" s="64">
        <v>17.997710241923983</v>
      </c>
      <c r="N24" s="64">
        <v>25.291766313681876</v>
      </c>
      <c r="O24" s="62">
        <v>21578.94885242618</v>
      </c>
      <c r="P24" s="65">
        <v>32260.43813601572</v>
      </c>
      <c r="Q24" s="62">
        <v>4309241.8545998419</v>
      </c>
    </row>
    <row r="25" spans="1:17" ht="20.100000000000001" customHeight="1" x14ac:dyDescent="0.2">
      <c r="A25" s="66" t="s">
        <v>51</v>
      </c>
      <c r="B25" s="62">
        <v>24799</v>
      </c>
      <c r="C25" s="62">
        <v>6564196.5999999996</v>
      </c>
      <c r="D25" s="64">
        <v>72.900000000000006</v>
      </c>
      <c r="E25" s="62">
        <v>405679192.60000002</v>
      </c>
      <c r="F25" s="62">
        <v>1055989364.8</v>
      </c>
      <c r="G25" s="64">
        <v>38.4</v>
      </c>
      <c r="H25" s="62">
        <v>119513967.2</v>
      </c>
      <c r="I25" s="62">
        <v>169497057.59999999</v>
      </c>
      <c r="J25" s="62">
        <v>144961123.80000001</v>
      </c>
      <c r="K25" s="62">
        <v>32750</v>
      </c>
      <c r="L25" s="64">
        <f>F25/C25</f>
        <v>160.87107518991738</v>
      </c>
      <c r="M25" s="64">
        <f>H25/C25</f>
        <v>18.206945111912098</v>
      </c>
      <c r="N25" s="64">
        <f>I25/C25</f>
        <v>25.821447456342181</v>
      </c>
      <c r="O25" s="62">
        <f>J25/C25*1000</f>
        <v>22083.604839014119</v>
      </c>
      <c r="P25" s="65">
        <f>F25/K25</f>
        <v>32243.950070229006</v>
      </c>
      <c r="Q25" s="62">
        <f>J25/K25*1000</f>
        <v>4426293.8564885501</v>
      </c>
    </row>
    <row r="26" spans="1:17" ht="20.100000000000001" customHeight="1" x14ac:dyDescent="0.2">
      <c r="A26" s="10" t="s">
        <v>52</v>
      </c>
      <c r="B26" s="29">
        <v>24585</v>
      </c>
      <c r="C26" s="29">
        <v>6276927</v>
      </c>
      <c r="D26" s="69">
        <v>70.2</v>
      </c>
      <c r="E26" s="29">
        <v>399964503</v>
      </c>
      <c r="F26" s="29">
        <v>1014756717</v>
      </c>
      <c r="G26" s="30">
        <v>39.4</v>
      </c>
      <c r="H26" s="29">
        <v>116970602</v>
      </c>
      <c r="I26" s="29">
        <v>164821274</v>
      </c>
      <c r="J26" s="29">
        <v>144120002</v>
      </c>
      <c r="K26" s="29">
        <v>31450</v>
      </c>
      <c r="L26" s="30">
        <f>F26/C26</f>
        <v>161.66457201111308</v>
      </c>
      <c r="M26" s="30">
        <f>H26/C26</f>
        <v>18.635010730569274</v>
      </c>
      <c r="N26" s="30">
        <f>I26/C26</f>
        <v>26.258274789558648</v>
      </c>
      <c r="O26" s="29">
        <f>J26/C26*1000</f>
        <v>22960.280086099454</v>
      </c>
      <c r="P26" s="68">
        <f>F26/K26</f>
        <v>32265.714372019076</v>
      </c>
      <c r="Q26" s="29">
        <f>J26/K26*1000</f>
        <v>4582511.9872813998</v>
      </c>
    </row>
    <row r="27" spans="1:17" ht="20.100000000000001" customHeight="1" x14ac:dyDescent="0.2">
      <c r="A27" s="10" t="s">
        <v>53</v>
      </c>
      <c r="B27" s="29">
        <v>23867</v>
      </c>
      <c r="C27" s="29">
        <v>5976832</v>
      </c>
      <c r="D27" s="70">
        <v>67.89</v>
      </c>
      <c r="E27" s="29">
        <v>388931337</v>
      </c>
      <c r="F27" s="29">
        <v>974449073</v>
      </c>
      <c r="G27" s="30">
        <v>39.9</v>
      </c>
      <c r="H27" s="29">
        <v>113651587</v>
      </c>
      <c r="I27" s="29">
        <v>160416939</v>
      </c>
      <c r="J27" s="29">
        <v>139801095</v>
      </c>
      <c r="K27" s="29">
        <v>30183</v>
      </c>
      <c r="L27" s="30">
        <f>F27/C27</f>
        <v>163.03772182319997</v>
      </c>
      <c r="M27" s="30">
        <f>H27/C27</f>
        <v>19.015355793838609</v>
      </c>
      <c r="N27" s="30">
        <f>I27/C27</f>
        <v>26.839793890810384</v>
      </c>
      <c r="O27" s="29">
        <f>J27/C27*1000</f>
        <v>23390.501021276821</v>
      </c>
      <c r="P27" s="68">
        <f>F27/K27</f>
        <v>32284.69910214359</v>
      </c>
      <c r="Q27" s="29">
        <f>J27/K27*1000</f>
        <v>4631782.6259815125</v>
      </c>
    </row>
    <row r="28" spans="1:17" s="71" customFormat="1" ht="20.100000000000001" customHeight="1" x14ac:dyDescent="0.2">
      <c r="A28" s="10" t="s">
        <v>54</v>
      </c>
      <c r="B28" s="29">
        <v>23093</v>
      </c>
      <c r="C28" s="29">
        <v>5684706</v>
      </c>
      <c r="D28" s="70">
        <v>67.12</v>
      </c>
      <c r="E28" s="29">
        <v>373092717</v>
      </c>
      <c r="F28" s="29">
        <v>928807914</v>
      </c>
      <c r="G28" s="30">
        <v>40.1</v>
      </c>
      <c r="H28" s="29">
        <v>108263008</v>
      </c>
      <c r="I28" s="29">
        <v>152686412</v>
      </c>
      <c r="J28" s="29">
        <v>134738514</v>
      </c>
      <c r="K28" s="29">
        <v>29094</v>
      </c>
      <c r="L28" s="30">
        <f>F28/C28</f>
        <v>163.38715036450435</v>
      </c>
      <c r="M28" s="30">
        <f>H28/C28</f>
        <v>19.044609870765523</v>
      </c>
      <c r="N28" s="30">
        <f>I28/C28</f>
        <v>26.859157184206182</v>
      </c>
      <c r="O28" s="29">
        <f>J28/C28*1000</f>
        <v>23701.931814943462</v>
      </c>
      <c r="P28" s="68">
        <f>F28/K28</f>
        <v>31924.380078366674</v>
      </c>
      <c r="Q28" s="29">
        <f>J28/K28*1000</f>
        <v>4631144.3596617859</v>
      </c>
    </row>
    <row r="29" spans="1:17" s="71" customFormat="1" ht="20.100000000000001" customHeight="1" x14ac:dyDescent="0.2">
      <c r="A29" s="10" t="s">
        <v>77</v>
      </c>
      <c r="B29" s="29">
        <v>22694</v>
      </c>
      <c r="C29" s="29">
        <v>5380461</v>
      </c>
      <c r="D29" s="70">
        <v>65.359209799542981</v>
      </c>
      <c r="E29" s="29">
        <v>345600594.69999999</v>
      </c>
      <c r="F29" s="29">
        <v>849924608.9000001</v>
      </c>
      <c r="G29" s="30">
        <v>40.662500071304848</v>
      </c>
      <c r="H29" s="29">
        <v>100345166</v>
      </c>
      <c r="I29" s="29">
        <v>142082025</v>
      </c>
      <c r="J29" s="29">
        <v>125915455</v>
      </c>
      <c r="K29" s="29">
        <v>27479</v>
      </c>
      <c r="L29" s="30">
        <v>157.96501617612321</v>
      </c>
      <c r="M29" s="30">
        <v>18.649919774532332</v>
      </c>
      <c r="N29" s="30">
        <v>26.407035568141836</v>
      </c>
      <c r="O29" s="29">
        <v>23402.354370750014</v>
      </c>
      <c r="P29" s="68">
        <v>30929.968663342919</v>
      </c>
      <c r="Q29" s="29">
        <v>4582242.9855526034</v>
      </c>
    </row>
    <row r="30" spans="1:17" s="71" customFormat="1" ht="20.100000000000001" customHeight="1" x14ac:dyDescent="0.2">
      <c r="A30" s="10" t="s">
        <v>78</v>
      </c>
      <c r="B30" s="29">
        <v>22119</v>
      </c>
      <c r="C30" s="29">
        <v>4293896.5</v>
      </c>
      <c r="D30" s="70">
        <v>54.031203709342869</v>
      </c>
      <c r="E30" s="29">
        <v>211070571.30000001</v>
      </c>
      <c r="F30" s="29">
        <v>579827156</v>
      </c>
      <c r="G30" s="30">
        <v>36.4023259545298</v>
      </c>
      <c r="H30" s="29">
        <v>64473230</v>
      </c>
      <c r="I30" s="29">
        <v>86809658</v>
      </c>
      <c r="J30" s="29">
        <v>79574149</v>
      </c>
      <c r="K30" s="29">
        <v>25007</v>
      </c>
      <c r="L30" s="30">
        <v>135.03519612081939</v>
      </c>
      <c r="M30" s="30">
        <v>15.015087112602737</v>
      </c>
      <c r="N30" s="30">
        <v>20.216988928354468</v>
      </c>
      <c r="O30" s="29">
        <v>18531.920599390323</v>
      </c>
      <c r="P30" s="68">
        <v>23186.59399368177</v>
      </c>
      <c r="Q30" s="29">
        <v>3182074.9790058783</v>
      </c>
    </row>
    <row r="31" spans="1:17" s="71" customFormat="1" ht="20.100000000000001" customHeight="1" x14ac:dyDescent="0.2">
      <c r="A31" s="10" t="s">
        <v>79</v>
      </c>
      <c r="B31" s="29">
        <v>21790</v>
      </c>
      <c r="C31" s="29">
        <v>4277118</v>
      </c>
      <c r="D31" s="70">
        <v>55.72</v>
      </c>
      <c r="E31" s="29">
        <v>218397806</v>
      </c>
      <c r="F31" s="29">
        <v>581514447</v>
      </c>
      <c r="G31" s="30">
        <v>37.56</v>
      </c>
      <c r="H31" s="29">
        <v>66243475</v>
      </c>
      <c r="I31" s="29">
        <v>96256394</v>
      </c>
      <c r="J31" s="29">
        <v>84944818</v>
      </c>
      <c r="K31" s="29">
        <v>23184</v>
      </c>
      <c r="L31" s="30">
        <v>136</v>
      </c>
      <c r="M31" s="30">
        <v>15.487876415848241</v>
      </c>
      <c r="N31" s="30">
        <v>22.504965726921725</v>
      </c>
      <c r="O31" s="29">
        <v>19860.293309653836</v>
      </c>
      <c r="P31" s="68">
        <f>F31/K31</f>
        <v>25082.576216356108</v>
      </c>
      <c r="Q31" s="29">
        <v>3663941</v>
      </c>
    </row>
    <row r="32" spans="1:17" s="71" customFormat="1" ht="20.100000000000001" customHeight="1" x14ac:dyDescent="0.2">
      <c r="A32" s="10" t="s">
        <v>58</v>
      </c>
      <c r="B32" s="29">
        <v>21400</v>
      </c>
      <c r="C32" s="29">
        <v>4177056</v>
      </c>
      <c r="D32" s="70">
        <v>55.920281265738666</v>
      </c>
      <c r="E32" s="29">
        <v>259804541</v>
      </c>
      <c r="F32" s="29">
        <v>628087616</v>
      </c>
      <c r="G32" s="30">
        <v>41.36437885124613</v>
      </c>
      <c r="H32" s="29">
        <v>74469732</v>
      </c>
      <c r="I32" s="29">
        <v>103144569</v>
      </c>
      <c r="J32" s="29">
        <v>101293369</v>
      </c>
      <c r="K32" s="29">
        <v>22038</v>
      </c>
      <c r="L32" s="30">
        <v>150.36609899412409</v>
      </c>
      <c r="M32" s="30">
        <v>17.828281928707682</v>
      </c>
      <c r="N32" s="30">
        <v>24.693125732573371</v>
      </c>
      <c r="O32" s="29">
        <v>24249.942782667982</v>
      </c>
      <c r="P32" s="68">
        <v>28500.209456393502</v>
      </c>
      <c r="Q32" s="29">
        <v>4596304.9732280606</v>
      </c>
    </row>
    <row r="33" spans="1:17" ht="20.100000000000001" customHeight="1" x14ac:dyDescent="0.2">
      <c r="A33" s="10" t="s">
        <v>176</v>
      </c>
      <c r="B33" s="62">
        <v>20793</v>
      </c>
      <c r="C33" s="62">
        <v>4054625</v>
      </c>
      <c r="D33" s="64">
        <v>54.89</v>
      </c>
      <c r="E33" s="62">
        <v>265172648</v>
      </c>
      <c r="F33" s="62">
        <v>630318746</v>
      </c>
      <c r="G33" s="64">
        <f>E33/F33*100</f>
        <v>42.069611554913202</v>
      </c>
      <c r="H33" s="62">
        <v>73855672</v>
      </c>
      <c r="I33" s="62">
        <v>105022425</v>
      </c>
      <c r="J33" s="62">
        <v>109271114</v>
      </c>
      <c r="K33" s="62">
        <v>21739</v>
      </c>
      <c r="L33" s="64">
        <f>F33/C33</f>
        <v>155.45673052378456</v>
      </c>
      <c r="M33" s="64">
        <f>H33/C33</f>
        <v>18.215167123963376</v>
      </c>
      <c r="N33" s="64">
        <f>I33/C33</f>
        <v>25.901883651385763</v>
      </c>
      <c r="O33" s="62">
        <f>J33*1000/C33</f>
        <v>26949.746030767332</v>
      </c>
      <c r="P33" s="65">
        <f>F33/K33</f>
        <v>28994.836285017711</v>
      </c>
      <c r="Q33" s="62">
        <f>J33*1000/K33</f>
        <v>5026501.4030084182</v>
      </c>
    </row>
    <row r="34" spans="1:17" ht="20.100000000000001" customHeight="1" x14ac:dyDescent="0.2">
      <c r="A34" s="10" t="s">
        <v>177</v>
      </c>
      <c r="B34" s="154">
        <v>20289</v>
      </c>
      <c r="C34" s="154">
        <v>4045494</v>
      </c>
      <c r="D34" s="153">
        <v>55.04</v>
      </c>
      <c r="E34" s="154">
        <v>258307026</v>
      </c>
      <c r="F34" s="154">
        <v>618079882</v>
      </c>
      <c r="G34" s="153">
        <f>E34/F34*100</f>
        <v>41.79185142932706</v>
      </c>
      <c r="H34" s="154">
        <v>71351624</v>
      </c>
      <c r="I34" s="154">
        <v>101358766</v>
      </c>
      <c r="J34" s="154">
        <v>112755932</v>
      </c>
      <c r="K34" s="154">
        <v>21870</v>
      </c>
      <c r="L34" s="153">
        <f>F34/C34</f>
        <v>152.78230099958125</v>
      </c>
      <c r="M34" s="153">
        <f>H34/C34</f>
        <v>17.637308076590895</v>
      </c>
      <c r="N34" s="153">
        <f>I34/C34</f>
        <v>25.054731511157847</v>
      </c>
      <c r="O34" s="154">
        <f>J34*1000/C34</f>
        <v>27871.98102382552</v>
      </c>
      <c r="P34" s="198">
        <f>F34/K34</f>
        <v>28261.540100594422</v>
      </c>
      <c r="Q34" s="197">
        <f>J34*1000/K34</f>
        <v>5155735.3452217653</v>
      </c>
    </row>
    <row r="35" spans="1:17" ht="20.100000000000001" customHeight="1" x14ac:dyDescent="0.2">
      <c r="A35" s="10" t="s">
        <v>28</v>
      </c>
      <c r="B35" s="49" t="s">
        <v>80</v>
      </c>
      <c r="C35" s="29"/>
      <c r="D35" s="30"/>
      <c r="E35" s="29"/>
      <c r="F35" s="29"/>
      <c r="G35" s="30"/>
      <c r="H35" s="29"/>
      <c r="I35" s="29"/>
      <c r="J35" s="29"/>
      <c r="K35" s="29"/>
      <c r="L35" s="30"/>
      <c r="M35" s="30"/>
      <c r="N35" s="30"/>
      <c r="O35" s="29"/>
      <c r="P35" s="68"/>
      <c r="Q35" s="29"/>
    </row>
    <row r="36" spans="1:17" ht="20.100000000000001" customHeight="1" x14ac:dyDescent="0.2">
      <c r="A36" s="10" t="s">
        <v>68</v>
      </c>
      <c r="B36" s="29"/>
      <c r="C36" s="29">
        <v>435567</v>
      </c>
      <c r="D36" s="30">
        <v>82.7</v>
      </c>
      <c r="E36" s="29">
        <v>33727560</v>
      </c>
      <c r="F36" s="29">
        <v>72203268</v>
      </c>
      <c r="G36" s="30">
        <f t="shared" ref="G36:G47" si="7">E36/F36*100</f>
        <v>46.711957691444105</v>
      </c>
      <c r="H36" s="29">
        <v>9796129</v>
      </c>
      <c r="I36" s="29">
        <v>14905478</v>
      </c>
      <c r="J36" s="29">
        <v>2129260</v>
      </c>
      <c r="K36" s="29"/>
      <c r="L36" s="30">
        <f>F36/C36</f>
        <v>165.76845353298114</v>
      </c>
      <c r="M36" s="30">
        <f>H36/C36</f>
        <v>22.490521550071517</v>
      </c>
      <c r="N36" s="30">
        <f>I36/C36</f>
        <v>34.220861543689033</v>
      </c>
      <c r="O36" s="29">
        <f>J36*1000/C36</f>
        <v>4888.4786955852942</v>
      </c>
      <c r="P36" s="68"/>
      <c r="Q36" s="29"/>
    </row>
    <row r="37" spans="1:17" ht="20.100000000000001" customHeight="1" x14ac:dyDescent="0.2">
      <c r="A37" s="10" t="s">
        <v>69</v>
      </c>
      <c r="B37" s="29">
        <v>3745</v>
      </c>
      <c r="C37" s="29">
        <v>901060</v>
      </c>
      <c r="D37" s="30">
        <v>77.8</v>
      </c>
      <c r="E37" s="29">
        <v>70705953</v>
      </c>
      <c r="F37" s="29">
        <v>145354518</v>
      </c>
      <c r="G37" s="30">
        <f t="shared" si="7"/>
        <v>48.643794477719638</v>
      </c>
      <c r="H37" s="29">
        <v>18376340</v>
      </c>
      <c r="I37" s="29">
        <v>27225823</v>
      </c>
      <c r="J37" s="29">
        <v>5126717</v>
      </c>
      <c r="K37" s="29">
        <v>3745</v>
      </c>
      <c r="L37" s="30">
        <f t="shared" ref="L37:L47" si="8">F37/C37</f>
        <v>161.3150267462766</v>
      </c>
      <c r="M37" s="30">
        <f t="shared" ref="M37:M51" si="9">H37/C37</f>
        <v>20.394135795618492</v>
      </c>
      <c r="N37" s="30">
        <f t="shared" ref="N37:N51" si="10">I37/C37</f>
        <v>30.215327503162943</v>
      </c>
      <c r="O37" s="29">
        <f t="shared" ref="O37:O51" si="11">J37*1000/C37</f>
        <v>5689.6510776196919</v>
      </c>
      <c r="P37" s="68">
        <f t="shared" ref="P37:P51" si="12">F37/K37</f>
        <v>38812.955407209614</v>
      </c>
      <c r="Q37" s="29">
        <f t="shared" ref="Q37:Q51" si="13">J37*1000/K37</f>
        <v>1368949.7997329773</v>
      </c>
    </row>
    <row r="38" spans="1:17" ht="20.100000000000001" customHeight="1" x14ac:dyDescent="0.2">
      <c r="A38" s="10" t="s">
        <v>70</v>
      </c>
      <c r="B38" s="29">
        <v>4472</v>
      </c>
      <c r="C38" s="29">
        <v>1196154</v>
      </c>
      <c r="D38" s="30">
        <v>75.599999999999994</v>
      </c>
      <c r="E38" s="29">
        <v>79783233</v>
      </c>
      <c r="F38" s="29">
        <v>180492716</v>
      </c>
      <c r="G38" s="30">
        <f t="shared" si="7"/>
        <v>44.203020913043382</v>
      </c>
      <c r="H38" s="29">
        <v>20043763</v>
      </c>
      <c r="I38" s="29">
        <v>29336202</v>
      </c>
      <c r="J38" s="29">
        <v>10490303</v>
      </c>
      <c r="K38" s="29">
        <v>4472</v>
      </c>
      <c r="L38" s="30">
        <f t="shared" si="8"/>
        <v>150.8942126181077</v>
      </c>
      <c r="M38" s="30">
        <f t="shared" si="9"/>
        <v>16.756841510374084</v>
      </c>
      <c r="N38" s="30">
        <f t="shared" si="10"/>
        <v>24.525439032097875</v>
      </c>
      <c r="O38" s="29">
        <f t="shared" si="11"/>
        <v>8770.0271035334918</v>
      </c>
      <c r="P38" s="68">
        <f t="shared" si="12"/>
        <v>40360.625223613599</v>
      </c>
      <c r="Q38" s="29">
        <f t="shared" si="13"/>
        <v>2345774.3738819319</v>
      </c>
    </row>
    <row r="39" spans="1:17" ht="20.100000000000001" customHeight="1" x14ac:dyDescent="0.2">
      <c r="A39" s="10" t="s">
        <v>71</v>
      </c>
      <c r="B39" s="29">
        <v>4782</v>
      </c>
      <c r="C39" s="29">
        <v>1280009</v>
      </c>
      <c r="D39" s="30">
        <v>73.8</v>
      </c>
      <c r="E39" s="29">
        <v>73453939</v>
      </c>
      <c r="F39" s="29">
        <v>176708007</v>
      </c>
      <c r="G39" s="30">
        <f t="shared" si="7"/>
        <v>41.567974336329875</v>
      </c>
      <c r="H39" s="29">
        <v>17524883</v>
      </c>
      <c r="I39" s="29">
        <v>25883817</v>
      </c>
      <c r="J39" s="29">
        <v>13279752</v>
      </c>
      <c r="K39" s="29">
        <v>4782</v>
      </c>
      <c r="L39" s="30">
        <f t="shared" si="8"/>
        <v>138.05215978950147</v>
      </c>
      <c r="M39" s="30">
        <f t="shared" si="9"/>
        <v>13.691218577369378</v>
      </c>
      <c r="N39" s="30">
        <f t="shared" si="10"/>
        <v>20.221589848196381</v>
      </c>
      <c r="O39" s="29">
        <f t="shared" si="11"/>
        <v>10374.733302656467</v>
      </c>
      <c r="P39" s="68">
        <f t="shared" si="12"/>
        <v>36952.740903387705</v>
      </c>
      <c r="Q39" s="29">
        <f t="shared" si="13"/>
        <v>2777028.8582183188</v>
      </c>
    </row>
    <row r="40" spans="1:17" ht="20.100000000000001" customHeight="1" x14ac:dyDescent="0.2">
      <c r="A40" s="10" t="s">
        <v>72</v>
      </c>
      <c r="B40" s="29">
        <v>4804</v>
      </c>
      <c r="C40" s="29">
        <v>1267742</v>
      </c>
      <c r="D40" s="30">
        <v>72.3</v>
      </c>
      <c r="E40" s="29">
        <v>56061431</v>
      </c>
      <c r="F40" s="29">
        <v>150266809</v>
      </c>
      <c r="G40" s="30">
        <f t="shared" si="7"/>
        <v>37.307926729182093</v>
      </c>
      <c r="H40" s="29">
        <v>14324806</v>
      </c>
      <c r="I40" s="29">
        <v>21217144</v>
      </c>
      <c r="J40" s="29">
        <v>13064459</v>
      </c>
      <c r="K40" s="29">
        <v>4804</v>
      </c>
      <c r="L40" s="30">
        <f t="shared" si="8"/>
        <v>118.53106468035294</v>
      </c>
      <c r="M40" s="30">
        <f t="shared" si="9"/>
        <v>11.299464717584494</v>
      </c>
      <c r="N40" s="30">
        <f t="shared" si="10"/>
        <v>16.736168715716605</v>
      </c>
      <c r="O40" s="29">
        <f t="shared" si="11"/>
        <v>10305.297923394508</v>
      </c>
      <c r="P40" s="68">
        <f t="shared" si="12"/>
        <v>31279.518942547878</v>
      </c>
      <c r="Q40" s="29">
        <f t="shared" si="13"/>
        <v>2719496.0449625314</v>
      </c>
    </row>
    <row r="41" spans="1:17" ht="20.100000000000001" customHeight="1" x14ac:dyDescent="0.2">
      <c r="A41" s="10" t="s">
        <v>73</v>
      </c>
      <c r="B41" s="29">
        <v>4752</v>
      </c>
      <c r="C41" s="29">
        <v>1269759</v>
      </c>
      <c r="D41" s="30">
        <v>73.2</v>
      </c>
      <c r="E41" s="29">
        <v>56255965</v>
      </c>
      <c r="F41" s="29">
        <v>146848260</v>
      </c>
      <c r="G41" s="30">
        <f t="shared" si="7"/>
        <v>38.308908120532038</v>
      </c>
      <c r="H41" s="29">
        <v>14192659</v>
      </c>
      <c r="I41" s="29">
        <v>20958906</v>
      </c>
      <c r="J41" s="29">
        <v>14195832</v>
      </c>
      <c r="K41" s="29">
        <v>4752</v>
      </c>
      <c r="L41" s="30">
        <f t="shared" si="8"/>
        <v>115.65049745660397</v>
      </c>
      <c r="M41" s="30">
        <f t="shared" si="9"/>
        <v>11.177443121096209</v>
      </c>
      <c r="N41" s="30">
        <f t="shared" si="10"/>
        <v>16.50620787094244</v>
      </c>
      <c r="O41" s="29">
        <f t="shared" si="11"/>
        <v>11179.942020493652</v>
      </c>
      <c r="P41" s="68">
        <f t="shared" si="12"/>
        <v>30902.411616161615</v>
      </c>
      <c r="Q41" s="29">
        <f t="shared" si="13"/>
        <v>2987338.3838383839</v>
      </c>
    </row>
    <row r="42" spans="1:17" ht="20.100000000000001" customHeight="1" x14ac:dyDescent="0.2">
      <c r="A42" s="10" t="s">
        <v>74</v>
      </c>
      <c r="B42" s="29">
        <v>4654</v>
      </c>
      <c r="C42" s="29">
        <v>1229945</v>
      </c>
      <c r="D42" s="30">
        <v>71.7</v>
      </c>
      <c r="E42" s="29">
        <v>45963724</v>
      </c>
      <c r="F42" s="29">
        <v>130972289</v>
      </c>
      <c r="G42" s="30">
        <f t="shared" si="7"/>
        <v>35.09423585014995</v>
      </c>
      <c r="H42" s="29">
        <v>12077604</v>
      </c>
      <c r="I42" s="29">
        <v>17332103</v>
      </c>
      <c r="J42" s="29">
        <v>14433432</v>
      </c>
      <c r="K42" s="29">
        <v>4654</v>
      </c>
      <c r="L42" s="30">
        <f t="shared" si="8"/>
        <v>106.48629735475977</v>
      </c>
      <c r="M42" s="30">
        <f t="shared" si="9"/>
        <v>9.8196293330189555</v>
      </c>
      <c r="N42" s="30">
        <f t="shared" si="10"/>
        <v>14.091770770237694</v>
      </c>
      <c r="O42" s="29">
        <f t="shared" si="11"/>
        <v>11735.022297745021</v>
      </c>
      <c r="P42" s="68">
        <f t="shared" si="12"/>
        <v>28141.875590889558</v>
      </c>
      <c r="Q42" s="29">
        <f t="shared" si="13"/>
        <v>3101296.089385475</v>
      </c>
    </row>
    <row r="43" spans="1:17" ht="20.100000000000001" customHeight="1" x14ac:dyDescent="0.2">
      <c r="A43" s="10" t="s">
        <v>75</v>
      </c>
      <c r="B43" s="29">
        <v>4578</v>
      </c>
      <c r="C43" s="29">
        <v>1204259</v>
      </c>
      <c r="D43" s="30">
        <v>73.900000000000006</v>
      </c>
      <c r="E43" s="29">
        <v>40782371</v>
      </c>
      <c r="F43" s="29">
        <v>120820076</v>
      </c>
      <c r="G43" s="30">
        <f t="shared" si="7"/>
        <v>33.754631142592558</v>
      </c>
      <c r="H43" s="29">
        <v>10819254</v>
      </c>
      <c r="I43" s="29">
        <v>15199455</v>
      </c>
      <c r="J43" s="29">
        <v>13046261</v>
      </c>
      <c r="K43" s="29">
        <v>4578</v>
      </c>
      <c r="L43" s="30">
        <f t="shared" si="8"/>
        <v>100.32731829282571</v>
      </c>
      <c r="M43" s="30">
        <f t="shared" si="9"/>
        <v>8.9841587233311113</v>
      </c>
      <c r="N43" s="30">
        <f t="shared" si="10"/>
        <v>12.621416987541716</v>
      </c>
      <c r="O43" s="29">
        <f t="shared" si="11"/>
        <v>10833.434502046486</v>
      </c>
      <c r="P43" s="68">
        <f t="shared" si="12"/>
        <v>26391.453910004369</v>
      </c>
      <c r="Q43" s="29">
        <f t="shared" si="13"/>
        <v>2849773.0449978155</v>
      </c>
    </row>
    <row r="44" spans="1:17" ht="20.100000000000001" hidden="1" customHeight="1" x14ac:dyDescent="0.2">
      <c r="A44" s="10" t="s">
        <v>57</v>
      </c>
      <c r="B44" s="29">
        <v>4651</v>
      </c>
      <c r="C44" s="29">
        <v>1181709</v>
      </c>
      <c r="D44" s="30">
        <v>71.7</v>
      </c>
      <c r="E44" s="29">
        <v>37792137</v>
      </c>
      <c r="F44" s="29">
        <v>113970034</v>
      </c>
      <c r="G44" s="30">
        <f t="shared" si="7"/>
        <v>33.159713719134274</v>
      </c>
      <c r="H44" s="29">
        <v>10085696</v>
      </c>
      <c r="I44" s="29">
        <v>14119809</v>
      </c>
      <c r="J44" s="29">
        <v>12185246</v>
      </c>
      <c r="K44" s="29">
        <v>4651</v>
      </c>
      <c r="L44" s="30">
        <f t="shared" si="8"/>
        <v>96.445092658175568</v>
      </c>
      <c r="M44" s="30">
        <f t="shared" si="9"/>
        <v>8.5348389493521672</v>
      </c>
      <c r="N44" s="30">
        <f t="shared" si="10"/>
        <v>11.948634562316103</v>
      </c>
      <c r="O44" s="29">
        <f t="shared" si="11"/>
        <v>10311.545397386328</v>
      </c>
      <c r="P44" s="68">
        <f t="shared" si="12"/>
        <v>24504.414964523759</v>
      </c>
      <c r="Q44" s="29">
        <f t="shared" si="13"/>
        <v>2619919.5871855514</v>
      </c>
    </row>
    <row r="45" spans="1:17" ht="20.100000000000001" hidden="1" customHeight="1" x14ac:dyDescent="0.2">
      <c r="A45" s="10" t="s">
        <v>76</v>
      </c>
      <c r="B45" s="29">
        <v>4615</v>
      </c>
      <c r="C45" s="29">
        <v>1194674</v>
      </c>
      <c r="D45" s="30">
        <v>71.099999999999994</v>
      </c>
      <c r="E45" s="29">
        <v>37138487</v>
      </c>
      <c r="F45" s="29">
        <v>111703782</v>
      </c>
      <c r="G45" s="30">
        <f t="shared" si="7"/>
        <v>33.247295959952368</v>
      </c>
      <c r="H45" s="29">
        <v>9946608</v>
      </c>
      <c r="I45" s="29">
        <v>13792064</v>
      </c>
      <c r="J45" s="29">
        <v>12646133</v>
      </c>
      <c r="K45" s="29">
        <v>4615</v>
      </c>
      <c r="L45" s="30">
        <f t="shared" si="8"/>
        <v>93.501475716387901</v>
      </c>
      <c r="M45" s="30">
        <f t="shared" si="9"/>
        <v>8.3257926430139104</v>
      </c>
      <c r="N45" s="30">
        <f t="shared" si="10"/>
        <v>11.544625563124333</v>
      </c>
      <c r="O45" s="29">
        <f t="shared" si="11"/>
        <v>10585.425814908502</v>
      </c>
      <c r="P45" s="68">
        <f t="shared" si="12"/>
        <v>24204.503141928493</v>
      </c>
      <c r="Q45" s="29">
        <f t="shared" si="13"/>
        <v>2740223.8353196098</v>
      </c>
    </row>
    <row r="46" spans="1:17" ht="20.100000000000001" hidden="1" customHeight="1" x14ac:dyDescent="0.2">
      <c r="A46" s="10" t="s">
        <v>42</v>
      </c>
      <c r="B46" s="29">
        <v>4622</v>
      </c>
      <c r="C46" s="29">
        <v>1169206</v>
      </c>
      <c r="D46" s="30">
        <v>70.8</v>
      </c>
      <c r="E46" s="29">
        <v>35369485</v>
      </c>
      <c r="F46" s="29">
        <v>109014028</v>
      </c>
      <c r="G46" s="30">
        <f t="shared" si="7"/>
        <v>32.444893238877476</v>
      </c>
      <c r="H46" s="29">
        <v>9481088</v>
      </c>
      <c r="I46" s="29">
        <v>13243496</v>
      </c>
      <c r="J46" s="29">
        <v>11374239</v>
      </c>
      <c r="K46" s="29">
        <v>4622</v>
      </c>
      <c r="L46" s="30">
        <f t="shared" si="8"/>
        <v>93.2376570082603</v>
      </c>
      <c r="M46" s="30">
        <f t="shared" si="9"/>
        <v>8.1089970458584713</v>
      </c>
      <c r="N46" s="30">
        <f t="shared" si="10"/>
        <v>11.326914162260543</v>
      </c>
      <c r="O46" s="29">
        <f t="shared" si="11"/>
        <v>9728.1736494681008</v>
      </c>
      <c r="P46" s="68">
        <f t="shared" si="12"/>
        <v>23585.899610558201</v>
      </c>
      <c r="Q46" s="29">
        <f t="shared" si="13"/>
        <v>2460891.1726525314</v>
      </c>
    </row>
    <row r="47" spans="1:17" s="67" customFormat="1" ht="20.100000000000001" customHeight="1" x14ac:dyDescent="0.2">
      <c r="A47" s="10" t="s">
        <v>43</v>
      </c>
      <c r="B47" s="29">
        <v>4590</v>
      </c>
      <c r="C47" s="29">
        <v>1155020</v>
      </c>
      <c r="D47" s="30">
        <v>70.7</v>
      </c>
      <c r="E47" s="29">
        <v>33775919</v>
      </c>
      <c r="F47" s="29">
        <v>105745279</v>
      </c>
      <c r="G47" s="30">
        <f t="shared" si="7"/>
        <v>31.940829244963265</v>
      </c>
      <c r="H47" s="29">
        <v>9224085</v>
      </c>
      <c r="I47" s="29">
        <v>13589748</v>
      </c>
      <c r="J47" s="29">
        <v>10978852</v>
      </c>
      <c r="K47" s="29">
        <v>4590</v>
      </c>
      <c r="L47" s="30">
        <f t="shared" si="8"/>
        <v>91.552768783224536</v>
      </c>
      <c r="M47" s="30">
        <f t="shared" si="9"/>
        <v>7.9860824920780589</v>
      </c>
      <c r="N47" s="30">
        <f t="shared" si="10"/>
        <v>11.765811847413898</v>
      </c>
      <c r="O47" s="29">
        <f t="shared" si="11"/>
        <v>9505.3349725545886</v>
      </c>
      <c r="P47" s="68">
        <f t="shared" si="12"/>
        <v>23038.187145969499</v>
      </c>
      <c r="Q47" s="29">
        <f t="shared" si="13"/>
        <v>2391906.7538126362</v>
      </c>
    </row>
    <row r="48" spans="1:17" ht="20.100000000000001" customHeight="1" x14ac:dyDescent="0.2">
      <c r="A48" s="10" t="s">
        <v>44</v>
      </c>
      <c r="B48" s="29">
        <v>4340</v>
      </c>
      <c r="C48" s="29">
        <v>1089291</v>
      </c>
      <c r="D48" s="30">
        <v>68.8</v>
      </c>
      <c r="E48" s="29">
        <v>29482230</v>
      </c>
      <c r="F48" s="29">
        <v>98189043</v>
      </c>
      <c r="G48" s="30">
        <f>E48/F48*100</f>
        <v>30.025987726553154</v>
      </c>
      <c r="H48" s="29">
        <v>8167221</v>
      </c>
      <c r="I48" s="29">
        <v>11523879</v>
      </c>
      <c r="J48" s="29">
        <v>10176390</v>
      </c>
      <c r="K48" s="29">
        <v>4340</v>
      </c>
      <c r="L48" s="30">
        <v>90.1</v>
      </c>
      <c r="M48" s="30">
        <f t="shared" si="9"/>
        <v>7.4977402732603133</v>
      </c>
      <c r="N48" s="30">
        <f t="shared" si="10"/>
        <v>10.579247418733837</v>
      </c>
      <c r="O48" s="29">
        <f t="shared" si="11"/>
        <v>9342.2143394189425</v>
      </c>
      <c r="P48" s="68">
        <f t="shared" si="12"/>
        <v>22624.203456221199</v>
      </c>
      <c r="Q48" s="29">
        <f t="shared" si="13"/>
        <v>2344790.3225806453</v>
      </c>
    </row>
    <row r="49" spans="1:17" ht="20.100000000000001" customHeight="1" x14ac:dyDescent="0.2">
      <c r="A49" s="10" t="s">
        <v>45</v>
      </c>
      <c r="B49" s="29">
        <v>4274</v>
      </c>
      <c r="C49" s="29">
        <v>1061932</v>
      </c>
      <c r="D49" s="30">
        <v>68.099999999999994</v>
      </c>
      <c r="E49" s="29">
        <v>27067892</v>
      </c>
      <c r="F49" s="29">
        <v>90688707</v>
      </c>
      <c r="G49" s="30">
        <f>E49/F49*100</f>
        <v>29.847037073756049</v>
      </c>
      <c r="H49" s="29">
        <v>7518794</v>
      </c>
      <c r="I49" s="29">
        <v>10507958</v>
      </c>
      <c r="J49" s="29">
        <v>9320812</v>
      </c>
      <c r="K49" s="29">
        <v>4274</v>
      </c>
      <c r="L49" s="30">
        <v>85.4</v>
      </c>
      <c r="M49" s="30">
        <f t="shared" si="9"/>
        <v>7.0802970435018437</v>
      </c>
      <c r="N49" s="30">
        <f t="shared" si="10"/>
        <v>9.8951326450281183</v>
      </c>
      <c r="O49" s="29">
        <f t="shared" si="11"/>
        <v>8777.2211403366691</v>
      </c>
      <c r="P49" s="68">
        <f t="shared" si="12"/>
        <v>21218.696069255966</v>
      </c>
      <c r="Q49" s="29">
        <f t="shared" si="13"/>
        <v>2180817.0332241459</v>
      </c>
    </row>
    <row r="50" spans="1:17" ht="20.100000000000001" customHeight="1" x14ac:dyDescent="0.2">
      <c r="A50" s="10" t="s">
        <v>46</v>
      </c>
      <c r="B50" s="29">
        <v>4184</v>
      </c>
      <c r="C50" s="29">
        <v>1031219</v>
      </c>
      <c r="D50" s="30">
        <v>67.5</v>
      </c>
      <c r="E50" s="29">
        <v>25738735</v>
      </c>
      <c r="F50" s="29">
        <v>86617752</v>
      </c>
      <c r="G50" s="30">
        <f>E50/F50*100</f>
        <v>29.715311706542558</v>
      </c>
      <c r="H50" s="29">
        <v>7186845</v>
      </c>
      <c r="I50" s="29">
        <v>10081663</v>
      </c>
      <c r="J50" s="29">
        <v>8953169</v>
      </c>
      <c r="K50" s="29">
        <v>4184</v>
      </c>
      <c r="L50" s="30">
        <v>84</v>
      </c>
      <c r="M50" s="30">
        <f t="shared" si="9"/>
        <v>6.969271318701459</v>
      </c>
      <c r="N50" s="30">
        <f t="shared" si="10"/>
        <v>9.7764519466766995</v>
      </c>
      <c r="O50" s="29">
        <f t="shared" si="11"/>
        <v>8682.1218383291998</v>
      </c>
      <c r="P50" s="68">
        <f t="shared" si="12"/>
        <v>20702.139579349903</v>
      </c>
      <c r="Q50" s="29">
        <f t="shared" si="13"/>
        <v>2139858.7476099427</v>
      </c>
    </row>
    <row r="51" spans="1:17" ht="20.100000000000001" customHeight="1" x14ac:dyDescent="0.2">
      <c r="A51" s="10" t="s">
        <v>47</v>
      </c>
      <c r="B51" s="29">
        <v>4075</v>
      </c>
      <c r="C51" s="29">
        <v>1014932</v>
      </c>
      <c r="D51" s="30">
        <v>68.099999999999994</v>
      </c>
      <c r="E51" s="29">
        <v>25893482</v>
      </c>
      <c r="F51" s="29">
        <v>91520904</v>
      </c>
      <c r="G51" s="30">
        <f>E51/F51*100</f>
        <v>28.292423772387565</v>
      </c>
      <c r="H51" s="29">
        <v>7154157</v>
      </c>
      <c r="I51" s="29">
        <v>10082069</v>
      </c>
      <c r="J51" s="29">
        <v>9063251</v>
      </c>
      <c r="K51" s="29">
        <v>4075</v>
      </c>
      <c r="L51" s="30">
        <v>90.2</v>
      </c>
      <c r="M51" s="30">
        <f t="shared" si="9"/>
        <v>7.048902783634766</v>
      </c>
      <c r="N51" s="30">
        <f t="shared" si="10"/>
        <v>9.9337384179432711</v>
      </c>
      <c r="O51" s="29">
        <f t="shared" si="11"/>
        <v>8929.9095900020893</v>
      </c>
      <c r="P51" s="68">
        <f t="shared" si="12"/>
        <v>22459.117546012269</v>
      </c>
      <c r="Q51" s="29">
        <f t="shared" si="13"/>
        <v>2224110.6748466259</v>
      </c>
    </row>
    <row r="52" spans="1:17" s="8" customFormat="1" ht="20.100000000000001" customHeight="1" x14ac:dyDescent="0.2">
      <c r="A52" s="10" t="s">
        <v>48</v>
      </c>
      <c r="B52" s="29">
        <v>3959</v>
      </c>
      <c r="C52" s="29">
        <v>978461</v>
      </c>
      <c r="D52" s="30">
        <v>68.47</v>
      </c>
      <c r="E52" s="29">
        <v>24793013</v>
      </c>
      <c r="F52" s="29">
        <v>89147345</v>
      </c>
      <c r="G52" s="30">
        <v>27.81</v>
      </c>
      <c r="H52" s="29">
        <v>6870884</v>
      </c>
      <c r="I52" s="29">
        <v>9664729</v>
      </c>
      <c r="J52" s="29">
        <v>8714622</v>
      </c>
      <c r="K52" s="29">
        <v>3959</v>
      </c>
      <c r="L52" s="30">
        <v>91.1</v>
      </c>
      <c r="M52" s="30">
        <v>7.0221337385956106</v>
      </c>
      <c r="N52" s="30">
        <v>9.8774800426383891</v>
      </c>
      <c r="O52" s="29">
        <v>8906</v>
      </c>
      <c r="P52" s="68">
        <v>22517.64208133367</v>
      </c>
      <c r="Q52" s="29">
        <v>2201217.9843394798</v>
      </c>
    </row>
    <row r="53" spans="1:17" s="8" customFormat="1" ht="20.100000000000001" customHeight="1" x14ac:dyDescent="0.2">
      <c r="A53" s="10" t="s">
        <v>49</v>
      </c>
      <c r="B53" s="29">
        <v>3846</v>
      </c>
      <c r="C53" s="29">
        <v>940773</v>
      </c>
      <c r="D53" s="30">
        <v>67.929036380768764</v>
      </c>
      <c r="E53" s="29">
        <v>24022467</v>
      </c>
      <c r="F53" s="29">
        <v>86225967</v>
      </c>
      <c r="G53" s="30">
        <v>27.859898631232515</v>
      </c>
      <c r="H53" s="29">
        <v>6690987</v>
      </c>
      <c r="I53" s="29">
        <v>9419854</v>
      </c>
      <c r="J53" s="29">
        <v>8470566</v>
      </c>
      <c r="K53" s="29">
        <v>3846</v>
      </c>
      <c r="L53" s="30">
        <v>91.654381024965645</v>
      </c>
      <c r="M53" s="30">
        <v>7.1122226084294509</v>
      </c>
      <c r="N53" s="30">
        <v>10.012887274613536</v>
      </c>
      <c r="O53" s="29">
        <v>9003.8362070340027</v>
      </c>
      <c r="P53" s="68">
        <v>22419.648205928239</v>
      </c>
      <c r="Q53" s="29">
        <v>2202435.2574102962</v>
      </c>
    </row>
    <row r="54" spans="1:17" ht="20.100000000000001" customHeight="1" x14ac:dyDescent="0.2">
      <c r="A54" s="10" t="s">
        <v>50</v>
      </c>
      <c r="B54" s="29">
        <v>3729</v>
      </c>
      <c r="C54" s="29">
        <v>912431</v>
      </c>
      <c r="D54" s="30">
        <v>66.682671718123999</v>
      </c>
      <c r="E54" s="29">
        <v>23273010</v>
      </c>
      <c r="F54" s="29">
        <v>83427114</v>
      </c>
      <c r="G54" s="30">
        <v>27.896218488392154</v>
      </c>
      <c r="H54" s="29">
        <v>6451628</v>
      </c>
      <c r="I54" s="29">
        <v>9138630</v>
      </c>
      <c r="J54" s="29">
        <v>8287840</v>
      </c>
      <c r="K54" s="29">
        <v>3729</v>
      </c>
      <c r="L54" s="30">
        <v>91.433888151542419</v>
      </c>
      <c r="M54" s="30">
        <v>7.0708119298883974</v>
      </c>
      <c r="N54" s="30">
        <v>10.01569433743483</v>
      </c>
      <c r="O54" s="29">
        <v>9083.2512266680988</v>
      </c>
      <c r="P54" s="68">
        <v>22372.516492357201</v>
      </c>
      <c r="Q54" s="29">
        <v>2222536.8731563422</v>
      </c>
    </row>
    <row r="55" spans="1:17" ht="20.100000000000001" customHeight="1" x14ac:dyDescent="0.2">
      <c r="A55" s="10" t="s">
        <v>51</v>
      </c>
      <c r="B55" s="29">
        <v>3609</v>
      </c>
      <c r="C55" s="29">
        <v>849663</v>
      </c>
      <c r="D55" s="30">
        <v>64.501076076931</v>
      </c>
      <c r="E55" s="29">
        <v>22003130</v>
      </c>
      <c r="F55" s="29">
        <v>78545869</v>
      </c>
      <c r="G55" s="72">
        <v>28.0130963984879</v>
      </c>
      <c r="H55" s="29">
        <v>6116107</v>
      </c>
      <c r="I55" s="29">
        <v>8700256</v>
      </c>
      <c r="J55" s="29">
        <v>7868606</v>
      </c>
      <c r="K55" s="29">
        <v>3609</v>
      </c>
      <c r="L55" s="30">
        <f>F55/C55</f>
        <v>92.443555856851475</v>
      </c>
      <c r="M55" s="30">
        <f>H55/C55</f>
        <v>7.1982739038889534</v>
      </c>
      <c r="N55" s="30">
        <f>I55/C55</f>
        <v>10.239655016165232</v>
      </c>
      <c r="O55" s="29">
        <f>J55/C55*1000</f>
        <v>9260.8551861149663</v>
      </c>
      <c r="P55" s="68">
        <f>F55/K55</f>
        <v>21763.887226378498</v>
      </c>
      <c r="Q55" s="29">
        <f>J55/K55*1000</f>
        <v>2180273.2058742037</v>
      </c>
    </row>
    <row r="56" spans="1:17" ht="20.100000000000001" customHeight="1" x14ac:dyDescent="0.2">
      <c r="A56" s="10" t="s">
        <v>52</v>
      </c>
      <c r="B56" s="29">
        <v>3495</v>
      </c>
      <c r="C56" s="29">
        <v>792248</v>
      </c>
      <c r="D56" s="30">
        <v>62.1</v>
      </c>
      <c r="E56" s="29">
        <v>21039478</v>
      </c>
      <c r="F56" s="29">
        <v>74341353</v>
      </c>
      <c r="G56" s="72">
        <v>28.3</v>
      </c>
      <c r="H56" s="29">
        <v>5782170</v>
      </c>
      <c r="I56" s="29">
        <v>8194423</v>
      </c>
      <c r="J56" s="29">
        <v>7666508</v>
      </c>
      <c r="K56" s="29">
        <v>3495</v>
      </c>
      <c r="L56" s="30">
        <f>F56/C56</f>
        <v>93.835961719057664</v>
      </c>
      <c r="M56" s="30">
        <f>H56/C56</f>
        <v>7.2984343286445661</v>
      </c>
      <c r="N56" s="30">
        <f>I56/C56</f>
        <v>10.343254889882965</v>
      </c>
      <c r="O56" s="29">
        <f>J56/C56*1000</f>
        <v>9676.9042017146148</v>
      </c>
      <c r="P56" s="68">
        <f>F56/K56</f>
        <v>21270.773390557941</v>
      </c>
      <c r="Q56" s="29">
        <f>J56/K56*1000</f>
        <v>2193564.5207439195</v>
      </c>
    </row>
    <row r="57" spans="1:17" ht="20.100000000000001" customHeight="1" x14ac:dyDescent="0.2">
      <c r="A57" s="10" t="s">
        <v>53</v>
      </c>
      <c r="B57" s="29">
        <v>3388</v>
      </c>
      <c r="C57" s="29">
        <v>762198</v>
      </c>
      <c r="D57" s="30">
        <v>61.64</v>
      </c>
      <c r="E57" s="29">
        <v>20319644</v>
      </c>
      <c r="F57" s="29">
        <v>72212357</v>
      </c>
      <c r="G57" s="30">
        <v>28.14</v>
      </c>
      <c r="H57" s="29">
        <v>5636535</v>
      </c>
      <c r="I57" s="29">
        <v>8027034</v>
      </c>
      <c r="J57" s="29">
        <v>7341340</v>
      </c>
      <c r="K57" s="29">
        <v>3388</v>
      </c>
      <c r="L57" s="30">
        <f>F57/C57</f>
        <v>94.742254637246489</v>
      </c>
      <c r="M57" s="30">
        <f>H57/C57</f>
        <v>7.3951059960797592</v>
      </c>
      <c r="N57" s="30">
        <f>I57/C57</f>
        <v>10.531428841324695</v>
      </c>
      <c r="O57" s="29">
        <f>J57/C57*1000</f>
        <v>9631.8017103167422</v>
      </c>
      <c r="P57" s="68">
        <f>F57/K57</f>
        <v>21314.154958677685</v>
      </c>
      <c r="Q57" s="29">
        <f>J57/K57*1000</f>
        <v>2166865.4073199527</v>
      </c>
    </row>
    <row r="58" spans="1:17" s="71" customFormat="1" ht="20.100000000000001" customHeight="1" x14ac:dyDescent="0.2">
      <c r="A58" s="10" t="s">
        <v>54</v>
      </c>
      <c r="B58" s="29">
        <v>3277</v>
      </c>
      <c r="C58" s="29">
        <v>753346</v>
      </c>
      <c r="D58" s="30">
        <v>62.9</v>
      </c>
      <c r="E58" s="29">
        <v>20201162</v>
      </c>
      <c r="F58" s="29">
        <v>71749972</v>
      </c>
      <c r="G58" s="30">
        <v>28.1</v>
      </c>
      <c r="H58" s="29">
        <v>5558060</v>
      </c>
      <c r="I58" s="29">
        <v>7936289</v>
      </c>
      <c r="J58" s="29">
        <v>7299832</v>
      </c>
      <c r="K58" s="29">
        <v>3277</v>
      </c>
      <c r="L58" s="30">
        <f>F58/C58</f>
        <v>95.241724254193954</v>
      </c>
      <c r="M58" s="30">
        <f>H58/C58</f>
        <v>7.3778317001749532</v>
      </c>
      <c r="N58" s="30">
        <f>I58/C58</f>
        <v>10.534719770198555</v>
      </c>
      <c r="O58" s="29">
        <f>J58/C58*1000</f>
        <v>9689.8795506978186</v>
      </c>
      <c r="P58" s="68">
        <f>F58/K58</f>
        <v>21895.017393957889</v>
      </c>
      <c r="Q58" s="29">
        <f>J58/K58*1000</f>
        <v>2227595.9719255418</v>
      </c>
    </row>
    <row r="59" spans="1:17" s="71" customFormat="1" ht="20.100000000000001" customHeight="1" x14ac:dyDescent="0.2">
      <c r="A59" s="10" t="s">
        <v>34</v>
      </c>
      <c r="B59" s="29">
        <v>3158</v>
      </c>
      <c r="C59" s="29">
        <v>710633</v>
      </c>
      <c r="D59" s="30">
        <v>61.651036289657924</v>
      </c>
      <c r="E59" s="29">
        <v>18847059</v>
      </c>
      <c r="F59" s="29">
        <v>67312272</v>
      </c>
      <c r="G59" s="30">
        <v>27.999439686124393</v>
      </c>
      <c r="H59" s="29">
        <v>5147279</v>
      </c>
      <c r="I59" s="29">
        <v>7312964</v>
      </c>
      <c r="J59" s="29">
        <v>6864973.5</v>
      </c>
      <c r="K59" s="29">
        <v>3158</v>
      </c>
      <c r="L59" s="30">
        <v>94.721567954204204</v>
      </c>
      <c r="M59" s="30">
        <v>7.2432310348660982</v>
      </c>
      <c r="N59" s="30">
        <v>10.290774562960065</v>
      </c>
      <c r="O59" s="29">
        <v>9660.3640697800402</v>
      </c>
      <c r="P59" s="68">
        <v>21314.84230525649</v>
      </c>
      <c r="Q59" s="29">
        <v>2173835.8138062065</v>
      </c>
    </row>
    <row r="60" spans="1:17" s="71" customFormat="1" ht="20.100000000000001" customHeight="1" x14ac:dyDescent="0.2">
      <c r="A60" s="10" t="s">
        <v>78</v>
      </c>
      <c r="B60" s="29">
        <v>3032</v>
      </c>
      <c r="C60" s="29">
        <v>584472</v>
      </c>
      <c r="D60" s="30">
        <v>52.813098637365819</v>
      </c>
      <c r="E60" s="29">
        <v>9323230</v>
      </c>
      <c r="F60" s="29">
        <v>41414134</v>
      </c>
      <c r="G60" s="30">
        <v>22.512193542426846</v>
      </c>
      <c r="H60" s="29">
        <v>2869247</v>
      </c>
      <c r="I60" s="29">
        <v>3856962</v>
      </c>
      <c r="J60" s="29">
        <v>3545777.4299999997</v>
      </c>
      <c r="K60" s="29">
        <v>3032</v>
      </c>
      <c r="L60" s="30">
        <v>70.857344748764703</v>
      </c>
      <c r="M60" s="30">
        <v>4.9091265278747311</v>
      </c>
      <c r="N60" s="30">
        <v>6.5990535047016792</v>
      </c>
      <c r="O60" s="29">
        <v>6066.6335256436569</v>
      </c>
      <c r="P60" s="68">
        <v>13659.015171503957</v>
      </c>
      <c r="Q60" s="29">
        <v>1169451.6589709762</v>
      </c>
    </row>
    <row r="61" spans="1:17" ht="18" customHeight="1" x14ac:dyDescent="0.2">
      <c r="A61" s="10" t="s">
        <v>56</v>
      </c>
      <c r="B61" s="29">
        <v>2893</v>
      </c>
      <c r="C61" s="29">
        <v>545215</v>
      </c>
      <c r="D61" s="30">
        <v>51.63</v>
      </c>
      <c r="E61" s="29">
        <v>8309633</v>
      </c>
      <c r="F61" s="29">
        <v>38506455</v>
      </c>
      <c r="G61" s="30">
        <v>21.58</v>
      </c>
      <c r="H61" s="29">
        <v>2536609</v>
      </c>
      <c r="I61" s="29">
        <v>3428339</v>
      </c>
      <c r="J61" s="29">
        <v>3208380</v>
      </c>
      <c r="K61" s="29">
        <v>2893</v>
      </c>
      <c r="L61" s="30">
        <v>70.626184165879522</v>
      </c>
      <c r="M61" s="30">
        <f>H61/C61</f>
        <v>4.6524930531991968</v>
      </c>
      <c r="N61" s="30">
        <f>I61/C61</f>
        <v>6.2880496684794069</v>
      </c>
      <c r="O61" s="29">
        <v>5884.6143264583698</v>
      </c>
      <c r="P61" s="68">
        <f>F61/K61</f>
        <v>13310.216038714138</v>
      </c>
      <c r="Q61" s="29">
        <v>1109014</v>
      </c>
    </row>
    <row r="62" spans="1:17" ht="18" customHeight="1" x14ac:dyDescent="0.2">
      <c r="A62" s="10" t="s">
        <v>58</v>
      </c>
      <c r="B62" s="29">
        <v>2735</v>
      </c>
      <c r="C62" s="29">
        <v>558396</v>
      </c>
      <c r="D62" s="30">
        <v>55.93608975482708</v>
      </c>
      <c r="E62" s="29">
        <v>12276928</v>
      </c>
      <c r="F62" s="29">
        <v>48691315</v>
      </c>
      <c r="G62" s="30">
        <v>25.213794287543891</v>
      </c>
      <c r="H62" s="29">
        <v>3394726</v>
      </c>
      <c r="I62" s="29">
        <v>4783009</v>
      </c>
      <c r="J62" s="29">
        <v>4742508</v>
      </c>
      <c r="K62" s="29">
        <v>2735</v>
      </c>
      <c r="L62" s="30">
        <f>F62/C62</f>
        <v>87.198538313311701</v>
      </c>
      <c r="M62" s="30">
        <f>H62/C62</f>
        <v>6.0794239213747954</v>
      </c>
      <c r="N62" s="30">
        <f>I62/C62</f>
        <v>8.565621888408943</v>
      </c>
      <c r="O62" s="29">
        <f>J62*1000/C62</f>
        <v>8493.0909247200907</v>
      </c>
      <c r="P62" s="68">
        <v>17803.040219378428</v>
      </c>
      <c r="Q62" s="29">
        <v>1734006.5813528337</v>
      </c>
    </row>
    <row r="63" spans="1:17" ht="20.100000000000001" customHeight="1" x14ac:dyDescent="0.2">
      <c r="A63" s="10" t="s">
        <v>176</v>
      </c>
      <c r="B63" s="29">
        <v>2607</v>
      </c>
      <c r="C63" s="29">
        <v>538597</v>
      </c>
      <c r="D63" s="30">
        <v>56.4</v>
      </c>
      <c r="E63" s="29">
        <v>13783765</v>
      </c>
      <c r="F63" s="29">
        <v>51581328</v>
      </c>
      <c r="G63" s="30">
        <f>E63/F63*100</f>
        <v>26.722392645648828</v>
      </c>
      <c r="H63" s="29">
        <v>3500603</v>
      </c>
      <c r="I63" s="29">
        <v>5101062</v>
      </c>
      <c r="J63" s="29">
        <v>5510809</v>
      </c>
      <c r="K63" s="29">
        <v>2607</v>
      </c>
      <c r="L63" s="30">
        <f>F63/C63</f>
        <v>95.769801911262036</v>
      </c>
      <c r="M63" s="30">
        <f>H63/C63</f>
        <v>6.499484772473668</v>
      </c>
      <c r="N63" s="30">
        <f>I63/C63</f>
        <v>9.4710182195593369</v>
      </c>
      <c r="O63" s="29">
        <f>J63*1000/C63</f>
        <v>10231.785546521796</v>
      </c>
      <c r="P63" s="68">
        <f>F63/K63</f>
        <v>19785.703107019563</v>
      </c>
      <c r="Q63" s="29">
        <f>J63*1000/K63</f>
        <v>2113850.7863444574</v>
      </c>
    </row>
    <row r="64" spans="1:17" ht="19.95" customHeight="1" x14ac:dyDescent="0.2">
      <c r="A64" s="10" t="s">
        <v>177</v>
      </c>
      <c r="B64" s="29">
        <v>2520</v>
      </c>
      <c r="C64" s="29">
        <v>520780</v>
      </c>
      <c r="D64" s="30">
        <v>57.1</v>
      </c>
      <c r="E64" s="29">
        <v>13410120</v>
      </c>
      <c r="F64" s="29">
        <v>49575760</v>
      </c>
      <c r="G64" s="30">
        <v>27.1</v>
      </c>
      <c r="H64" s="29">
        <v>3313916</v>
      </c>
      <c r="I64" s="29">
        <v>4879551</v>
      </c>
      <c r="J64" s="29">
        <v>5505135</v>
      </c>
      <c r="K64" s="29">
        <v>2520</v>
      </c>
      <c r="L64" s="30">
        <f>F64/C64</f>
        <v>95.195207189216177</v>
      </c>
      <c r="M64" s="30">
        <f>H64/C64</f>
        <v>6.3633703291217021</v>
      </c>
      <c r="N64" s="30">
        <f>I64/C64</f>
        <v>9.3696973770114056</v>
      </c>
      <c r="O64" s="29">
        <f>J64*1000/C64</f>
        <v>10570.941664426437</v>
      </c>
      <c r="P64" s="68">
        <f>F64/K64</f>
        <v>19672.920634920636</v>
      </c>
      <c r="Q64" s="29">
        <f>J64*1000/K64</f>
        <v>2184577.3809523811</v>
      </c>
    </row>
  </sheetData>
  <mergeCells count="17">
    <mergeCell ref="B3:D3"/>
    <mergeCell ref="E3:G3"/>
    <mergeCell ref="H3:H4"/>
    <mergeCell ref="I3:I4"/>
    <mergeCell ref="B4:B5"/>
    <mergeCell ref="C4:C5"/>
    <mergeCell ref="E4:E5"/>
    <mergeCell ref="F4:F5"/>
    <mergeCell ref="M4:M5"/>
    <mergeCell ref="J3:J4"/>
    <mergeCell ref="K3:K4"/>
    <mergeCell ref="Q4:Q5"/>
    <mergeCell ref="L3:O3"/>
    <mergeCell ref="P3:Q3"/>
    <mergeCell ref="N4:N5"/>
    <mergeCell ref="O4:O5"/>
    <mergeCell ref="P4:P5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  <rowBreaks count="1" manualBreakCount="1">
    <brk id="34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C554-E5A9-4D81-A1AE-7F99442CBE20}">
  <dimension ref="A1:Q31"/>
  <sheetViews>
    <sheetView view="pageBreakPreview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defaultRowHeight="26.1" customHeight="1" x14ac:dyDescent="0.2"/>
  <cols>
    <col min="1" max="1" width="17.109375" style="80" customWidth="1"/>
    <col min="2" max="2" width="9.6640625" style="124" customWidth="1"/>
    <col min="3" max="3" width="13.44140625" style="124" customWidth="1"/>
    <col min="4" max="4" width="12.77734375" style="124" customWidth="1"/>
    <col min="5" max="5" width="7.6640625" style="125" customWidth="1"/>
    <col min="6" max="6" width="15.44140625" style="124" customWidth="1"/>
    <col min="7" max="7" width="17.6640625" style="124" customWidth="1"/>
    <col min="8" max="8" width="8.21875" style="125" customWidth="1"/>
    <col min="9" max="11" width="15.44140625" style="124" customWidth="1"/>
    <col min="12" max="12" width="9.109375" style="126" bestFit="1" customWidth="1"/>
    <col min="13" max="13" width="9.21875" style="124" customWidth="1"/>
    <col min="14" max="14" width="7.44140625" style="126" customWidth="1"/>
    <col min="15" max="15" width="9.6640625" style="124" customWidth="1"/>
    <col min="16" max="16" width="9.44140625" style="124" customWidth="1"/>
    <col min="17" max="256" width="9" style="80"/>
    <col min="257" max="257" width="17.109375" style="80" customWidth="1"/>
    <col min="258" max="258" width="9.6640625" style="80" customWidth="1"/>
    <col min="259" max="259" width="13.44140625" style="80" customWidth="1"/>
    <col min="260" max="260" width="12.77734375" style="80" customWidth="1"/>
    <col min="261" max="261" width="7.6640625" style="80" customWidth="1"/>
    <col min="262" max="262" width="15.44140625" style="80" customWidth="1"/>
    <col min="263" max="263" width="17.6640625" style="80" customWidth="1"/>
    <col min="264" max="264" width="8.21875" style="80" customWidth="1"/>
    <col min="265" max="267" width="15.44140625" style="80" customWidth="1"/>
    <col min="268" max="268" width="9.109375" style="80" bestFit="1" customWidth="1"/>
    <col min="269" max="269" width="9.21875" style="80" customWidth="1"/>
    <col min="270" max="270" width="7.44140625" style="80" customWidth="1"/>
    <col min="271" max="271" width="9.6640625" style="80" customWidth="1"/>
    <col min="272" max="272" width="9.44140625" style="80" customWidth="1"/>
    <col min="273" max="512" width="9" style="80"/>
    <col min="513" max="513" width="17.109375" style="80" customWidth="1"/>
    <col min="514" max="514" width="9.6640625" style="80" customWidth="1"/>
    <col min="515" max="515" width="13.44140625" style="80" customWidth="1"/>
    <col min="516" max="516" width="12.77734375" style="80" customWidth="1"/>
    <col min="517" max="517" width="7.6640625" style="80" customWidth="1"/>
    <col min="518" max="518" width="15.44140625" style="80" customWidth="1"/>
    <col min="519" max="519" width="17.6640625" style="80" customWidth="1"/>
    <col min="520" max="520" width="8.21875" style="80" customWidth="1"/>
    <col min="521" max="523" width="15.44140625" style="80" customWidth="1"/>
    <col min="524" max="524" width="9.109375" style="80" bestFit="1" customWidth="1"/>
    <col min="525" max="525" width="9.21875" style="80" customWidth="1"/>
    <col min="526" max="526" width="7.44140625" style="80" customWidth="1"/>
    <col min="527" max="527" width="9.6640625" style="80" customWidth="1"/>
    <col min="528" max="528" width="9.44140625" style="80" customWidth="1"/>
    <col min="529" max="768" width="9" style="80"/>
    <col min="769" max="769" width="17.109375" style="80" customWidth="1"/>
    <col min="770" max="770" width="9.6640625" style="80" customWidth="1"/>
    <col min="771" max="771" width="13.44140625" style="80" customWidth="1"/>
    <col min="772" max="772" width="12.77734375" style="80" customWidth="1"/>
    <col min="773" max="773" width="7.6640625" style="80" customWidth="1"/>
    <col min="774" max="774" width="15.44140625" style="80" customWidth="1"/>
    <col min="775" max="775" width="17.6640625" style="80" customWidth="1"/>
    <col min="776" max="776" width="8.21875" style="80" customWidth="1"/>
    <col min="777" max="779" width="15.44140625" style="80" customWidth="1"/>
    <col min="780" max="780" width="9.109375" style="80" bestFit="1" customWidth="1"/>
    <col min="781" max="781" width="9.21875" style="80" customWidth="1"/>
    <col min="782" max="782" width="7.44140625" style="80" customWidth="1"/>
    <col min="783" max="783" width="9.6640625" style="80" customWidth="1"/>
    <col min="784" max="784" width="9.44140625" style="80" customWidth="1"/>
    <col min="785" max="1024" width="9" style="80"/>
    <col min="1025" max="1025" width="17.109375" style="80" customWidth="1"/>
    <col min="1026" max="1026" width="9.6640625" style="80" customWidth="1"/>
    <col min="1027" max="1027" width="13.44140625" style="80" customWidth="1"/>
    <col min="1028" max="1028" width="12.77734375" style="80" customWidth="1"/>
    <col min="1029" max="1029" width="7.6640625" style="80" customWidth="1"/>
    <col min="1030" max="1030" width="15.44140625" style="80" customWidth="1"/>
    <col min="1031" max="1031" width="17.6640625" style="80" customWidth="1"/>
    <col min="1032" max="1032" width="8.21875" style="80" customWidth="1"/>
    <col min="1033" max="1035" width="15.44140625" style="80" customWidth="1"/>
    <col min="1036" max="1036" width="9.109375" style="80" bestFit="1" customWidth="1"/>
    <col min="1037" max="1037" width="9.21875" style="80" customWidth="1"/>
    <col min="1038" max="1038" width="7.44140625" style="80" customWidth="1"/>
    <col min="1039" max="1039" width="9.6640625" style="80" customWidth="1"/>
    <col min="1040" max="1040" width="9.44140625" style="80" customWidth="1"/>
    <col min="1041" max="1280" width="9" style="80"/>
    <col min="1281" max="1281" width="17.109375" style="80" customWidth="1"/>
    <col min="1282" max="1282" width="9.6640625" style="80" customWidth="1"/>
    <col min="1283" max="1283" width="13.44140625" style="80" customWidth="1"/>
    <col min="1284" max="1284" width="12.77734375" style="80" customWidth="1"/>
    <col min="1285" max="1285" width="7.6640625" style="80" customWidth="1"/>
    <col min="1286" max="1286" width="15.44140625" style="80" customWidth="1"/>
    <col min="1287" max="1287" width="17.6640625" style="80" customWidth="1"/>
    <col min="1288" max="1288" width="8.21875" style="80" customWidth="1"/>
    <col min="1289" max="1291" width="15.44140625" style="80" customWidth="1"/>
    <col min="1292" max="1292" width="9.109375" style="80" bestFit="1" customWidth="1"/>
    <col min="1293" max="1293" width="9.21875" style="80" customWidth="1"/>
    <col min="1294" max="1294" width="7.44140625" style="80" customWidth="1"/>
    <col min="1295" max="1295" width="9.6640625" style="80" customWidth="1"/>
    <col min="1296" max="1296" width="9.44140625" style="80" customWidth="1"/>
    <col min="1297" max="1536" width="9" style="80"/>
    <col min="1537" max="1537" width="17.109375" style="80" customWidth="1"/>
    <col min="1538" max="1538" width="9.6640625" style="80" customWidth="1"/>
    <col min="1539" max="1539" width="13.44140625" style="80" customWidth="1"/>
    <col min="1540" max="1540" width="12.77734375" style="80" customWidth="1"/>
    <col min="1541" max="1541" width="7.6640625" style="80" customWidth="1"/>
    <col min="1542" max="1542" width="15.44140625" style="80" customWidth="1"/>
    <col min="1543" max="1543" width="17.6640625" style="80" customWidth="1"/>
    <col min="1544" max="1544" width="8.21875" style="80" customWidth="1"/>
    <col min="1545" max="1547" width="15.44140625" style="80" customWidth="1"/>
    <col min="1548" max="1548" width="9.109375" style="80" bestFit="1" customWidth="1"/>
    <col min="1549" max="1549" width="9.21875" style="80" customWidth="1"/>
    <col min="1550" max="1550" width="7.44140625" style="80" customWidth="1"/>
    <col min="1551" max="1551" width="9.6640625" style="80" customWidth="1"/>
    <col min="1552" max="1552" width="9.44140625" style="80" customWidth="1"/>
    <col min="1553" max="1792" width="9" style="80"/>
    <col min="1793" max="1793" width="17.109375" style="80" customWidth="1"/>
    <col min="1794" max="1794" width="9.6640625" style="80" customWidth="1"/>
    <col min="1795" max="1795" width="13.44140625" style="80" customWidth="1"/>
    <col min="1796" max="1796" width="12.77734375" style="80" customWidth="1"/>
    <col min="1797" max="1797" width="7.6640625" style="80" customWidth="1"/>
    <col min="1798" max="1798" width="15.44140625" style="80" customWidth="1"/>
    <col min="1799" max="1799" width="17.6640625" style="80" customWidth="1"/>
    <col min="1800" max="1800" width="8.21875" style="80" customWidth="1"/>
    <col min="1801" max="1803" width="15.44140625" style="80" customWidth="1"/>
    <col min="1804" max="1804" width="9.109375" style="80" bestFit="1" customWidth="1"/>
    <col min="1805" max="1805" width="9.21875" style="80" customWidth="1"/>
    <col min="1806" max="1806" width="7.44140625" style="80" customWidth="1"/>
    <col min="1807" max="1807" width="9.6640625" style="80" customWidth="1"/>
    <col min="1808" max="1808" width="9.44140625" style="80" customWidth="1"/>
    <col min="1809" max="2048" width="9" style="80"/>
    <col min="2049" max="2049" width="17.109375" style="80" customWidth="1"/>
    <col min="2050" max="2050" width="9.6640625" style="80" customWidth="1"/>
    <col min="2051" max="2051" width="13.44140625" style="80" customWidth="1"/>
    <col min="2052" max="2052" width="12.77734375" style="80" customWidth="1"/>
    <col min="2053" max="2053" width="7.6640625" style="80" customWidth="1"/>
    <col min="2054" max="2054" width="15.44140625" style="80" customWidth="1"/>
    <col min="2055" max="2055" width="17.6640625" style="80" customWidth="1"/>
    <col min="2056" max="2056" width="8.21875" style="80" customWidth="1"/>
    <col min="2057" max="2059" width="15.44140625" style="80" customWidth="1"/>
    <col min="2060" max="2060" width="9.109375" style="80" bestFit="1" customWidth="1"/>
    <col min="2061" max="2061" width="9.21875" style="80" customWidth="1"/>
    <col min="2062" max="2062" width="7.44140625" style="80" customWidth="1"/>
    <col min="2063" max="2063" width="9.6640625" style="80" customWidth="1"/>
    <col min="2064" max="2064" width="9.44140625" style="80" customWidth="1"/>
    <col min="2065" max="2304" width="9" style="80"/>
    <col min="2305" max="2305" width="17.109375" style="80" customWidth="1"/>
    <col min="2306" max="2306" width="9.6640625" style="80" customWidth="1"/>
    <col min="2307" max="2307" width="13.44140625" style="80" customWidth="1"/>
    <col min="2308" max="2308" width="12.77734375" style="80" customWidth="1"/>
    <col min="2309" max="2309" width="7.6640625" style="80" customWidth="1"/>
    <col min="2310" max="2310" width="15.44140625" style="80" customWidth="1"/>
    <col min="2311" max="2311" width="17.6640625" style="80" customWidth="1"/>
    <col min="2312" max="2312" width="8.21875" style="80" customWidth="1"/>
    <col min="2313" max="2315" width="15.44140625" style="80" customWidth="1"/>
    <col min="2316" max="2316" width="9.109375" style="80" bestFit="1" customWidth="1"/>
    <col min="2317" max="2317" width="9.21875" style="80" customWidth="1"/>
    <col min="2318" max="2318" width="7.44140625" style="80" customWidth="1"/>
    <col min="2319" max="2319" width="9.6640625" style="80" customWidth="1"/>
    <col min="2320" max="2320" width="9.44140625" style="80" customWidth="1"/>
    <col min="2321" max="2560" width="9" style="80"/>
    <col min="2561" max="2561" width="17.109375" style="80" customWidth="1"/>
    <col min="2562" max="2562" width="9.6640625" style="80" customWidth="1"/>
    <col min="2563" max="2563" width="13.44140625" style="80" customWidth="1"/>
    <col min="2564" max="2564" width="12.77734375" style="80" customWidth="1"/>
    <col min="2565" max="2565" width="7.6640625" style="80" customWidth="1"/>
    <col min="2566" max="2566" width="15.44140625" style="80" customWidth="1"/>
    <col min="2567" max="2567" width="17.6640625" style="80" customWidth="1"/>
    <col min="2568" max="2568" width="8.21875" style="80" customWidth="1"/>
    <col min="2569" max="2571" width="15.44140625" style="80" customWidth="1"/>
    <col min="2572" max="2572" width="9.109375" style="80" bestFit="1" customWidth="1"/>
    <col min="2573" max="2573" width="9.21875" style="80" customWidth="1"/>
    <col min="2574" max="2574" width="7.44140625" style="80" customWidth="1"/>
    <col min="2575" max="2575" width="9.6640625" style="80" customWidth="1"/>
    <col min="2576" max="2576" width="9.44140625" style="80" customWidth="1"/>
    <col min="2577" max="2816" width="9" style="80"/>
    <col min="2817" max="2817" width="17.109375" style="80" customWidth="1"/>
    <col min="2818" max="2818" width="9.6640625" style="80" customWidth="1"/>
    <col min="2819" max="2819" width="13.44140625" style="80" customWidth="1"/>
    <col min="2820" max="2820" width="12.77734375" style="80" customWidth="1"/>
    <col min="2821" max="2821" width="7.6640625" style="80" customWidth="1"/>
    <col min="2822" max="2822" width="15.44140625" style="80" customWidth="1"/>
    <col min="2823" max="2823" width="17.6640625" style="80" customWidth="1"/>
    <col min="2824" max="2824" width="8.21875" style="80" customWidth="1"/>
    <col min="2825" max="2827" width="15.44140625" style="80" customWidth="1"/>
    <col min="2828" max="2828" width="9.109375" style="80" bestFit="1" customWidth="1"/>
    <col min="2829" max="2829" width="9.21875" style="80" customWidth="1"/>
    <col min="2830" max="2830" width="7.44140625" style="80" customWidth="1"/>
    <col min="2831" max="2831" width="9.6640625" style="80" customWidth="1"/>
    <col min="2832" max="2832" width="9.44140625" style="80" customWidth="1"/>
    <col min="2833" max="3072" width="9" style="80"/>
    <col min="3073" max="3073" width="17.109375" style="80" customWidth="1"/>
    <col min="3074" max="3074" width="9.6640625" style="80" customWidth="1"/>
    <col min="3075" max="3075" width="13.44140625" style="80" customWidth="1"/>
    <col min="3076" max="3076" width="12.77734375" style="80" customWidth="1"/>
    <col min="3077" max="3077" width="7.6640625" style="80" customWidth="1"/>
    <col min="3078" max="3078" width="15.44140625" style="80" customWidth="1"/>
    <col min="3079" max="3079" width="17.6640625" style="80" customWidth="1"/>
    <col min="3080" max="3080" width="8.21875" style="80" customWidth="1"/>
    <col min="3081" max="3083" width="15.44140625" style="80" customWidth="1"/>
    <col min="3084" max="3084" width="9.109375" style="80" bestFit="1" customWidth="1"/>
    <col min="3085" max="3085" width="9.21875" style="80" customWidth="1"/>
    <col min="3086" max="3086" width="7.44140625" style="80" customWidth="1"/>
    <col min="3087" max="3087" width="9.6640625" style="80" customWidth="1"/>
    <col min="3088" max="3088" width="9.44140625" style="80" customWidth="1"/>
    <col min="3089" max="3328" width="9" style="80"/>
    <col min="3329" max="3329" width="17.109375" style="80" customWidth="1"/>
    <col min="3330" max="3330" width="9.6640625" style="80" customWidth="1"/>
    <col min="3331" max="3331" width="13.44140625" style="80" customWidth="1"/>
    <col min="3332" max="3332" width="12.77734375" style="80" customWidth="1"/>
    <col min="3333" max="3333" width="7.6640625" style="80" customWidth="1"/>
    <col min="3334" max="3334" width="15.44140625" style="80" customWidth="1"/>
    <col min="3335" max="3335" width="17.6640625" style="80" customWidth="1"/>
    <col min="3336" max="3336" width="8.21875" style="80" customWidth="1"/>
    <col min="3337" max="3339" width="15.44140625" style="80" customWidth="1"/>
    <col min="3340" max="3340" width="9.109375" style="80" bestFit="1" customWidth="1"/>
    <col min="3341" max="3341" width="9.21875" style="80" customWidth="1"/>
    <col min="3342" max="3342" width="7.44140625" style="80" customWidth="1"/>
    <col min="3343" max="3343" width="9.6640625" style="80" customWidth="1"/>
    <col min="3344" max="3344" width="9.44140625" style="80" customWidth="1"/>
    <col min="3345" max="3584" width="9" style="80"/>
    <col min="3585" max="3585" width="17.109375" style="80" customWidth="1"/>
    <col min="3586" max="3586" width="9.6640625" style="80" customWidth="1"/>
    <col min="3587" max="3587" width="13.44140625" style="80" customWidth="1"/>
    <col min="3588" max="3588" width="12.77734375" style="80" customWidth="1"/>
    <col min="3589" max="3589" width="7.6640625" style="80" customWidth="1"/>
    <col min="3590" max="3590" width="15.44140625" style="80" customWidth="1"/>
    <col min="3591" max="3591" width="17.6640625" style="80" customWidth="1"/>
    <col min="3592" max="3592" width="8.21875" style="80" customWidth="1"/>
    <col min="3593" max="3595" width="15.44140625" style="80" customWidth="1"/>
    <col min="3596" max="3596" width="9.109375" style="80" bestFit="1" customWidth="1"/>
    <col min="3597" max="3597" width="9.21875" style="80" customWidth="1"/>
    <col min="3598" max="3598" width="7.44140625" style="80" customWidth="1"/>
    <col min="3599" max="3599" width="9.6640625" style="80" customWidth="1"/>
    <col min="3600" max="3600" width="9.44140625" style="80" customWidth="1"/>
    <col min="3601" max="3840" width="9" style="80"/>
    <col min="3841" max="3841" width="17.109375" style="80" customWidth="1"/>
    <col min="3842" max="3842" width="9.6640625" style="80" customWidth="1"/>
    <col min="3843" max="3843" width="13.44140625" style="80" customWidth="1"/>
    <col min="3844" max="3844" width="12.77734375" style="80" customWidth="1"/>
    <col min="3845" max="3845" width="7.6640625" style="80" customWidth="1"/>
    <col min="3846" max="3846" width="15.44140625" style="80" customWidth="1"/>
    <col min="3847" max="3847" width="17.6640625" style="80" customWidth="1"/>
    <col min="3848" max="3848" width="8.21875" style="80" customWidth="1"/>
    <col min="3849" max="3851" width="15.44140625" style="80" customWidth="1"/>
    <col min="3852" max="3852" width="9.109375" style="80" bestFit="1" customWidth="1"/>
    <col min="3853" max="3853" width="9.21875" style="80" customWidth="1"/>
    <col min="3854" max="3854" width="7.44140625" style="80" customWidth="1"/>
    <col min="3855" max="3855" width="9.6640625" style="80" customWidth="1"/>
    <col min="3856" max="3856" width="9.44140625" style="80" customWidth="1"/>
    <col min="3857" max="4096" width="9" style="80"/>
    <col min="4097" max="4097" width="17.109375" style="80" customWidth="1"/>
    <col min="4098" max="4098" width="9.6640625" style="80" customWidth="1"/>
    <col min="4099" max="4099" width="13.44140625" style="80" customWidth="1"/>
    <col min="4100" max="4100" width="12.77734375" style="80" customWidth="1"/>
    <col min="4101" max="4101" width="7.6640625" style="80" customWidth="1"/>
    <col min="4102" max="4102" width="15.44140625" style="80" customWidth="1"/>
    <col min="4103" max="4103" width="17.6640625" style="80" customWidth="1"/>
    <col min="4104" max="4104" width="8.21875" style="80" customWidth="1"/>
    <col min="4105" max="4107" width="15.44140625" style="80" customWidth="1"/>
    <col min="4108" max="4108" width="9.109375" style="80" bestFit="1" customWidth="1"/>
    <col min="4109" max="4109" width="9.21875" style="80" customWidth="1"/>
    <col min="4110" max="4110" width="7.44140625" style="80" customWidth="1"/>
    <col min="4111" max="4111" width="9.6640625" style="80" customWidth="1"/>
    <col min="4112" max="4112" width="9.44140625" style="80" customWidth="1"/>
    <col min="4113" max="4352" width="9" style="80"/>
    <col min="4353" max="4353" width="17.109375" style="80" customWidth="1"/>
    <col min="4354" max="4354" width="9.6640625" style="80" customWidth="1"/>
    <col min="4355" max="4355" width="13.44140625" style="80" customWidth="1"/>
    <col min="4356" max="4356" width="12.77734375" style="80" customWidth="1"/>
    <col min="4357" max="4357" width="7.6640625" style="80" customWidth="1"/>
    <col min="4358" max="4358" width="15.44140625" style="80" customWidth="1"/>
    <col min="4359" max="4359" width="17.6640625" style="80" customWidth="1"/>
    <col min="4360" max="4360" width="8.21875" style="80" customWidth="1"/>
    <col min="4361" max="4363" width="15.44140625" style="80" customWidth="1"/>
    <col min="4364" max="4364" width="9.109375" style="80" bestFit="1" customWidth="1"/>
    <col min="4365" max="4365" width="9.21875" style="80" customWidth="1"/>
    <col min="4366" max="4366" width="7.44140625" style="80" customWidth="1"/>
    <col min="4367" max="4367" width="9.6640625" style="80" customWidth="1"/>
    <col min="4368" max="4368" width="9.44140625" style="80" customWidth="1"/>
    <col min="4369" max="4608" width="9" style="80"/>
    <col min="4609" max="4609" width="17.109375" style="80" customWidth="1"/>
    <col min="4610" max="4610" width="9.6640625" style="80" customWidth="1"/>
    <col min="4611" max="4611" width="13.44140625" style="80" customWidth="1"/>
    <col min="4612" max="4612" width="12.77734375" style="80" customWidth="1"/>
    <col min="4613" max="4613" width="7.6640625" style="80" customWidth="1"/>
    <col min="4614" max="4614" width="15.44140625" style="80" customWidth="1"/>
    <col min="4615" max="4615" width="17.6640625" style="80" customWidth="1"/>
    <col min="4616" max="4616" width="8.21875" style="80" customWidth="1"/>
    <col min="4617" max="4619" width="15.44140625" style="80" customWidth="1"/>
    <col min="4620" max="4620" width="9.109375" style="80" bestFit="1" customWidth="1"/>
    <col min="4621" max="4621" width="9.21875" style="80" customWidth="1"/>
    <col min="4622" max="4622" width="7.44140625" style="80" customWidth="1"/>
    <col min="4623" max="4623" width="9.6640625" style="80" customWidth="1"/>
    <col min="4624" max="4624" width="9.44140625" style="80" customWidth="1"/>
    <col min="4625" max="4864" width="9" style="80"/>
    <col min="4865" max="4865" width="17.109375" style="80" customWidth="1"/>
    <col min="4866" max="4866" width="9.6640625" style="80" customWidth="1"/>
    <col min="4867" max="4867" width="13.44140625" style="80" customWidth="1"/>
    <col min="4868" max="4868" width="12.77734375" style="80" customWidth="1"/>
    <col min="4869" max="4869" width="7.6640625" style="80" customWidth="1"/>
    <col min="4870" max="4870" width="15.44140625" style="80" customWidth="1"/>
    <col min="4871" max="4871" width="17.6640625" style="80" customWidth="1"/>
    <col min="4872" max="4872" width="8.21875" style="80" customWidth="1"/>
    <col min="4873" max="4875" width="15.44140625" style="80" customWidth="1"/>
    <col min="4876" max="4876" width="9.109375" style="80" bestFit="1" customWidth="1"/>
    <col min="4877" max="4877" width="9.21875" style="80" customWidth="1"/>
    <col min="4878" max="4878" width="7.44140625" style="80" customWidth="1"/>
    <col min="4879" max="4879" width="9.6640625" style="80" customWidth="1"/>
    <col min="4880" max="4880" width="9.44140625" style="80" customWidth="1"/>
    <col min="4881" max="5120" width="9" style="80"/>
    <col min="5121" max="5121" width="17.109375" style="80" customWidth="1"/>
    <col min="5122" max="5122" width="9.6640625" style="80" customWidth="1"/>
    <col min="5123" max="5123" width="13.44140625" style="80" customWidth="1"/>
    <col min="5124" max="5124" width="12.77734375" style="80" customWidth="1"/>
    <col min="5125" max="5125" width="7.6640625" style="80" customWidth="1"/>
    <col min="5126" max="5126" width="15.44140625" style="80" customWidth="1"/>
    <col min="5127" max="5127" width="17.6640625" style="80" customWidth="1"/>
    <col min="5128" max="5128" width="8.21875" style="80" customWidth="1"/>
    <col min="5129" max="5131" width="15.44140625" style="80" customWidth="1"/>
    <col min="5132" max="5132" width="9.109375" style="80" bestFit="1" customWidth="1"/>
    <col min="5133" max="5133" width="9.21875" style="80" customWidth="1"/>
    <col min="5134" max="5134" width="7.44140625" style="80" customWidth="1"/>
    <col min="5135" max="5135" width="9.6640625" style="80" customWidth="1"/>
    <col min="5136" max="5136" width="9.44140625" style="80" customWidth="1"/>
    <col min="5137" max="5376" width="9" style="80"/>
    <col min="5377" max="5377" width="17.109375" style="80" customWidth="1"/>
    <col min="5378" max="5378" width="9.6640625" style="80" customWidth="1"/>
    <col min="5379" max="5379" width="13.44140625" style="80" customWidth="1"/>
    <col min="5380" max="5380" width="12.77734375" style="80" customWidth="1"/>
    <col min="5381" max="5381" width="7.6640625" style="80" customWidth="1"/>
    <col min="5382" max="5382" width="15.44140625" style="80" customWidth="1"/>
    <col min="5383" max="5383" width="17.6640625" style="80" customWidth="1"/>
    <col min="5384" max="5384" width="8.21875" style="80" customWidth="1"/>
    <col min="5385" max="5387" width="15.44140625" style="80" customWidth="1"/>
    <col min="5388" max="5388" width="9.109375" style="80" bestFit="1" customWidth="1"/>
    <col min="5389" max="5389" width="9.21875" style="80" customWidth="1"/>
    <col min="5390" max="5390" width="7.44140625" style="80" customWidth="1"/>
    <col min="5391" max="5391" width="9.6640625" style="80" customWidth="1"/>
    <col min="5392" max="5392" width="9.44140625" style="80" customWidth="1"/>
    <col min="5393" max="5632" width="9" style="80"/>
    <col min="5633" max="5633" width="17.109375" style="80" customWidth="1"/>
    <col min="5634" max="5634" width="9.6640625" style="80" customWidth="1"/>
    <col min="5635" max="5635" width="13.44140625" style="80" customWidth="1"/>
    <col min="5636" max="5636" width="12.77734375" style="80" customWidth="1"/>
    <col min="5637" max="5637" width="7.6640625" style="80" customWidth="1"/>
    <col min="5638" max="5638" width="15.44140625" style="80" customWidth="1"/>
    <col min="5639" max="5639" width="17.6640625" style="80" customWidth="1"/>
    <col min="5640" max="5640" width="8.21875" style="80" customWidth="1"/>
    <col min="5641" max="5643" width="15.44140625" style="80" customWidth="1"/>
    <col min="5644" max="5644" width="9.109375" style="80" bestFit="1" customWidth="1"/>
    <col min="5645" max="5645" width="9.21875" style="80" customWidth="1"/>
    <col min="5646" max="5646" width="7.44140625" style="80" customWidth="1"/>
    <col min="5647" max="5647" width="9.6640625" style="80" customWidth="1"/>
    <col min="5648" max="5648" width="9.44140625" style="80" customWidth="1"/>
    <col min="5649" max="5888" width="9" style="80"/>
    <col min="5889" max="5889" width="17.109375" style="80" customWidth="1"/>
    <col min="5890" max="5890" width="9.6640625" style="80" customWidth="1"/>
    <col min="5891" max="5891" width="13.44140625" style="80" customWidth="1"/>
    <col min="5892" max="5892" width="12.77734375" style="80" customWidth="1"/>
    <col min="5893" max="5893" width="7.6640625" style="80" customWidth="1"/>
    <col min="5894" max="5894" width="15.44140625" style="80" customWidth="1"/>
    <col min="5895" max="5895" width="17.6640625" style="80" customWidth="1"/>
    <col min="5896" max="5896" width="8.21875" style="80" customWidth="1"/>
    <col min="5897" max="5899" width="15.44140625" style="80" customWidth="1"/>
    <col min="5900" max="5900" width="9.109375" style="80" bestFit="1" customWidth="1"/>
    <col min="5901" max="5901" width="9.21875" style="80" customWidth="1"/>
    <col min="5902" max="5902" width="7.44140625" style="80" customWidth="1"/>
    <col min="5903" max="5903" width="9.6640625" style="80" customWidth="1"/>
    <col min="5904" max="5904" width="9.44140625" style="80" customWidth="1"/>
    <col min="5905" max="6144" width="9" style="80"/>
    <col min="6145" max="6145" width="17.109375" style="80" customWidth="1"/>
    <col min="6146" max="6146" width="9.6640625" style="80" customWidth="1"/>
    <col min="6147" max="6147" width="13.44140625" style="80" customWidth="1"/>
    <col min="6148" max="6148" width="12.77734375" style="80" customWidth="1"/>
    <col min="6149" max="6149" width="7.6640625" style="80" customWidth="1"/>
    <col min="6150" max="6150" width="15.44140625" style="80" customWidth="1"/>
    <col min="6151" max="6151" width="17.6640625" style="80" customWidth="1"/>
    <col min="6152" max="6152" width="8.21875" style="80" customWidth="1"/>
    <col min="6153" max="6155" width="15.44140625" style="80" customWidth="1"/>
    <col min="6156" max="6156" width="9.109375" style="80" bestFit="1" customWidth="1"/>
    <col min="6157" max="6157" width="9.21875" style="80" customWidth="1"/>
    <col min="6158" max="6158" width="7.44140625" style="80" customWidth="1"/>
    <col min="6159" max="6159" width="9.6640625" style="80" customWidth="1"/>
    <col min="6160" max="6160" width="9.44140625" style="80" customWidth="1"/>
    <col min="6161" max="6400" width="9" style="80"/>
    <col min="6401" max="6401" width="17.109375" style="80" customWidth="1"/>
    <col min="6402" max="6402" width="9.6640625" style="80" customWidth="1"/>
    <col min="6403" max="6403" width="13.44140625" style="80" customWidth="1"/>
    <col min="6404" max="6404" width="12.77734375" style="80" customWidth="1"/>
    <col min="6405" max="6405" width="7.6640625" style="80" customWidth="1"/>
    <col min="6406" max="6406" width="15.44140625" style="80" customWidth="1"/>
    <col min="6407" max="6407" width="17.6640625" style="80" customWidth="1"/>
    <col min="6408" max="6408" width="8.21875" style="80" customWidth="1"/>
    <col min="6409" max="6411" width="15.44140625" style="80" customWidth="1"/>
    <col min="6412" max="6412" width="9.109375" style="80" bestFit="1" customWidth="1"/>
    <col min="6413" max="6413" width="9.21875" style="80" customWidth="1"/>
    <col min="6414" max="6414" width="7.44140625" style="80" customWidth="1"/>
    <col min="6415" max="6415" width="9.6640625" style="80" customWidth="1"/>
    <col min="6416" max="6416" width="9.44140625" style="80" customWidth="1"/>
    <col min="6417" max="6656" width="9" style="80"/>
    <col min="6657" max="6657" width="17.109375" style="80" customWidth="1"/>
    <col min="6658" max="6658" width="9.6640625" style="80" customWidth="1"/>
    <col min="6659" max="6659" width="13.44140625" style="80" customWidth="1"/>
    <col min="6660" max="6660" width="12.77734375" style="80" customWidth="1"/>
    <col min="6661" max="6661" width="7.6640625" style="80" customWidth="1"/>
    <col min="6662" max="6662" width="15.44140625" style="80" customWidth="1"/>
    <col min="6663" max="6663" width="17.6640625" style="80" customWidth="1"/>
    <col min="6664" max="6664" width="8.21875" style="80" customWidth="1"/>
    <col min="6665" max="6667" width="15.44140625" style="80" customWidth="1"/>
    <col min="6668" max="6668" width="9.109375" style="80" bestFit="1" customWidth="1"/>
    <col min="6669" max="6669" width="9.21875" style="80" customWidth="1"/>
    <col min="6670" max="6670" width="7.44140625" style="80" customWidth="1"/>
    <col min="6671" max="6671" width="9.6640625" style="80" customWidth="1"/>
    <col min="6672" max="6672" width="9.44140625" style="80" customWidth="1"/>
    <col min="6673" max="6912" width="9" style="80"/>
    <col min="6913" max="6913" width="17.109375" style="80" customWidth="1"/>
    <col min="6914" max="6914" width="9.6640625" style="80" customWidth="1"/>
    <col min="6915" max="6915" width="13.44140625" style="80" customWidth="1"/>
    <col min="6916" max="6916" width="12.77734375" style="80" customWidth="1"/>
    <col min="6917" max="6917" width="7.6640625" style="80" customWidth="1"/>
    <col min="6918" max="6918" width="15.44140625" style="80" customWidth="1"/>
    <col min="6919" max="6919" width="17.6640625" style="80" customWidth="1"/>
    <col min="6920" max="6920" width="8.21875" style="80" customWidth="1"/>
    <col min="6921" max="6923" width="15.44140625" style="80" customWidth="1"/>
    <col min="6924" max="6924" width="9.109375" style="80" bestFit="1" customWidth="1"/>
    <col min="6925" max="6925" width="9.21875" style="80" customWidth="1"/>
    <col min="6926" max="6926" width="7.44140625" style="80" customWidth="1"/>
    <col min="6927" max="6927" width="9.6640625" style="80" customWidth="1"/>
    <col min="6928" max="6928" width="9.44140625" style="80" customWidth="1"/>
    <col min="6929" max="7168" width="9" style="80"/>
    <col min="7169" max="7169" width="17.109375" style="80" customWidth="1"/>
    <col min="7170" max="7170" width="9.6640625" style="80" customWidth="1"/>
    <col min="7171" max="7171" width="13.44140625" style="80" customWidth="1"/>
    <col min="7172" max="7172" width="12.77734375" style="80" customWidth="1"/>
    <col min="7173" max="7173" width="7.6640625" style="80" customWidth="1"/>
    <col min="7174" max="7174" width="15.44140625" style="80" customWidth="1"/>
    <col min="7175" max="7175" width="17.6640625" style="80" customWidth="1"/>
    <col min="7176" max="7176" width="8.21875" style="80" customWidth="1"/>
    <col min="7177" max="7179" width="15.44140625" style="80" customWidth="1"/>
    <col min="7180" max="7180" width="9.109375" style="80" bestFit="1" customWidth="1"/>
    <col min="7181" max="7181" width="9.21875" style="80" customWidth="1"/>
    <col min="7182" max="7182" width="7.44140625" style="80" customWidth="1"/>
    <col min="7183" max="7183" width="9.6640625" style="80" customWidth="1"/>
    <col min="7184" max="7184" width="9.44140625" style="80" customWidth="1"/>
    <col min="7185" max="7424" width="9" style="80"/>
    <col min="7425" max="7425" width="17.109375" style="80" customWidth="1"/>
    <col min="7426" max="7426" width="9.6640625" style="80" customWidth="1"/>
    <col min="7427" max="7427" width="13.44140625" style="80" customWidth="1"/>
    <col min="7428" max="7428" width="12.77734375" style="80" customWidth="1"/>
    <col min="7429" max="7429" width="7.6640625" style="80" customWidth="1"/>
    <col min="7430" max="7430" width="15.44140625" style="80" customWidth="1"/>
    <col min="7431" max="7431" width="17.6640625" style="80" customWidth="1"/>
    <col min="7432" max="7432" width="8.21875" style="80" customWidth="1"/>
    <col min="7433" max="7435" width="15.44140625" style="80" customWidth="1"/>
    <col min="7436" max="7436" width="9.109375" style="80" bestFit="1" customWidth="1"/>
    <col min="7437" max="7437" width="9.21875" style="80" customWidth="1"/>
    <col min="7438" max="7438" width="7.44140625" style="80" customWidth="1"/>
    <col min="7439" max="7439" width="9.6640625" style="80" customWidth="1"/>
    <col min="7440" max="7440" width="9.44140625" style="80" customWidth="1"/>
    <col min="7441" max="7680" width="9" style="80"/>
    <col min="7681" max="7681" width="17.109375" style="80" customWidth="1"/>
    <col min="7682" max="7682" width="9.6640625" style="80" customWidth="1"/>
    <col min="7683" max="7683" width="13.44140625" style="80" customWidth="1"/>
    <col min="7684" max="7684" width="12.77734375" style="80" customWidth="1"/>
    <col min="7685" max="7685" width="7.6640625" style="80" customWidth="1"/>
    <col min="7686" max="7686" width="15.44140625" style="80" customWidth="1"/>
    <col min="7687" max="7687" width="17.6640625" style="80" customWidth="1"/>
    <col min="7688" max="7688" width="8.21875" style="80" customWidth="1"/>
    <col min="7689" max="7691" width="15.44140625" style="80" customWidth="1"/>
    <col min="7692" max="7692" width="9.109375" style="80" bestFit="1" customWidth="1"/>
    <col min="7693" max="7693" width="9.21875" style="80" customWidth="1"/>
    <col min="7694" max="7694" width="7.44140625" style="80" customWidth="1"/>
    <col min="7695" max="7695" width="9.6640625" style="80" customWidth="1"/>
    <col min="7696" max="7696" width="9.44140625" style="80" customWidth="1"/>
    <col min="7697" max="7936" width="9" style="80"/>
    <col min="7937" max="7937" width="17.109375" style="80" customWidth="1"/>
    <col min="7938" max="7938" width="9.6640625" style="80" customWidth="1"/>
    <col min="7939" max="7939" width="13.44140625" style="80" customWidth="1"/>
    <col min="7940" max="7940" width="12.77734375" style="80" customWidth="1"/>
    <col min="7941" max="7941" width="7.6640625" style="80" customWidth="1"/>
    <col min="7942" max="7942" width="15.44140625" style="80" customWidth="1"/>
    <col min="7943" max="7943" width="17.6640625" style="80" customWidth="1"/>
    <col min="7944" max="7944" width="8.21875" style="80" customWidth="1"/>
    <col min="7945" max="7947" width="15.44140625" style="80" customWidth="1"/>
    <col min="7948" max="7948" width="9.109375" style="80" bestFit="1" customWidth="1"/>
    <col min="7949" max="7949" width="9.21875" style="80" customWidth="1"/>
    <col min="7950" max="7950" width="7.44140625" style="80" customWidth="1"/>
    <col min="7951" max="7951" width="9.6640625" style="80" customWidth="1"/>
    <col min="7952" max="7952" width="9.44140625" style="80" customWidth="1"/>
    <col min="7953" max="8192" width="9" style="80"/>
    <col min="8193" max="8193" width="17.109375" style="80" customWidth="1"/>
    <col min="8194" max="8194" width="9.6640625" style="80" customWidth="1"/>
    <col min="8195" max="8195" width="13.44140625" style="80" customWidth="1"/>
    <col min="8196" max="8196" width="12.77734375" style="80" customWidth="1"/>
    <col min="8197" max="8197" width="7.6640625" style="80" customWidth="1"/>
    <col min="8198" max="8198" width="15.44140625" style="80" customWidth="1"/>
    <col min="8199" max="8199" width="17.6640625" style="80" customWidth="1"/>
    <col min="8200" max="8200" width="8.21875" style="80" customWidth="1"/>
    <col min="8201" max="8203" width="15.44140625" style="80" customWidth="1"/>
    <col min="8204" max="8204" width="9.109375" style="80" bestFit="1" customWidth="1"/>
    <col min="8205" max="8205" width="9.21875" style="80" customWidth="1"/>
    <col min="8206" max="8206" width="7.44140625" style="80" customWidth="1"/>
    <col min="8207" max="8207" width="9.6640625" style="80" customWidth="1"/>
    <col min="8208" max="8208" width="9.44140625" style="80" customWidth="1"/>
    <col min="8209" max="8448" width="9" style="80"/>
    <col min="8449" max="8449" width="17.109375" style="80" customWidth="1"/>
    <col min="8450" max="8450" width="9.6640625" style="80" customWidth="1"/>
    <col min="8451" max="8451" width="13.44140625" style="80" customWidth="1"/>
    <col min="8452" max="8452" width="12.77734375" style="80" customWidth="1"/>
    <col min="8453" max="8453" width="7.6640625" style="80" customWidth="1"/>
    <col min="8454" max="8454" width="15.44140625" style="80" customWidth="1"/>
    <col min="8455" max="8455" width="17.6640625" style="80" customWidth="1"/>
    <col min="8456" max="8456" width="8.21875" style="80" customWidth="1"/>
    <col min="8457" max="8459" width="15.44140625" style="80" customWidth="1"/>
    <col min="8460" max="8460" width="9.109375" style="80" bestFit="1" customWidth="1"/>
    <col min="8461" max="8461" width="9.21875" style="80" customWidth="1"/>
    <col min="8462" max="8462" width="7.44140625" style="80" customWidth="1"/>
    <col min="8463" max="8463" width="9.6640625" style="80" customWidth="1"/>
    <col min="8464" max="8464" width="9.44140625" style="80" customWidth="1"/>
    <col min="8465" max="8704" width="9" style="80"/>
    <col min="8705" max="8705" width="17.109375" style="80" customWidth="1"/>
    <col min="8706" max="8706" width="9.6640625" style="80" customWidth="1"/>
    <col min="8707" max="8707" width="13.44140625" style="80" customWidth="1"/>
    <col min="8708" max="8708" width="12.77734375" style="80" customWidth="1"/>
    <col min="8709" max="8709" width="7.6640625" style="80" customWidth="1"/>
    <col min="8710" max="8710" width="15.44140625" style="80" customWidth="1"/>
    <col min="8711" max="8711" width="17.6640625" style="80" customWidth="1"/>
    <col min="8712" max="8712" width="8.21875" style="80" customWidth="1"/>
    <col min="8713" max="8715" width="15.44140625" style="80" customWidth="1"/>
    <col min="8716" max="8716" width="9.109375" style="80" bestFit="1" customWidth="1"/>
    <col min="8717" max="8717" width="9.21875" style="80" customWidth="1"/>
    <col min="8718" max="8718" width="7.44140625" style="80" customWidth="1"/>
    <col min="8719" max="8719" width="9.6640625" style="80" customWidth="1"/>
    <col min="8720" max="8720" width="9.44140625" style="80" customWidth="1"/>
    <col min="8721" max="8960" width="9" style="80"/>
    <col min="8961" max="8961" width="17.109375" style="80" customWidth="1"/>
    <col min="8962" max="8962" width="9.6640625" style="80" customWidth="1"/>
    <col min="8963" max="8963" width="13.44140625" style="80" customWidth="1"/>
    <col min="8964" max="8964" width="12.77734375" style="80" customWidth="1"/>
    <col min="8965" max="8965" width="7.6640625" style="80" customWidth="1"/>
    <col min="8966" max="8966" width="15.44140625" style="80" customWidth="1"/>
    <col min="8967" max="8967" width="17.6640625" style="80" customWidth="1"/>
    <col min="8968" max="8968" width="8.21875" style="80" customWidth="1"/>
    <col min="8969" max="8971" width="15.44140625" style="80" customWidth="1"/>
    <col min="8972" max="8972" width="9.109375" style="80" bestFit="1" customWidth="1"/>
    <col min="8973" max="8973" width="9.21875" style="80" customWidth="1"/>
    <col min="8974" max="8974" width="7.44140625" style="80" customWidth="1"/>
    <col min="8975" max="8975" width="9.6640625" style="80" customWidth="1"/>
    <col min="8976" max="8976" width="9.44140625" style="80" customWidth="1"/>
    <col min="8977" max="9216" width="9" style="80"/>
    <col min="9217" max="9217" width="17.109375" style="80" customWidth="1"/>
    <col min="9218" max="9218" width="9.6640625" style="80" customWidth="1"/>
    <col min="9219" max="9219" width="13.44140625" style="80" customWidth="1"/>
    <col min="9220" max="9220" width="12.77734375" style="80" customWidth="1"/>
    <col min="9221" max="9221" width="7.6640625" style="80" customWidth="1"/>
    <col min="9222" max="9222" width="15.44140625" style="80" customWidth="1"/>
    <col min="9223" max="9223" width="17.6640625" style="80" customWidth="1"/>
    <col min="9224" max="9224" width="8.21875" style="80" customWidth="1"/>
    <col min="9225" max="9227" width="15.44140625" style="80" customWidth="1"/>
    <col min="9228" max="9228" width="9.109375" style="80" bestFit="1" customWidth="1"/>
    <col min="9229" max="9229" width="9.21875" style="80" customWidth="1"/>
    <col min="9230" max="9230" width="7.44140625" style="80" customWidth="1"/>
    <col min="9231" max="9231" width="9.6640625" style="80" customWidth="1"/>
    <col min="9232" max="9232" width="9.44140625" style="80" customWidth="1"/>
    <col min="9233" max="9472" width="9" style="80"/>
    <col min="9473" max="9473" width="17.109375" style="80" customWidth="1"/>
    <col min="9474" max="9474" width="9.6640625" style="80" customWidth="1"/>
    <col min="9475" max="9475" width="13.44140625" style="80" customWidth="1"/>
    <col min="9476" max="9476" width="12.77734375" style="80" customWidth="1"/>
    <col min="9477" max="9477" width="7.6640625" style="80" customWidth="1"/>
    <col min="9478" max="9478" width="15.44140625" style="80" customWidth="1"/>
    <col min="9479" max="9479" width="17.6640625" style="80" customWidth="1"/>
    <col min="9480" max="9480" width="8.21875" style="80" customWidth="1"/>
    <col min="9481" max="9483" width="15.44140625" style="80" customWidth="1"/>
    <col min="9484" max="9484" width="9.109375" style="80" bestFit="1" customWidth="1"/>
    <col min="9485" max="9485" width="9.21875" style="80" customWidth="1"/>
    <col min="9486" max="9486" width="7.44140625" style="80" customWidth="1"/>
    <col min="9487" max="9487" width="9.6640625" style="80" customWidth="1"/>
    <col min="9488" max="9488" width="9.44140625" style="80" customWidth="1"/>
    <col min="9489" max="9728" width="9" style="80"/>
    <col min="9729" max="9729" width="17.109375" style="80" customWidth="1"/>
    <col min="9730" max="9730" width="9.6640625" style="80" customWidth="1"/>
    <col min="9731" max="9731" width="13.44140625" style="80" customWidth="1"/>
    <col min="9732" max="9732" width="12.77734375" style="80" customWidth="1"/>
    <col min="9733" max="9733" width="7.6640625" style="80" customWidth="1"/>
    <col min="9734" max="9734" width="15.44140625" style="80" customWidth="1"/>
    <col min="9735" max="9735" width="17.6640625" style="80" customWidth="1"/>
    <col min="9736" max="9736" width="8.21875" style="80" customWidth="1"/>
    <col min="9737" max="9739" width="15.44140625" style="80" customWidth="1"/>
    <col min="9740" max="9740" width="9.109375" style="80" bestFit="1" customWidth="1"/>
    <col min="9741" max="9741" width="9.21875" style="80" customWidth="1"/>
    <col min="9742" max="9742" width="7.44140625" style="80" customWidth="1"/>
    <col min="9743" max="9743" width="9.6640625" style="80" customWidth="1"/>
    <col min="9744" max="9744" width="9.44140625" style="80" customWidth="1"/>
    <col min="9745" max="9984" width="9" style="80"/>
    <col min="9985" max="9985" width="17.109375" style="80" customWidth="1"/>
    <col min="9986" max="9986" width="9.6640625" style="80" customWidth="1"/>
    <col min="9987" max="9987" width="13.44140625" style="80" customWidth="1"/>
    <col min="9988" max="9988" width="12.77734375" style="80" customWidth="1"/>
    <col min="9989" max="9989" width="7.6640625" style="80" customWidth="1"/>
    <col min="9990" max="9990" width="15.44140625" style="80" customWidth="1"/>
    <col min="9991" max="9991" width="17.6640625" style="80" customWidth="1"/>
    <col min="9992" max="9992" width="8.21875" style="80" customWidth="1"/>
    <col min="9993" max="9995" width="15.44140625" style="80" customWidth="1"/>
    <col min="9996" max="9996" width="9.109375" style="80" bestFit="1" customWidth="1"/>
    <col min="9997" max="9997" width="9.21875" style="80" customWidth="1"/>
    <col min="9998" max="9998" width="7.44140625" style="80" customWidth="1"/>
    <col min="9999" max="9999" width="9.6640625" style="80" customWidth="1"/>
    <col min="10000" max="10000" width="9.44140625" style="80" customWidth="1"/>
    <col min="10001" max="10240" width="9" style="80"/>
    <col min="10241" max="10241" width="17.109375" style="80" customWidth="1"/>
    <col min="10242" max="10242" width="9.6640625" style="80" customWidth="1"/>
    <col min="10243" max="10243" width="13.44140625" style="80" customWidth="1"/>
    <col min="10244" max="10244" width="12.77734375" style="80" customWidth="1"/>
    <col min="10245" max="10245" width="7.6640625" style="80" customWidth="1"/>
    <col min="10246" max="10246" width="15.44140625" style="80" customWidth="1"/>
    <col min="10247" max="10247" width="17.6640625" style="80" customWidth="1"/>
    <col min="10248" max="10248" width="8.21875" style="80" customWidth="1"/>
    <col min="10249" max="10251" width="15.44140625" style="80" customWidth="1"/>
    <col min="10252" max="10252" width="9.109375" style="80" bestFit="1" customWidth="1"/>
    <col min="10253" max="10253" width="9.21875" style="80" customWidth="1"/>
    <col min="10254" max="10254" width="7.44140625" style="80" customWidth="1"/>
    <col min="10255" max="10255" width="9.6640625" style="80" customWidth="1"/>
    <col min="10256" max="10256" width="9.44140625" style="80" customWidth="1"/>
    <col min="10257" max="10496" width="9" style="80"/>
    <col min="10497" max="10497" width="17.109375" style="80" customWidth="1"/>
    <col min="10498" max="10498" width="9.6640625" style="80" customWidth="1"/>
    <col min="10499" max="10499" width="13.44140625" style="80" customWidth="1"/>
    <col min="10500" max="10500" width="12.77734375" style="80" customWidth="1"/>
    <col min="10501" max="10501" width="7.6640625" style="80" customWidth="1"/>
    <col min="10502" max="10502" width="15.44140625" style="80" customWidth="1"/>
    <col min="10503" max="10503" width="17.6640625" style="80" customWidth="1"/>
    <col min="10504" max="10504" width="8.21875" style="80" customWidth="1"/>
    <col min="10505" max="10507" width="15.44140625" style="80" customWidth="1"/>
    <col min="10508" max="10508" width="9.109375" style="80" bestFit="1" customWidth="1"/>
    <col min="10509" max="10509" width="9.21875" style="80" customWidth="1"/>
    <col min="10510" max="10510" width="7.44140625" style="80" customWidth="1"/>
    <col min="10511" max="10511" width="9.6640625" style="80" customWidth="1"/>
    <col min="10512" max="10512" width="9.44140625" style="80" customWidth="1"/>
    <col min="10513" max="10752" width="9" style="80"/>
    <col min="10753" max="10753" width="17.109375" style="80" customWidth="1"/>
    <col min="10754" max="10754" width="9.6640625" style="80" customWidth="1"/>
    <col min="10755" max="10755" width="13.44140625" style="80" customWidth="1"/>
    <col min="10756" max="10756" width="12.77734375" style="80" customWidth="1"/>
    <col min="10757" max="10757" width="7.6640625" style="80" customWidth="1"/>
    <col min="10758" max="10758" width="15.44140625" style="80" customWidth="1"/>
    <col min="10759" max="10759" width="17.6640625" style="80" customWidth="1"/>
    <col min="10760" max="10760" width="8.21875" style="80" customWidth="1"/>
    <col min="10761" max="10763" width="15.44140625" style="80" customWidth="1"/>
    <col min="10764" max="10764" width="9.109375" style="80" bestFit="1" customWidth="1"/>
    <col min="10765" max="10765" width="9.21875" style="80" customWidth="1"/>
    <col min="10766" max="10766" width="7.44140625" style="80" customWidth="1"/>
    <col min="10767" max="10767" width="9.6640625" style="80" customWidth="1"/>
    <col min="10768" max="10768" width="9.44140625" style="80" customWidth="1"/>
    <col min="10769" max="11008" width="9" style="80"/>
    <col min="11009" max="11009" width="17.109375" style="80" customWidth="1"/>
    <col min="11010" max="11010" width="9.6640625" style="80" customWidth="1"/>
    <col min="11011" max="11011" width="13.44140625" style="80" customWidth="1"/>
    <col min="11012" max="11012" width="12.77734375" style="80" customWidth="1"/>
    <col min="11013" max="11013" width="7.6640625" style="80" customWidth="1"/>
    <col min="11014" max="11014" width="15.44140625" style="80" customWidth="1"/>
    <col min="11015" max="11015" width="17.6640625" style="80" customWidth="1"/>
    <col min="11016" max="11016" width="8.21875" style="80" customWidth="1"/>
    <col min="11017" max="11019" width="15.44140625" style="80" customWidth="1"/>
    <col min="11020" max="11020" width="9.109375" style="80" bestFit="1" customWidth="1"/>
    <col min="11021" max="11021" width="9.21875" style="80" customWidth="1"/>
    <col min="11022" max="11022" width="7.44140625" style="80" customWidth="1"/>
    <col min="11023" max="11023" width="9.6640625" style="80" customWidth="1"/>
    <col min="11024" max="11024" width="9.44140625" style="80" customWidth="1"/>
    <col min="11025" max="11264" width="9" style="80"/>
    <col min="11265" max="11265" width="17.109375" style="80" customWidth="1"/>
    <col min="11266" max="11266" width="9.6640625" style="80" customWidth="1"/>
    <col min="11267" max="11267" width="13.44140625" style="80" customWidth="1"/>
    <col min="11268" max="11268" width="12.77734375" style="80" customWidth="1"/>
    <col min="11269" max="11269" width="7.6640625" style="80" customWidth="1"/>
    <col min="11270" max="11270" width="15.44140625" style="80" customWidth="1"/>
    <col min="11271" max="11271" width="17.6640625" style="80" customWidth="1"/>
    <col min="11272" max="11272" width="8.21875" style="80" customWidth="1"/>
    <col min="11273" max="11275" width="15.44140625" style="80" customWidth="1"/>
    <col min="11276" max="11276" width="9.109375" style="80" bestFit="1" customWidth="1"/>
    <col min="11277" max="11277" width="9.21875" style="80" customWidth="1"/>
    <col min="11278" max="11278" width="7.44140625" style="80" customWidth="1"/>
    <col min="11279" max="11279" width="9.6640625" style="80" customWidth="1"/>
    <col min="11280" max="11280" width="9.44140625" style="80" customWidth="1"/>
    <col min="11281" max="11520" width="9" style="80"/>
    <col min="11521" max="11521" width="17.109375" style="80" customWidth="1"/>
    <col min="11522" max="11522" width="9.6640625" style="80" customWidth="1"/>
    <col min="11523" max="11523" width="13.44140625" style="80" customWidth="1"/>
    <col min="11524" max="11524" width="12.77734375" style="80" customWidth="1"/>
    <col min="11525" max="11525" width="7.6640625" style="80" customWidth="1"/>
    <col min="11526" max="11526" width="15.44140625" style="80" customWidth="1"/>
    <col min="11527" max="11527" width="17.6640625" style="80" customWidth="1"/>
    <col min="11528" max="11528" width="8.21875" style="80" customWidth="1"/>
    <col min="11529" max="11531" width="15.44140625" style="80" customWidth="1"/>
    <col min="11532" max="11532" width="9.109375" style="80" bestFit="1" customWidth="1"/>
    <col min="11533" max="11533" width="9.21875" style="80" customWidth="1"/>
    <col min="11534" max="11534" width="7.44140625" style="80" customWidth="1"/>
    <col min="11535" max="11535" width="9.6640625" style="80" customWidth="1"/>
    <col min="11536" max="11536" width="9.44140625" style="80" customWidth="1"/>
    <col min="11537" max="11776" width="9" style="80"/>
    <col min="11777" max="11777" width="17.109375" style="80" customWidth="1"/>
    <col min="11778" max="11778" width="9.6640625" style="80" customWidth="1"/>
    <col min="11779" max="11779" width="13.44140625" style="80" customWidth="1"/>
    <col min="11780" max="11780" width="12.77734375" style="80" customWidth="1"/>
    <col min="11781" max="11781" width="7.6640625" style="80" customWidth="1"/>
    <col min="11782" max="11782" width="15.44140625" style="80" customWidth="1"/>
    <col min="11783" max="11783" width="17.6640625" style="80" customWidth="1"/>
    <col min="11784" max="11784" width="8.21875" style="80" customWidth="1"/>
    <col min="11785" max="11787" width="15.44140625" style="80" customWidth="1"/>
    <col min="11788" max="11788" width="9.109375" style="80" bestFit="1" customWidth="1"/>
    <col min="11789" max="11789" width="9.21875" style="80" customWidth="1"/>
    <col min="11790" max="11790" width="7.44140625" style="80" customWidth="1"/>
    <col min="11791" max="11791" width="9.6640625" style="80" customWidth="1"/>
    <col min="11792" max="11792" width="9.44140625" style="80" customWidth="1"/>
    <col min="11793" max="12032" width="9" style="80"/>
    <col min="12033" max="12033" width="17.109375" style="80" customWidth="1"/>
    <col min="12034" max="12034" width="9.6640625" style="80" customWidth="1"/>
    <col min="12035" max="12035" width="13.44140625" style="80" customWidth="1"/>
    <col min="12036" max="12036" width="12.77734375" style="80" customWidth="1"/>
    <col min="12037" max="12037" width="7.6640625" style="80" customWidth="1"/>
    <col min="12038" max="12038" width="15.44140625" style="80" customWidth="1"/>
    <col min="12039" max="12039" width="17.6640625" style="80" customWidth="1"/>
    <col min="12040" max="12040" width="8.21875" style="80" customWidth="1"/>
    <col min="12041" max="12043" width="15.44140625" style="80" customWidth="1"/>
    <col min="12044" max="12044" width="9.109375" style="80" bestFit="1" customWidth="1"/>
    <col min="12045" max="12045" width="9.21875" style="80" customWidth="1"/>
    <col min="12046" max="12046" width="7.44140625" style="80" customWidth="1"/>
    <col min="12047" max="12047" width="9.6640625" style="80" customWidth="1"/>
    <col min="12048" max="12048" width="9.44140625" style="80" customWidth="1"/>
    <col min="12049" max="12288" width="9" style="80"/>
    <col min="12289" max="12289" width="17.109375" style="80" customWidth="1"/>
    <col min="12290" max="12290" width="9.6640625" style="80" customWidth="1"/>
    <col min="12291" max="12291" width="13.44140625" style="80" customWidth="1"/>
    <col min="12292" max="12292" width="12.77734375" style="80" customWidth="1"/>
    <col min="12293" max="12293" width="7.6640625" style="80" customWidth="1"/>
    <col min="12294" max="12294" width="15.44140625" style="80" customWidth="1"/>
    <col min="12295" max="12295" width="17.6640625" style="80" customWidth="1"/>
    <col min="12296" max="12296" width="8.21875" style="80" customWidth="1"/>
    <col min="12297" max="12299" width="15.44140625" style="80" customWidth="1"/>
    <col min="12300" max="12300" width="9.109375" style="80" bestFit="1" customWidth="1"/>
    <col min="12301" max="12301" width="9.21875" style="80" customWidth="1"/>
    <col min="12302" max="12302" width="7.44140625" style="80" customWidth="1"/>
    <col min="12303" max="12303" width="9.6640625" style="80" customWidth="1"/>
    <col min="12304" max="12304" width="9.44140625" style="80" customWidth="1"/>
    <col min="12305" max="12544" width="9" style="80"/>
    <col min="12545" max="12545" width="17.109375" style="80" customWidth="1"/>
    <col min="12546" max="12546" width="9.6640625" style="80" customWidth="1"/>
    <col min="12547" max="12547" width="13.44140625" style="80" customWidth="1"/>
    <col min="12548" max="12548" width="12.77734375" style="80" customWidth="1"/>
    <col min="12549" max="12549" width="7.6640625" style="80" customWidth="1"/>
    <col min="12550" max="12550" width="15.44140625" style="80" customWidth="1"/>
    <col min="12551" max="12551" width="17.6640625" style="80" customWidth="1"/>
    <col min="12552" max="12552" width="8.21875" style="80" customWidth="1"/>
    <col min="12553" max="12555" width="15.44140625" style="80" customWidth="1"/>
    <col min="12556" max="12556" width="9.109375" style="80" bestFit="1" customWidth="1"/>
    <col min="12557" max="12557" width="9.21875" style="80" customWidth="1"/>
    <col min="12558" max="12558" width="7.44140625" style="80" customWidth="1"/>
    <col min="12559" max="12559" width="9.6640625" style="80" customWidth="1"/>
    <col min="12560" max="12560" width="9.44140625" style="80" customWidth="1"/>
    <col min="12561" max="12800" width="9" style="80"/>
    <col min="12801" max="12801" width="17.109375" style="80" customWidth="1"/>
    <col min="12802" max="12802" width="9.6640625" style="80" customWidth="1"/>
    <col min="12803" max="12803" width="13.44140625" style="80" customWidth="1"/>
    <col min="12804" max="12804" width="12.77734375" style="80" customWidth="1"/>
    <col min="12805" max="12805" width="7.6640625" style="80" customWidth="1"/>
    <col min="12806" max="12806" width="15.44140625" style="80" customWidth="1"/>
    <col min="12807" max="12807" width="17.6640625" style="80" customWidth="1"/>
    <col min="12808" max="12808" width="8.21875" style="80" customWidth="1"/>
    <col min="12809" max="12811" width="15.44140625" style="80" customWidth="1"/>
    <col min="12812" max="12812" width="9.109375" style="80" bestFit="1" customWidth="1"/>
    <col min="12813" max="12813" width="9.21875" style="80" customWidth="1"/>
    <col min="12814" max="12814" width="7.44140625" style="80" customWidth="1"/>
    <col min="12815" max="12815" width="9.6640625" style="80" customWidth="1"/>
    <col min="12816" max="12816" width="9.44140625" style="80" customWidth="1"/>
    <col min="12817" max="13056" width="9" style="80"/>
    <col min="13057" max="13057" width="17.109375" style="80" customWidth="1"/>
    <col min="13058" max="13058" width="9.6640625" style="80" customWidth="1"/>
    <col min="13059" max="13059" width="13.44140625" style="80" customWidth="1"/>
    <col min="13060" max="13060" width="12.77734375" style="80" customWidth="1"/>
    <col min="13061" max="13061" width="7.6640625" style="80" customWidth="1"/>
    <col min="13062" max="13062" width="15.44140625" style="80" customWidth="1"/>
    <col min="13063" max="13063" width="17.6640625" style="80" customWidth="1"/>
    <col min="13064" max="13064" width="8.21875" style="80" customWidth="1"/>
    <col min="13065" max="13067" width="15.44140625" style="80" customWidth="1"/>
    <col min="13068" max="13068" width="9.109375" style="80" bestFit="1" customWidth="1"/>
    <col min="13069" max="13069" width="9.21875" style="80" customWidth="1"/>
    <col min="13070" max="13070" width="7.44140625" style="80" customWidth="1"/>
    <col min="13071" max="13071" width="9.6640625" style="80" customWidth="1"/>
    <col min="13072" max="13072" width="9.44140625" style="80" customWidth="1"/>
    <col min="13073" max="13312" width="9" style="80"/>
    <col min="13313" max="13313" width="17.109375" style="80" customWidth="1"/>
    <col min="13314" max="13314" width="9.6640625" style="80" customWidth="1"/>
    <col min="13315" max="13315" width="13.44140625" style="80" customWidth="1"/>
    <col min="13316" max="13316" width="12.77734375" style="80" customWidth="1"/>
    <col min="13317" max="13317" width="7.6640625" style="80" customWidth="1"/>
    <col min="13318" max="13318" width="15.44140625" style="80" customWidth="1"/>
    <col min="13319" max="13319" width="17.6640625" style="80" customWidth="1"/>
    <col min="13320" max="13320" width="8.21875" style="80" customWidth="1"/>
    <col min="13321" max="13323" width="15.44140625" style="80" customWidth="1"/>
    <col min="13324" max="13324" width="9.109375" style="80" bestFit="1" customWidth="1"/>
    <col min="13325" max="13325" width="9.21875" style="80" customWidth="1"/>
    <col min="13326" max="13326" width="7.44140625" style="80" customWidth="1"/>
    <col min="13327" max="13327" width="9.6640625" style="80" customWidth="1"/>
    <col min="13328" max="13328" width="9.44140625" style="80" customWidth="1"/>
    <col min="13329" max="13568" width="9" style="80"/>
    <col min="13569" max="13569" width="17.109375" style="80" customWidth="1"/>
    <col min="13570" max="13570" width="9.6640625" style="80" customWidth="1"/>
    <col min="13571" max="13571" width="13.44140625" style="80" customWidth="1"/>
    <col min="13572" max="13572" width="12.77734375" style="80" customWidth="1"/>
    <col min="13573" max="13573" width="7.6640625" style="80" customWidth="1"/>
    <col min="13574" max="13574" width="15.44140625" style="80" customWidth="1"/>
    <col min="13575" max="13575" width="17.6640625" style="80" customWidth="1"/>
    <col min="13576" max="13576" width="8.21875" style="80" customWidth="1"/>
    <col min="13577" max="13579" width="15.44140625" style="80" customWidth="1"/>
    <col min="13580" max="13580" width="9.109375" style="80" bestFit="1" customWidth="1"/>
    <col min="13581" max="13581" width="9.21875" style="80" customWidth="1"/>
    <col min="13582" max="13582" width="7.44140625" style="80" customWidth="1"/>
    <col min="13583" max="13583" width="9.6640625" style="80" customWidth="1"/>
    <col min="13584" max="13584" width="9.44140625" style="80" customWidth="1"/>
    <col min="13585" max="13824" width="9" style="80"/>
    <col min="13825" max="13825" width="17.109375" style="80" customWidth="1"/>
    <col min="13826" max="13826" width="9.6640625" style="80" customWidth="1"/>
    <col min="13827" max="13827" width="13.44140625" style="80" customWidth="1"/>
    <col min="13828" max="13828" width="12.77734375" style="80" customWidth="1"/>
    <col min="13829" max="13829" width="7.6640625" style="80" customWidth="1"/>
    <col min="13830" max="13830" width="15.44140625" style="80" customWidth="1"/>
    <col min="13831" max="13831" width="17.6640625" style="80" customWidth="1"/>
    <col min="13832" max="13832" width="8.21875" style="80" customWidth="1"/>
    <col min="13833" max="13835" width="15.44140625" style="80" customWidth="1"/>
    <col min="13836" max="13836" width="9.109375" style="80" bestFit="1" customWidth="1"/>
    <col min="13837" max="13837" width="9.21875" style="80" customWidth="1"/>
    <col min="13838" max="13838" width="7.44140625" style="80" customWidth="1"/>
    <col min="13839" max="13839" width="9.6640625" style="80" customWidth="1"/>
    <col min="13840" max="13840" width="9.44140625" style="80" customWidth="1"/>
    <col min="13841" max="14080" width="9" style="80"/>
    <col min="14081" max="14081" width="17.109375" style="80" customWidth="1"/>
    <col min="14082" max="14082" width="9.6640625" style="80" customWidth="1"/>
    <col min="14083" max="14083" width="13.44140625" style="80" customWidth="1"/>
    <col min="14084" max="14084" width="12.77734375" style="80" customWidth="1"/>
    <col min="14085" max="14085" width="7.6640625" style="80" customWidth="1"/>
    <col min="14086" max="14086" width="15.44140625" style="80" customWidth="1"/>
    <col min="14087" max="14087" width="17.6640625" style="80" customWidth="1"/>
    <col min="14088" max="14088" width="8.21875" style="80" customWidth="1"/>
    <col min="14089" max="14091" width="15.44140625" style="80" customWidth="1"/>
    <col min="14092" max="14092" width="9.109375" style="80" bestFit="1" customWidth="1"/>
    <col min="14093" max="14093" width="9.21875" style="80" customWidth="1"/>
    <col min="14094" max="14094" width="7.44140625" style="80" customWidth="1"/>
    <col min="14095" max="14095" width="9.6640625" style="80" customWidth="1"/>
    <col min="14096" max="14096" width="9.44140625" style="80" customWidth="1"/>
    <col min="14097" max="14336" width="9" style="80"/>
    <col min="14337" max="14337" width="17.109375" style="80" customWidth="1"/>
    <col min="14338" max="14338" width="9.6640625" style="80" customWidth="1"/>
    <col min="14339" max="14339" width="13.44140625" style="80" customWidth="1"/>
    <col min="14340" max="14340" width="12.77734375" style="80" customWidth="1"/>
    <col min="14341" max="14341" width="7.6640625" style="80" customWidth="1"/>
    <col min="14342" max="14342" width="15.44140625" style="80" customWidth="1"/>
    <col min="14343" max="14343" width="17.6640625" style="80" customWidth="1"/>
    <col min="14344" max="14344" width="8.21875" style="80" customWidth="1"/>
    <col min="14345" max="14347" width="15.44140625" style="80" customWidth="1"/>
    <col min="14348" max="14348" width="9.109375" style="80" bestFit="1" customWidth="1"/>
    <col min="14349" max="14349" width="9.21875" style="80" customWidth="1"/>
    <col min="14350" max="14350" width="7.44140625" style="80" customWidth="1"/>
    <col min="14351" max="14351" width="9.6640625" style="80" customWidth="1"/>
    <col min="14352" max="14352" width="9.44140625" style="80" customWidth="1"/>
    <col min="14353" max="14592" width="9" style="80"/>
    <col min="14593" max="14593" width="17.109375" style="80" customWidth="1"/>
    <col min="14594" max="14594" width="9.6640625" style="80" customWidth="1"/>
    <col min="14595" max="14595" width="13.44140625" style="80" customWidth="1"/>
    <col min="14596" max="14596" width="12.77734375" style="80" customWidth="1"/>
    <col min="14597" max="14597" width="7.6640625" style="80" customWidth="1"/>
    <col min="14598" max="14598" width="15.44140625" style="80" customWidth="1"/>
    <col min="14599" max="14599" width="17.6640625" style="80" customWidth="1"/>
    <col min="14600" max="14600" width="8.21875" style="80" customWidth="1"/>
    <col min="14601" max="14603" width="15.44140625" style="80" customWidth="1"/>
    <col min="14604" max="14604" width="9.109375" style="80" bestFit="1" customWidth="1"/>
    <col min="14605" max="14605" width="9.21875" style="80" customWidth="1"/>
    <col min="14606" max="14606" width="7.44140625" style="80" customWidth="1"/>
    <col min="14607" max="14607" width="9.6640625" style="80" customWidth="1"/>
    <col min="14608" max="14608" width="9.44140625" style="80" customWidth="1"/>
    <col min="14609" max="14848" width="9" style="80"/>
    <col min="14849" max="14849" width="17.109375" style="80" customWidth="1"/>
    <col min="14850" max="14850" width="9.6640625" style="80" customWidth="1"/>
    <col min="14851" max="14851" width="13.44140625" style="80" customWidth="1"/>
    <col min="14852" max="14852" width="12.77734375" style="80" customWidth="1"/>
    <col min="14853" max="14853" width="7.6640625" style="80" customWidth="1"/>
    <col min="14854" max="14854" width="15.44140625" style="80" customWidth="1"/>
    <col min="14855" max="14855" width="17.6640625" style="80" customWidth="1"/>
    <col min="14856" max="14856" width="8.21875" style="80" customWidth="1"/>
    <col min="14857" max="14859" width="15.44140625" style="80" customWidth="1"/>
    <col min="14860" max="14860" width="9.109375" style="80" bestFit="1" customWidth="1"/>
    <col min="14861" max="14861" width="9.21875" style="80" customWidth="1"/>
    <col min="14862" max="14862" width="7.44140625" style="80" customWidth="1"/>
    <col min="14863" max="14863" width="9.6640625" style="80" customWidth="1"/>
    <col min="14864" max="14864" width="9.44140625" style="80" customWidth="1"/>
    <col min="14865" max="15104" width="9" style="80"/>
    <col min="15105" max="15105" width="17.109375" style="80" customWidth="1"/>
    <col min="15106" max="15106" width="9.6640625" style="80" customWidth="1"/>
    <col min="15107" max="15107" width="13.44140625" style="80" customWidth="1"/>
    <col min="15108" max="15108" width="12.77734375" style="80" customWidth="1"/>
    <col min="15109" max="15109" width="7.6640625" style="80" customWidth="1"/>
    <col min="15110" max="15110" width="15.44140625" style="80" customWidth="1"/>
    <col min="15111" max="15111" width="17.6640625" style="80" customWidth="1"/>
    <col min="15112" max="15112" width="8.21875" style="80" customWidth="1"/>
    <col min="15113" max="15115" width="15.44140625" style="80" customWidth="1"/>
    <col min="15116" max="15116" width="9.109375" style="80" bestFit="1" customWidth="1"/>
    <col min="15117" max="15117" width="9.21875" style="80" customWidth="1"/>
    <col min="15118" max="15118" width="7.44140625" style="80" customWidth="1"/>
    <col min="15119" max="15119" width="9.6640625" style="80" customWidth="1"/>
    <col min="15120" max="15120" width="9.44140625" style="80" customWidth="1"/>
    <col min="15121" max="15360" width="9" style="80"/>
    <col min="15361" max="15361" width="17.109375" style="80" customWidth="1"/>
    <col min="15362" max="15362" width="9.6640625" style="80" customWidth="1"/>
    <col min="15363" max="15363" width="13.44140625" style="80" customWidth="1"/>
    <col min="15364" max="15364" width="12.77734375" style="80" customWidth="1"/>
    <col min="15365" max="15365" width="7.6640625" style="80" customWidth="1"/>
    <col min="15366" max="15366" width="15.44140625" style="80" customWidth="1"/>
    <col min="15367" max="15367" width="17.6640625" style="80" customWidth="1"/>
    <col min="15368" max="15368" width="8.21875" style="80" customWidth="1"/>
    <col min="15369" max="15371" width="15.44140625" style="80" customWidth="1"/>
    <col min="15372" max="15372" width="9.109375" style="80" bestFit="1" customWidth="1"/>
    <col min="15373" max="15373" width="9.21875" style="80" customWidth="1"/>
    <col min="15374" max="15374" width="7.44140625" style="80" customWidth="1"/>
    <col min="15375" max="15375" width="9.6640625" style="80" customWidth="1"/>
    <col min="15376" max="15376" width="9.44140625" style="80" customWidth="1"/>
    <col min="15377" max="15616" width="9" style="80"/>
    <col min="15617" max="15617" width="17.109375" style="80" customWidth="1"/>
    <col min="15618" max="15618" width="9.6640625" style="80" customWidth="1"/>
    <col min="15619" max="15619" width="13.44140625" style="80" customWidth="1"/>
    <col min="15620" max="15620" width="12.77734375" style="80" customWidth="1"/>
    <col min="15621" max="15621" width="7.6640625" style="80" customWidth="1"/>
    <col min="15622" max="15622" width="15.44140625" style="80" customWidth="1"/>
    <col min="15623" max="15623" width="17.6640625" style="80" customWidth="1"/>
    <col min="15624" max="15624" width="8.21875" style="80" customWidth="1"/>
    <col min="15625" max="15627" width="15.44140625" style="80" customWidth="1"/>
    <col min="15628" max="15628" width="9.109375" style="80" bestFit="1" customWidth="1"/>
    <col min="15629" max="15629" width="9.21875" style="80" customWidth="1"/>
    <col min="15630" max="15630" width="7.44140625" style="80" customWidth="1"/>
    <col min="15631" max="15631" width="9.6640625" style="80" customWidth="1"/>
    <col min="15632" max="15632" width="9.44140625" style="80" customWidth="1"/>
    <col min="15633" max="16384" width="9" style="80"/>
  </cols>
  <sheetData>
    <row r="1" spans="1:17" ht="21" x14ac:dyDescent="0.2">
      <c r="A1" s="76" t="s">
        <v>81</v>
      </c>
      <c r="B1" s="77"/>
      <c r="C1" s="77"/>
      <c r="D1" s="77"/>
      <c r="E1" s="78"/>
      <c r="F1" s="77"/>
      <c r="G1" s="77"/>
      <c r="H1" s="78"/>
      <c r="I1" s="77"/>
      <c r="J1" s="77"/>
      <c r="K1" s="77"/>
      <c r="L1" s="77"/>
      <c r="M1" s="77"/>
      <c r="N1" s="77"/>
      <c r="O1" s="77"/>
      <c r="P1" s="77"/>
      <c r="Q1" s="79"/>
    </row>
    <row r="2" spans="1:17" ht="13.2" x14ac:dyDescent="0.2">
      <c r="A2" s="79"/>
      <c r="B2" s="81"/>
      <c r="C2" s="81"/>
      <c r="D2" s="81"/>
      <c r="E2" s="82"/>
      <c r="F2" s="81"/>
      <c r="G2" s="81"/>
      <c r="H2" s="82"/>
      <c r="I2" s="81"/>
      <c r="J2" s="81"/>
      <c r="K2" s="81"/>
      <c r="L2" s="83"/>
      <c r="M2" s="81"/>
      <c r="N2" s="83"/>
      <c r="O2" s="84"/>
      <c r="P2" s="85" t="s">
        <v>178</v>
      </c>
      <c r="Q2" s="79"/>
    </row>
    <row r="3" spans="1:17" ht="25.5" customHeight="1" x14ac:dyDescent="0.2">
      <c r="A3" s="86"/>
      <c r="B3" s="235" t="s">
        <v>82</v>
      </c>
      <c r="C3" s="236"/>
      <c r="D3" s="236"/>
      <c r="E3" s="237"/>
      <c r="F3" s="235" t="s">
        <v>83</v>
      </c>
      <c r="G3" s="236"/>
      <c r="H3" s="237"/>
      <c r="I3" s="87"/>
      <c r="J3" s="87"/>
      <c r="K3" s="87"/>
      <c r="L3" s="235" t="s">
        <v>84</v>
      </c>
      <c r="M3" s="237"/>
      <c r="N3" s="88" t="s">
        <v>85</v>
      </c>
      <c r="O3" s="89" t="s">
        <v>86</v>
      </c>
      <c r="P3" s="89" t="s">
        <v>86</v>
      </c>
      <c r="Q3" s="79"/>
    </row>
    <row r="4" spans="1:17" ht="19.5" customHeight="1" x14ac:dyDescent="0.2">
      <c r="A4" s="90" t="s">
        <v>87</v>
      </c>
      <c r="B4" s="91" t="s">
        <v>86</v>
      </c>
      <c r="C4" s="91" t="s">
        <v>88</v>
      </c>
      <c r="D4" s="91" t="s">
        <v>89</v>
      </c>
      <c r="E4" s="92" t="s">
        <v>11</v>
      </c>
      <c r="F4" s="238" t="s">
        <v>90</v>
      </c>
      <c r="G4" s="238" t="s">
        <v>91</v>
      </c>
      <c r="H4" s="92" t="s">
        <v>14</v>
      </c>
      <c r="I4" s="93" t="s">
        <v>92</v>
      </c>
      <c r="J4" s="93" t="s">
        <v>93</v>
      </c>
      <c r="K4" s="93" t="s">
        <v>94</v>
      </c>
      <c r="L4" s="94" t="s">
        <v>83</v>
      </c>
      <c r="M4" s="91" t="s">
        <v>95</v>
      </c>
      <c r="N4" s="95" t="s">
        <v>96</v>
      </c>
      <c r="O4" s="96" t="s">
        <v>97</v>
      </c>
      <c r="P4" s="96" t="s">
        <v>98</v>
      </c>
      <c r="Q4" s="79"/>
    </row>
    <row r="5" spans="1:17" ht="21" customHeight="1" x14ac:dyDescent="0.2">
      <c r="A5" s="97"/>
      <c r="B5" s="98" t="s">
        <v>99</v>
      </c>
      <c r="C5" s="98" t="s">
        <v>99</v>
      </c>
      <c r="D5" s="98" t="s">
        <v>99</v>
      </c>
      <c r="E5" s="99" t="s">
        <v>100</v>
      </c>
      <c r="F5" s="238"/>
      <c r="G5" s="238"/>
      <c r="H5" s="99" t="s">
        <v>100</v>
      </c>
      <c r="I5" s="100" t="s">
        <v>101</v>
      </c>
      <c r="J5" s="100" t="s">
        <v>102</v>
      </c>
      <c r="K5" s="100" t="s">
        <v>103</v>
      </c>
      <c r="L5" s="101"/>
      <c r="M5" s="100" t="s">
        <v>104</v>
      </c>
      <c r="N5" s="102" t="s">
        <v>90</v>
      </c>
      <c r="O5" s="50" t="s">
        <v>102</v>
      </c>
      <c r="P5" s="50" t="s">
        <v>102</v>
      </c>
      <c r="Q5" s="79"/>
    </row>
    <row r="6" spans="1:17" s="109" customFormat="1" ht="26.1" customHeight="1" x14ac:dyDescent="0.2">
      <c r="A6" s="103" t="s">
        <v>105</v>
      </c>
      <c r="B6" s="104">
        <v>8365</v>
      </c>
      <c r="C6" s="104">
        <v>3009710</v>
      </c>
      <c r="D6" s="104">
        <v>1791616</v>
      </c>
      <c r="E6" s="105">
        <f>D6/C6</f>
        <v>0.59527861488316147</v>
      </c>
      <c r="F6" s="104">
        <v>131803110</v>
      </c>
      <c r="G6" s="104">
        <v>305848909</v>
      </c>
      <c r="H6" s="106">
        <f>F6/G6</f>
        <v>0.43094190013932665</v>
      </c>
      <c r="I6" s="104">
        <v>37454250</v>
      </c>
      <c r="J6" s="104">
        <v>52557433</v>
      </c>
      <c r="K6" s="104">
        <v>59231163</v>
      </c>
      <c r="L6" s="107">
        <f>G6/D6</f>
        <v>170.71119536775737</v>
      </c>
      <c r="M6" s="108">
        <f>K6*1000/D6</f>
        <v>33060.188678824037</v>
      </c>
      <c r="N6" s="107">
        <f>F6/I6</f>
        <v>3.5190428322553515</v>
      </c>
      <c r="O6" s="104">
        <v>10899</v>
      </c>
      <c r="P6" s="104">
        <v>12682</v>
      </c>
    </row>
    <row r="7" spans="1:17" s="109" customFormat="1" ht="26.1" customHeight="1" x14ac:dyDescent="0.2">
      <c r="A7" s="103" t="s">
        <v>106</v>
      </c>
      <c r="B7" s="104">
        <v>1573</v>
      </c>
      <c r="C7" s="104">
        <v>572539</v>
      </c>
      <c r="D7" s="104">
        <v>314780</v>
      </c>
      <c r="E7" s="105">
        <f t="shared" ref="E7:E26" si="0">D7/C7</f>
        <v>0.54979660774200534</v>
      </c>
      <c r="F7" s="104">
        <v>7998783</v>
      </c>
      <c r="G7" s="104">
        <v>30408637</v>
      </c>
      <c r="H7" s="106">
        <f t="shared" ref="H7:H26" si="1">F7/G7</f>
        <v>0.2630431281744065</v>
      </c>
      <c r="I7" s="104">
        <v>2039811</v>
      </c>
      <c r="J7" s="104">
        <v>3067391</v>
      </c>
      <c r="K7" s="104">
        <v>3277153</v>
      </c>
      <c r="L7" s="107">
        <f t="shared" ref="L7:L9" si="2">G7/D7</f>
        <v>96.602824194675648</v>
      </c>
      <c r="M7" s="108">
        <f t="shared" ref="M7:M9" si="3">K7*1000/D7</f>
        <v>10410.931444183239</v>
      </c>
      <c r="N7" s="107">
        <f t="shared" ref="N7:N26" si="4">F7/I7</f>
        <v>3.9213353590112026</v>
      </c>
      <c r="O7" s="104">
        <v>1573</v>
      </c>
      <c r="P7" s="104">
        <v>1573</v>
      </c>
    </row>
    <row r="8" spans="1:17" s="109" customFormat="1" ht="26.1" customHeight="1" x14ac:dyDescent="0.2">
      <c r="A8" s="110" t="s">
        <v>107</v>
      </c>
      <c r="B8" s="111">
        <f>B7+B6</f>
        <v>9938</v>
      </c>
      <c r="C8" s="111">
        <f>C7+C6</f>
        <v>3582249</v>
      </c>
      <c r="D8" s="111">
        <f>D7+D6</f>
        <v>2106396</v>
      </c>
      <c r="E8" s="155">
        <f t="shared" si="0"/>
        <v>0.58800937623264049</v>
      </c>
      <c r="F8" s="111">
        <f>F7+F6</f>
        <v>139801893</v>
      </c>
      <c r="G8" s="111">
        <f>G7+G6</f>
        <v>336257546</v>
      </c>
      <c r="H8" s="112">
        <f t="shared" si="1"/>
        <v>0.41575838122603798</v>
      </c>
      <c r="I8" s="111">
        <f>I7+I6</f>
        <v>39494061</v>
      </c>
      <c r="J8" s="111">
        <f>J7+J6</f>
        <v>55624824</v>
      </c>
      <c r="K8" s="111">
        <f>K7+K6</f>
        <v>62508316</v>
      </c>
      <c r="L8" s="113">
        <f t="shared" si="2"/>
        <v>159.63643398487275</v>
      </c>
      <c r="M8" s="114">
        <f t="shared" si="3"/>
        <v>29675.481723284702</v>
      </c>
      <c r="N8" s="113">
        <f t="shared" si="4"/>
        <v>3.5398206580984417</v>
      </c>
      <c r="O8" s="111">
        <f>O7+O6</f>
        <v>12472</v>
      </c>
      <c r="P8" s="111">
        <f>P7+P6</f>
        <v>14255</v>
      </c>
    </row>
    <row r="9" spans="1:17" s="109" customFormat="1" ht="26.1" customHeight="1" x14ac:dyDescent="0.2">
      <c r="A9" s="103" t="s">
        <v>108</v>
      </c>
      <c r="B9" s="104">
        <v>922</v>
      </c>
      <c r="C9" s="104">
        <v>331449</v>
      </c>
      <c r="D9" s="104">
        <v>191816</v>
      </c>
      <c r="E9" s="105">
        <f t="shared" si="0"/>
        <v>0.57871950134108108</v>
      </c>
      <c r="F9" s="104">
        <v>9820104</v>
      </c>
      <c r="G9" s="104">
        <v>23662088</v>
      </c>
      <c r="H9" s="106">
        <f t="shared" si="1"/>
        <v>0.4150142624775971</v>
      </c>
      <c r="I9" s="104">
        <v>2248746</v>
      </c>
      <c r="J9" s="104">
        <v>3603476</v>
      </c>
      <c r="K9" s="104">
        <v>4220881</v>
      </c>
      <c r="L9" s="107">
        <f t="shared" si="2"/>
        <v>123.35825999916587</v>
      </c>
      <c r="M9" s="108">
        <f t="shared" si="3"/>
        <v>22004.843183050423</v>
      </c>
      <c r="N9" s="107">
        <f t="shared" si="4"/>
        <v>4.3669244992542513</v>
      </c>
      <c r="O9" s="104">
        <v>863</v>
      </c>
      <c r="P9" s="104">
        <v>1097</v>
      </c>
    </row>
    <row r="10" spans="1:17" s="109" customFormat="1" ht="26.1" customHeight="1" x14ac:dyDescent="0.2">
      <c r="A10" s="103" t="s">
        <v>106</v>
      </c>
      <c r="B10" s="104">
        <v>34</v>
      </c>
      <c r="C10" s="104">
        <v>12276</v>
      </c>
      <c r="D10" s="104">
        <v>9003</v>
      </c>
      <c r="E10" s="105">
        <f t="shared" si="0"/>
        <v>0.73338220918866082</v>
      </c>
      <c r="F10" s="104">
        <v>213876</v>
      </c>
      <c r="G10" s="104">
        <v>600544</v>
      </c>
      <c r="H10" s="106">
        <f t="shared" si="1"/>
        <v>0.35613710236052648</v>
      </c>
      <c r="I10" s="104">
        <v>58982</v>
      </c>
      <c r="J10" s="104">
        <v>85608</v>
      </c>
      <c r="K10" s="104">
        <v>93981</v>
      </c>
      <c r="L10" s="107">
        <f t="shared" ref="L10:L26" si="5">G10/D10</f>
        <v>66.704876152393652</v>
      </c>
      <c r="M10" s="108">
        <f t="shared" ref="M10:M26" si="6">K10*1000/D10</f>
        <v>10438.853715428191</v>
      </c>
      <c r="N10" s="107">
        <f t="shared" si="4"/>
        <v>3.6261232240344512</v>
      </c>
      <c r="O10" s="104">
        <v>34</v>
      </c>
      <c r="P10" s="104">
        <v>34</v>
      </c>
    </row>
    <row r="11" spans="1:17" s="109" customFormat="1" ht="26.1" customHeight="1" x14ac:dyDescent="0.2">
      <c r="A11" s="110" t="s">
        <v>184</v>
      </c>
      <c r="B11" s="111">
        <f>B10+B9</f>
        <v>956</v>
      </c>
      <c r="C11" s="111">
        <f>C10+C9</f>
        <v>343725</v>
      </c>
      <c r="D11" s="111">
        <f>D10+D9</f>
        <v>200819</v>
      </c>
      <c r="E11" s="155">
        <f t="shared" si="0"/>
        <v>0.58424321768855914</v>
      </c>
      <c r="F11" s="111">
        <f>F10+F9</f>
        <v>10033980</v>
      </c>
      <c r="G11" s="111">
        <f>G10+G9</f>
        <v>24262632</v>
      </c>
      <c r="H11" s="112">
        <f t="shared" si="1"/>
        <v>0.41355694633624251</v>
      </c>
      <c r="I11" s="111">
        <f>I10+I9</f>
        <v>2307728</v>
      </c>
      <c r="J11" s="111">
        <f>J10+J9</f>
        <v>3689084</v>
      </c>
      <c r="K11" s="111">
        <f>K10+K9</f>
        <v>4314862</v>
      </c>
      <c r="L11" s="113">
        <f t="shared" si="5"/>
        <v>120.81840861671455</v>
      </c>
      <c r="M11" s="114">
        <f t="shared" si="6"/>
        <v>21486.323505246019</v>
      </c>
      <c r="N11" s="113">
        <f t="shared" si="4"/>
        <v>4.3479907510763836</v>
      </c>
      <c r="O11" s="111">
        <f>O10+O9</f>
        <v>897</v>
      </c>
      <c r="P11" s="111">
        <f>P10+P9</f>
        <v>1131</v>
      </c>
    </row>
    <row r="12" spans="1:17" s="109" customFormat="1" ht="26.1" customHeight="1" x14ac:dyDescent="0.2">
      <c r="A12" s="103" t="s">
        <v>109</v>
      </c>
      <c r="B12" s="104">
        <v>2205</v>
      </c>
      <c r="C12" s="104">
        <v>808991</v>
      </c>
      <c r="D12" s="104">
        <v>433929</v>
      </c>
      <c r="E12" s="105">
        <f t="shared" si="0"/>
        <v>0.5363829758303863</v>
      </c>
      <c r="F12" s="104">
        <v>27699999</v>
      </c>
      <c r="G12" s="104">
        <v>73886017</v>
      </c>
      <c r="H12" s="106">
        <f t="shared" si="1"/>
        <v>0.37490177606948283</v>
      </c>
      <c r="I12" s="104">
        <v>8527095</v>
      </c>
      <c r="J12" s="104">
        <v>12093300</v>
      </c>
      <c r="K12" s="104">
        <v>12619553</v>
      </c>
      <c r="L12" s="107">
        <f t="shared" si="5"/>
        <v>170.27213438143107</v>
      </c>
      <c r="M12" s="108">
        <f t="shared" si="6"/>
        <v>29082.068725528832</v>
      </c>
      <c r="N12" s="107">
        <f t="shared" si="4"/>
        <v>3.248468440893411</v>
      </c>
      <c r="O12" s="104">
        <v>2383</v>
      </c>
      <c r="P12" s="104">
        <v>2945</v>
      </c>
    </row>
    <row r="13" spans="1:17" s="109" customFormat="1" ht="26.1" customHeight="1" x14ac:dyDescent="0.2">
      <c r="A13" s="103" t="s">
        <v>106</v>
      </c>
      <c r="B13" s="104">
        <v>325</v>
      </c>
      <c r="C13" s="104">
        <v>115450</v>
      </c>
      <c r="D13" s="104">
        <v>68886</v>
      </c>
      <c r="E13" s="105">
        <f t="shared" si="0"/>
        <v>0.59667388479861416</v>
      </c>
      <c r="F13" s="104">
        <v>1320897</v>
      </c>
      <c r="G13" s="104">
        <v>5865783</v>
      </c>
      <c r="H13" s="106">
        <f t="shared" si="1"/>
        <v>0.22518681649150676</v>
      </c>
      <c r="I13" s="104">
        <v>401534</v>
      </c>
      <c r="J13" s="104">
        <v>551661</v>
      </c>
      <c r="K13" s="104">
        <v>636317</v>
      </c>
      <c r="L13" s="107">
        <f t="shared" si="5"/>
        <v>85.15203379496559</v>
      </c>
      <c r="M13" s="108">
        <f t="shared" si="6"/>
        <v>9237.2470458438584</v>
      </c>
      <c r="N13" s="107">
        <f t="shared" si="4"/>
        <v>3.2896267812937383</v>
      </c>
      <c r="O13" s="104">
        <v>325</v>
      </c>
      <c r="P13" s="104">
        <v>325</v>
      </c>
    </row>
    <row r="14" spans="1:17" s="109" customFormat="1" ht="26.1" customHeight="1" x14ac:dyDescent="0.2">
      <c r="A14" s="110" t="s">
        <v>183</v>
      </c>
      <c r="B14" s="111">
        <f>B13+B12</f>
        <v>2530</v>
      </c>
      <c r="C14" s="111">
        <f>C13+C12</f>
        <v>924441</v>
      </c>
      <c r="D14" s="111">
        <f>D13+D12</f>
        <v>502815</v>
      </c>
      <c r="E14" s="155">
        <f t="shared" si="0"/>
        <v>0.54391248332776243</v>
      </c>
      <c r="F14" s="111">
        <f>F13+F12</f>
        <v>29020896</v>
      </c>
      <c r="G14" s="111">
        <f>G13+G12</f>
        <v>79751800</v>
      </c>
      <c r="H14" s="112">
        <f t="shared" si="1"/>
        <v>0.36389016925009843</v>
      </c>
      <c r="I14" s="111">
        <f>I13+I12</f>
        <v>8928629</v>
      </c>
      <c r="J14" s="111">
        <f>J13+J12</f>
        <v>12644961</v>
      </c>
      <c r="K14" s="111">
        <f>K13+K12</f>
        <v>13255870</v>
      </c>
      <c r="L14" s="113">
        <f t="shared" si="5"/>
        <v>158.61062219703072</v>
      </c>
      <c r="M14" s="114">
        <f t="shared" si="6"/>
        <v>26363.314539144616</v>
      </c>
      <c r="N14" s="113">
        <f t="shared" si="4"/>
        <v>3.2503193939405479</v>
      </c>
      <c r="O14" s="111">
        <f>O13+O12</f>
        <v>2708</v>
      </c>
      <c r="P14" s="111">
        <f>P13+P12</f>
        <v>3270</v>
      </c>
    </row>
    <row r="15" spans="1:17" s="109" customFormat="1" ht="26.1" customHeight="1" x14ac:dyDescent="0.2">
      <c r="A15" s="103" t="s">
        <v>110</v>
      </c>
      <c r="B15" s="104">
        <v>2564</v>
      </c>
      <c r="C15" s="104">
        <v>922984</v>
      </c>
      <c r="D15" s="104">
        <v>487157</v>
      </c>
      <c r="E15" s="105">
        <f t="shared" si="0"/>
        <v>0.52780654919261871</v>
      </c>
      <c r="F15" s="104">
        <v>28579955</v>
      </c>
      <c r="G15" s="104">
        <v>66292217</v>
      </c>
      <c r="H15" s="106">
        <f t="shared" si="1"/>
        <v>0.43112082071414204</v>
      </c>
      <c r="I15" s="104">
        <v>7115533</v>
      </c>
      <c r="J15" s="104">
        <v>10115029</v>
      </c>
      <c r="K15" s="104">
        <v>11888206</v>
      </c>
      <c r="L15" s="107">
        <f t="shared" si="5"/>
        <v>136.07977920875612</v>
      </c>
      <c r="M15" s="108">
        <f t="shared" si="6"/>
        <v>24403.23345451261</v>
      </c>
      <c r="N15" s="107">
        <f t="shared" si="4"/>
        <v>4.0165585627949447</v>
      </c>
      <c r="O15" s="104">
        <v>2431</v>
      </c>
      <c r="P15" s="104">
        <v>3113</v>
      </c>
    </row>
    <row r="16" spans="1:17" s="109" customFormat="1" ht="26.1" customHeight="1" x14ac:dyDescent="0.2">
      <c r="A16" s="103" t="s">
        <v>106</v>
      </c>
      <c r="B16" s="104">
        <v>262</v>
      </c>
      <c r="C16" s="104">
        <v>91751</v>
      </c>
      <c r="D16" s="104">
        <v>51471</v>
      </c>
      <c r="E16" s="105">
        <f t="shared" si="0"/>
        <v>0.56098571132739694</v>
      </c>
      <c r="F16" s="104">
        <v>1816168</v>
      </c>
      <c r="G16" s="104">
        <v>5639654</v>
      </c>
      <c r="H16" s="106">
        <f t="shared" si="1"/>
        <v>0.32203535890676982</v>
      </c>
      <c r="I16" s="104">
        <v>322740</v>
      </c>
      <c r="J16" s="104">
        <v>447027</v>
      </c>
      <c r="K16" s="104">
        <v>675175</v>
      </c>
      <c r="L16" s="107">
        <f t="shared" si="5"/>
        <v>109.56954401507645</v>
      </c>
      <c r="M16" s="108">
        <f t="shared" si="6"/>
        <v>13117.580773639525</v>
      </c>
      <c r="N16" s="107">
        <f t="shared" si="4"/>
        <v>5.6273408935985625</v>
      </c>
      <c r="O16" s="104">
        <v>262</v>
      </c>
      <c r="P16" s="104">
        <v>262</v>
      </c>
    </row>
    <row r="17" spans="1:16" s="109" customFormat="1" ht="26.1" customHeight="1" x14ac:dyDescent="0.2">
      <c r="A17" s="110" t="s">
        <v>182</v>
      </c>
      <c r="B17" s="111">
        <f>B16+B15</f>
        <v>2826</v>
      </c>
      <c r="C17" s="111">
        <f>C16+C15</f>
        <v>1014735</v>
      </c>
      <c r="D17" s="111">
        <f>D16+D15</f>
        <v>538628</v>
      </c>
      <c r="E17" s="155">
        <f t="shared" si="0"/>
        <v>0.53080656526088088</v>
      </c>
      <c r="F17" s="111">
        <f>F16+F15</f>
        <v>30396123</v>
      </c>
      <c r="G17" s="111">
        <f>G16+G15</f>
        <v>71931871</v>
      </c>
      <c r="H17" s="112">
        <f t="shared" si="1"/>
        <v>0.4225682243132533</v>
      </c>
      <c r="I17" s="111">
        <f>I16+I15</f>
        <v>7438273</v>
      </c>
      <c r="J17" s="111">
        <f>J16+J15</f>
        <v>10562056</v>
      </c>
      <c r="K17" s="111">
        <f>K16+K15</f>
        <v>12563381</v>
      </c>
      <c r="L17" s="113">
        <f t="shared" si="5"/>
        <v>133.54647548957723</v>
      </c>
      <c r="M17" s="114">
        <f t="shared" si="6"/>
        <v>23324.782595780391</v>
      </c>
      <c r="N17" s="113">
        <f t="shared" si="4"/>
        <v>4.0864489646991986</v>
      </c>
      <c r="O17" s="111">
        <f>O16+O15</f>
        <v>2693</v>
      </c>
      <c r="P17" s="111">
        <f>P16+P15</f>
        <v>3375</v>
      </c>
    </row>
    <row r="18" spans="1:16" s="109" customFormat="1" ht="26.1" customHeight="1" x14ac:dyDescent="0.2">
      <c r="A18" s="103" t="s">
        <v>111</v>
      </c>
      <c r="B18" s="104">
        <v>1856</v>
      </c>
      <c r="C18" s="104">
        <v>682299</v>
      </c>
      <c r="D18" s="104">
        <v>336603</v>
      </c>
      <c r="E18" s="105">
        <f t="shared" si="0"/>
        <v>0.4933364991008341</v>
      </c>
      <c r="F18" s="104">
        <v>18820063</v>
      </c>
      <c r="G18" s="104">
        <v>46111516</v>
      </c>
      <c r="H18" s="106">
        <f t="shared" si="1"/>
        <v>0.40814236079334282</v>
      </c>
      <c r="I18" s="104">
        <v>4837691</v>
      </c>
      <c r="J18" s="104">
        <v>7227441</v>
      </c>
      <c r="K18" s="104">
        <v>7429403</v>
      </c>
      <c r="L18" s="107">
        <f t="shared" si="5"/>
        <v>136.99080519187291</v>
      </c>
      <c r="M18" s="108">
        <f t="shared" si="6"/>
        <v>22071.707619955854</v>
      </c>
      <c r="N18" s="107">
        <f t="shared" si="4"/>
        <v>3.8902986982839542</v>
      </c>
      <c r="O18" s="104">
        <v>1745</v>
      </c>
      <c r="P18" s="104">
        <v>2233</v>
      </c>
    </row>
    <row r="19" spans="1:16" s="109" customFormat="1" ht="26.1" customHeight="1" x14ac:dyDescent="0.2">
      <c r="A19" s="103" t="s">
        <v>106</v>
      </c>
      <c r="B19" s="104">
        <v>99</v>
      </c>
      <c r="C19" s="104">
        <v>34525</v>
      </c>
      <c r="D19" s="104">
        <v>21958</v>
      </c>
      <c r="E19" s="105">
        <f t="shared" si="0"/>
        <v>0.63600289645184649</v>
      </c>
      <c r="F19" s="104">
        <v>581075</v>
      </c>
      <c r="G19" s="104">
        <v>1916266</v>
      </c>
      <c r="H19" s="106">
        <f t="shared" si="1"/>
        <v>0.30323295408883738</v>
      </c>
      <c r="I19" s="104">
        <v>139277</v>
      </c>
      <c r="J19" s="104">
        <v>205430</v>
      </c>
      <c r="K19" s="104">
        <v>230942</v>
      </c>
      <c r="L19" s="107">
        <f t="shared" si="5"/>
        <v>87.269605610711352</v>
      </c>
      <c r="M19" s="108">
        <f t="shared" si="6"/>
        <v>10517.442390017306</v>
      </c>
      <c r="N19" s="107">
        <f t="shared" si="4"/>
        <v>4.1720815353575968</v>
      </c>
      <c r="O19" s="104">
        <v>99</v>
      </c>
      <c r="P19" s="104">
        <v>99</v>
      </c>
    </row>
    <row r="20" spans="1:16" s="109" customFormat="1" ht="26.1" customHeight="1" x14ac:dyDescent="0.2">
      <c r="A20" s="110" t="s">
        <v>181</v>
      </c>
      <c r="B20" s="111">
        <f>B19+B18</f>
        <v>1955</v>
      </c>
      <c r="C20" s="111">
        <f>C19+C18</f>
        <v>716824</v>
      </c>
      <c r="D20" s="111">
        <f>D19+D18</f>
        <v>358561</v>
      </c>
      <c r="E20" s="155">
        <f t="shared" si="0"/>
        <v>0.50020786134392825</v>
      </c>
      <c r="F20" s="111">
        <f>F19+F18</f>
        <v>19401138</v>
      </c>
      <c r="G20" s="111">
        <f>G19+G18</f>
        <v>48027782</v>
      </c>
      <c r="H20" s="112">
        <f t="shared" si="1"/>
        <v>0.40395656830457005</v>
      </c>
      <c r="I20" s="111">
        <f>I19+I18</f>
        <v>4976968</v>
      </c>
      <c r="J20" s="111">
        <f>J19+J18</f>
        <v>7432871</v>
      </c>
      <c r="K20" s="111">
        <f>K19+K18</f>
        <v>7660345</v>
      </c>
      <c r="L20" s="113">
        <f t="shared" si="5"/>
        <v>133.94591715217214</v>
      </c>
      <c r="M20" s="114">
        <f t="shared" si="6"/>
        <v>21364.13329949437</v>
      </c>
      <c r="N20" s="113">
        <f t="shared" si="4"/>
        <v>3.8981841956789758</v>
      </c>
      <c r="O20" s="111">
        <f>O19+O18</f>
        <v>1844</v>
      </c>
      <c r="P20" s="111">
        <f>P19+P18</f>
        <v>2332</v>
      </c>
    </row>
    <row r="21" spans="1:16" s="109" customFormat="1" ht="26.1" customHeight="1" x14ac:dyDescent="0.2">
      <c r="A21" s="103" t="s">
        <v>112</v>
      </c>
      <c r="B21" s="104">
        <v>1717</v>
      </c>
      <c r="C21" s="104">
        <v>622757</v>
      </c>
      <c r="D21" s="104">
        <v>337658</v>
      </c>
      <c r="E21" s="105">
        <f t="shared" si="0"/>
        <v>0.54219864248816152</v>
      </c>
      <c r="F21" s="104">
        <v>16808450</v>
      </c>
      <c r="G21" s="104">
        <v>42216715</v>
      </c>
      <c r="H21" s="106">
        <f t="shared" si="1"/>
        <v>0.3981468003846344</v>
      </c>
      <c r="I21" s="104">
        <v>4505167</v>
      </c>
      <c r="J21" s="104">
        <v>6266460</v>
      </c>
      <c r="K21" s="104">
        <v>6997590</v>
      </c>
      <c r="L21" s="107">
        <f t="shared" si="5"/>
        <v>125.02803132163314</v>
      </c>
      <c r="M21" s="108">
        <f t="shared" si="6"/>
        <v>20723.898145460793</v>
      </c>
      <c r="N21" s="107">
        <f t="shared" si="4"/>
        <v>3.7309271776162793</v>
      </c>
      <c r="O21" s="104">
        <v>1528</v>
      </c>
      <c r="P21" s="104">
        <v>1839</v>
      </c>
    </row>
    <row r="22" spans="1:16" s="109" customFormat="1" ht="26.1" customHeight="1" x14ac:dyDescent="0.2">
      <c r="A22" s="103" t="s">
        <v>106</v>
      </c>
      <c r="B22" s="104">
        <v>31</v>
      </c>
      <c r="C22" s="104">
        <v>12243</v>
      </c>
      <c r="D22" s="104">
        <v>8137</v>
      </c>
      <c r="E22" s="105">
        <f t="shared" si="0"/>
        <v>0.66462468349260806</v>
      </c>
      <c r="F22" s="104">
        <v>323435</v>
      </c>
      <c r="G22" s="104">
        <v>804521</v>
      </c>
      <c r="H22" s="106">
        <f t="shared" si="1"/>
        <v>0.40202182416618087</v>
      </c>
      <c r="I22" s="104">
        <v>55204</v>
      </c>
      <c r="J22" s="104">
        <v>85129</v>
      </c>
      <c r="K22" s="104">
        <v>120190</v>
      </c>
      <c r="L22" s="107">
        <f t="shared" si="5"/>
        <v>98.871942976526981</v>
      </c>
      <c r="M22" s="108">
        <f t="shared" si="6"/>
        <v>14770.800049158166</v>
      </c>
      <c r="N22" s="107">
        <f t="shared" si="4"/>
        <v>5.8589051518005943</v>
      </c>
      <c r="O22" s="104">
        <v>31</v>
      </c>
      <c r="P22" s="104">
        <v>31</v>
      </c>
    </row>
    <row r="23" spans="1:16" s="109" customFormat="1" ht="26.1" customHeight="1" x14ac:dyDescent="0.2">
      <c r="A23" s="110" t="s">
        <v>180</v>
      </c>
      <c r="B23" s="111">
        <f>B22+B21</f>
        <v>1748</v>
      </c>
      <c r="C23" s="111">
        <f>C22+C21</f>
        <v>635000</v>
      </c>
      <c r="D23" s="111">
        <f>D22+D21</f>
        <v>345795</v>
      </c>
      <c r="E23" s="155">
        <f t="shared" si="0"/>
        <v>0.5445590551181102</v>
      </c>
      <c r="F23" s="111">
        <f>F22+F21</f>
        <v>17131885</v>
      </c>
      <c r="G23" s="111">
        <f>G22+G21</f>
        <v>43021236</v>
      </c>
      <c r="H23" s="112">
        <f t="shared" si="1"/>
        <v>0.39821926548088948</v>
      </c>
      <c r="I23" s="111">
        <f>I22+I21</f>
        <v>4560371</v>
      </c>
      <c r="J23" s="111">
        <f>J22+J21</f>
        <v>6351589</v>
      </c>
      <c r="K23" s="111">
        <f>K22+K21</f>
        <v>7117780</v>
      </c>
      <c r="L23" s="113">
        <f t="shared" si="5"/>
        <v>124.4125450049885</v>
      </c>
      <c r="M23" s="114">
        <f t="shared" si="6"/>
        <v>20583.814109515755</v>
      </c>
      <c r="N23" s="113">
        <f t="shared" si="4"/>
        <v>3.7566866818511038</v>
      </c>
      <c r="O23" s="111">
        <f>O22+O21</f>
        <v>1559</v>
      </c>
      <c r="P23" s="111">
        <f>P22+P21</f>
        <v>1870</v>
      </c>
    </row>
    <row r="24" spans="1:16" s="109" customFormat="1" ht="26.1" customHeight="1" x14ac:dyDescent="0.2">
      <c r="A24" s="103" t="s">
        <v>113</v>
      </c>
      <c r="B24" s="104">
        <v>2660</v>
      </c>
      <c r="C24" s="104">
        <v>972244</v>
      </c>
      <c r="D24" s="104">
        <v>466715</v>
      </c>
      <c r="E24" s="105">
        <f t="shared" si="0"/>
        <v>0.48003896141297864</v>
      </c>
      <c r="F24" s="104">
        <v>24775345</v>
      </c>
      <c r="G24" s="104">
        <v>60062422</v>
      </c>
      <c r="H24" s="106">
        <f t="shared" si="1"/>
        <v>0.41249327241582101</v>
      </c>
      <c r="I24" s="104">
        <v>6663142</v>
      </c>
      <c r="J24" s="104">
        <v>9495627</v>
      </c>
      <c r="K24" s="104">
        <v>10369136</v>
      </c>
      <c r="L24" s="107">
        <f t="shared" si="5"/>
        <v>128.69186120008999</v>
      </c>
      <c r="M24" s="108">
        <f t="shared" si="6"/>
        <v>22217.276067835832</v>
      </c>
      <c r="N24" s="107">
        <f t="shared" si="4"/>
        <v>3.7182675980791045</v>
      </c>
      <c r="O24" s="104">
        <v>2021</v>
      </c>
      <c r="P24" s="104">
        <v>2534</v>
      </c>
    </row>
    <row r="25" spans="1:16" s="109" customFormat="1" ht="26.1" customHeight="1" x14ac:dyDescent="0.2">
      <c r="A25" s="103" t="s">
        <v>106</v>
      </c>
      <c r="B25" s="104">
        <v>196</v>
      </c>
      <c r="C25" s="104">
        <v>72813</v>
      </c>
      <c r="D25" s="104">
        <v>46545</v>
      </c>
      <c r="E25" s="105">
        <f t="shared" si="0"/>
        <v>0.63924024556054548</v>
      </c>
      <c r="F25" s="104">
        <v>1155886</v>
      </c>
      <c r="G25" s="104">
        <v>4340355</v>
      </c>
      <c r="H25" s="106">
        <f t="shared" si="1"/>
        <v>0.26631139618763905</v>
      </c>
      <c r="I25" s="104">
        <v>296368</v>
      </c>
      <c r="J25" s="104">
        <v>437305</v>
      </c>
      <c r="K25" s="104">
        <v>471377</v>
      </c>
      <c r="L25" s="107">
        <f t="shared" si="5"/>
        <v>93.250725104737356</v>
      </c>
      <c r="M25" s="108">
        <f t="shared" si="6"/>
        <v>10127.339134171232</v>
      </c>
      <c r="N25" s="107">
        <f t="shared" si="4"/>
        <v>3.9001714085191383</v>
      </c>
      <c r="O25" s="104">
        <v>196</v>
      </c>
      <c r="P25" s="104">
        <v>196</v>
      </c>
    </row>
    <row r="26" spans="1:16" s="109" customFormat="1" ht="26.1" customHeight="1" x14ac:dyDescent="0.2">
      <c r="A26" s="110" t="s">
        <v>179</v>
      </c>
      <c r="B26" s="111">
        <f>B25+B24</f>
        <v>2856</v>
      </c>
      <c r="C26" s="111">
        <f>C25+C24</f>
        <v>1045057</v>
      </c>
      <c r="D26" s="111">
        <f>D25+D24</f>
        <v>513260</v>
      </c>
      <c r="E26" s="155">
        <f t="shared" si="0"/>
        <v>0.49113110576743663</v>
      </c>
      <c r="F26" s="111">
        <f>F25+F24</f>
        <v>25931231</v>
      </c>
      <c r="G26" s="111">
        <f>G25+G24</f>
        <v>64402777</v>
      </c>
      <c r="H26" s="112">
        <f t="shared" si="1"/>
        <v>0.40264150410781202</v>
      </c>
      <c r="I26" s="111">
        <f>I25+I24</f>
        <v>6959510</v>
      </c>
      <c r="J26" s="111">
        <f>J25+J24</f>
        <v>9932932</v>
      </c>
      <c r="K26" s="111">
        <f>K25+K24</f>
        <v>10840513</v>
      </c>
      <c r="L26" s="113">
        <f t="shared" si="5"/>
        <v>125.47788060632038</v>
      </c>
      <c r="M26" s="114">
        <f t="shared" si="6"/>
        <v>21120.899738923741</v>
      </c>
      <c r="N26" s="113">
        <f t="shared" si="4"/>
        <v>3.7260139004039079</v>
      </c>
      <c r="O26" s="111">
        <f>O25+O24</f>
        <v>2217</v>
      </c>
      <c r="P26" s="111">
        <f>P25+P24</f>
        <v>2730</v>
      </c>
    </row>
    <row r="27" spans="1:16" s="109" customFormat="1" ht="26.1" customHeight="1" x14ac:dyDescent="0.2">
      <c r="A27" s="115"/>
      <c r="B27" s="116"/>
      <c r="C27" s="116"/>
      <c r="D27" s="116"/>
      <c r="E27" s="117"/>
      <c r="F27" s="116"/>
      <c r="G27" s="116"/>
      <c r="H27" s="117"/>
      <c r="I27" s="116"/>
      <c r="J27" s="116"/>
      <c r="K27" s="116"/>
      <c r="L27" s="118"/>
      <c r="M27" s="119"/>
      <c r="N27" s="118"/>
      <c r="O27" s="116"/>
      <c r="P27" s="116"/>
    </row>
    <row r="28" spans="1:16" s="109" customFormat="1" ht="26.1" customHeight="1" x14ac:dyDescent="0.2">
      <c r="A28" s="110" t="s">
        <v>114</v>
      </c>
      <c r="B28" s="114">
        <f>B24+B21+B18+B15+B12+B9+B6</f>
        <v>20289</v>
      </c>
      <c r="C28" s="114">
        <f t="shared" ref="C28:K28" si="7">C24+C21+C18+C15+C12+C9+C6</f>
        <v>7350434</v>
      </c>
      <c r="D28" s="114">
        <f t="shared" si="7"/>
        <v>4045494</v>
      </c>
      <c r="E28" s="156">
        <f>D28/C28</f>
        <v>0.55037484861438113</v>
      </c>
      <c r="F28" s="114">
        <f t="shared" si="7"/>
        <v>258307026</v>
      </c>
      <c r="G28" s="114">
        <v>618079882</v>
      </c>
      <c r="H28" s="112">
        <f t="shared" ref="H28:H30" si="8">F28/G28</f>
        <v>0.41791851429327059</v>
      </c>
      <c r="I28" s="114">
        <f t="shared" si="7"/>
        <v>71351624</v>
      </c>
      <c r="J28" s="114">
        <f t="shared" si="7"/>
        <v>101358766</v>
      </c>
      <c r="K28" s="114">
        <f t="shared" si="7"/>
        <v>112755932</v>
      </c>
      <c r="L28" s="113">
        <f t="shared" ref="L28" si="9">G28/D28</f>
        <v>152.78230099958125</v>
      </c>
      <c r="M28" s="114">
        <f t="shared" ref="M28" si="10">K28*1000/D28</f>
        <v>27871.98102382552</v>
      </c>
      <c r="N28" s="113">
        <f t="shared" ref="N28:N30" si="11">F28/I28</f>
        <v>3.620198273272659</v>
      </c>
      <c r="O28" s="114">
        <f t="shared" ref="O28:P28" si="12">O24+O21+O18+O15+O12+O9+O6</f>
        <v>21870</v>
      </c>
      <c r="P28" s="114">
        <f t="shared" si="12"/>
        <v>26443</v>
      </c>
    </row>
    <row r="29" spans="1:16" s="109" customFormat="1" ht="26.1" customHeight="1" thickBot="1" x14ac:dyDescent="0.25">
      <c r="A29" s="167" t="s">
        <v>115</v>
      </c>
      <c r="B29" s="168">
        <f>B25+B22+B19+B16+B13+B10+B7</f>
        <v>2520</v>
      </c>
      <c r="C29" s="168">
        <f t="shared" ref="C29:K29" si="13">C25+C22+C19+C16+C13+C10+C7</f>
        <v>911597</v>
      </c>
      <c r="D29" s="168">
        <f t="shared" si="13"/>
        <v>520780</v>
      </c>
      <c r="E29" s="169">
        <f>D29/C29</f>
        <v>0.57128314375760336</v>
      </c>
      <c r="F29" s="168">
        <f t="shared" si="13"/>
        <v>13410120</v>
      </c>
      <c r="G29" s="168">
        <f t="shared" si="13"/>
        <v>49575760</v>
      </c>
      <c r="H29" s="170">
        <f t="shared" si="8"/>
        <v>0.2704975173350847</v>
      </c>
      <c r="I29" s="168">
        <f t="shared" si="13"/>
        <v>3313916</v>
      </c>
      <c r="J29" s="168">
        <f t="shared" si="13"/>
        <v>4879551</v>
      </c>
      <c r="K29" s="168">
        <f t="shared" si="13"/>
        <v>5505135</v>
      </c>
      <c r="L29" s="171">
        <f t="shared" ref="L29:L30" si="14">G29/D29</f>
        <v>95.195207189216177</v>
      </c>
      <c r="M29" s="168">
        <f t="shared" ref="M29:M30" si="15">K29*1000/D29</f>
        <v>10570.941664426437</v>
      </c>
      <c r="N29" s="171">
        <f t="shared" si="11"/>
        <v>4.0466083026847999</v>
      </c>
      <c r="O29" s="168">
        <f t="shared" ref="O29:P29" si="16">O25+O22+O19+O16+O13+O10+O7</f>
        <v>2520</v>
      </c>
      <c r="P29" s="168">
        <f t="shared" si="16"/>
        <v>2520</v>
      </c>
    </row>
    <row r="30" spans="1:16" s="109" customFormat="1" ht="26.1" customHeight="1" thickTop="1" x14ac:dyDescent="0.2">
      <c r="A30" s="161" t="s">
        <v>185</v>
      </c>
      <c r="B30" s="162">
        <f>B29+B28</f>
        <v>22809</v>
      </c>
      <c r="C30" s="162">
        <f>C29+C28</f>
        <v>8262031</v>
      </c>
      <c r="D30" s="162">
        <f>D29+D28</f>
        <v>4566274</v>
      </c>
      <c r="E30" s="163">
        <f>D30/C30</f>
        <v>0.55268178006110125</v>
      </c>
      <c r="F30" s="162">
        <f>F29+F28</f>
        <v>271717146</v>
      </c>
      <c r="G30" s="164">
        <f>G29+G28</f>
        <v>667655642</v>
      </c>
      <c r="H30" s="165">
        <f t="shared" si="8"/>
        <v>0.40697199110915322</v>
      </c>
      <c r="I30" s="162">
        <f>I29+I28</f>
        <v>74665540</v>
      </c>
      <c r="J30" s="162">
        <f>J29+J28</f>
        <v>106238317</v>
      </c>
      <c r="K30" s="162">
        <f>K29+K28</f>
        <v>118261067</v>
      </c>
      <c r="L30" s="166">
        <f t="shared" si="14"/>
        <v>146.21453771718473</v>
      </c>
      <c r="M30" s="162">
        <f t="shared" si="15"/>
        <v>25898.810934254056</v>
      </c>
      <c r="N30" s="166">
        <f t="shared" si="11"/>
        <v>3.6391238314220993</v>
      </c>
      <c r="O30" s="162">
        <f>O29+O28</f>
        <v>24390</v>
      </c>
      <c r="P30" s="162">
        <f>P29+P28</f>
        <v>28963</v>
      </c>
    </row>
    <row r="31" spans="1:16" ht="26.1" customHeight="1" x14ac:dyDescent="0.2">
      <c r="A31" s="120" t="s">
        <v>116</v>
      </c>
      <c r="B31" s="121"/>
      <c r="C31" s="121"/>
      <c r="D31" s="121"/>
      <c r="E31" s="122"/>
      <c r="F31" s="121"/>
      <c r="G31" s="121"/>
      <c r="H31" s="122"/>
      <c r="I31" s="121"/>
      <c r="J31" s="121"/>
      <c r="K31" s="121"/>
      <c r="L31" s="123"/>
      <c r="M31" s="121"/>
      <c r="N31" s="123"/>
      <c r="O31" s="121"/>
      <c r="P31" s="121"/>
    </row>
  </sheetData>
  <mergeCells count="5">
    <mergeCell ref="B3:E3"/>
    <mergeCell ref="F3:H3"/>
    <mergeCell ref="L3:M3"/>
    <mergeCell ref="F4:F5"/>
    <mergeCell ref="G4:G5"/>
  </mergeCells>
  <phoneticPr fontId="1"/>
  <printOptions horizontalCentered="1"/>
  <pageMargins left="0.19685039370078741" right="0.19685039370078741" top="0.78740157480314965" bottom="0.39370078740157483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71F7-2316-442B-B6A7-5F6ADDDE254F}">
  <sheetPr>
    <pageSetUpPr fitToPage="1"/>
  </sheetPr>
  <dimension ref="A1:P27"/>
  <sheetViews>
    <sheetView view="pageBreakPreview" zoomScale="120" zoomScaleNormal="100" zoomScaleSheetLayoutView="120" workbookViewId="0">
      <selection activeCell="A3" sqref="A3:A4"/>
    </sheetView>
  </sheetViews>
  <sheetFormatPr defaultRowHeight="13.2" x14ac:dyDescent="0.2"/>
  <cols>
    <col min="1" max="1" width="17.6640625" customWidth="1"/>
    <col min="2" max="2" width="7.21875" bestFit="1" customWidth="1"/>
    <col min="3" max="4" width="11.109375" bestFit="1" customWidth="1"/>
    <col min="5" max="5" width="7.21875" bestFit="1" customWidth="1"/>
    <col min="6" max="6" width="12.6640625" bestFit="1" customWidth="1"/>
    <col min="7" max="7" width="13.33203125" bestFit="1" customWidth="1"/>
    <col min="8" max="8" width="7.21875" bestFit="1" customWidth="1"/>
    <col min="9" max="11" width="12.21875" bestFit="1" customWidth="1"/>
    <col min="12" max="12" width="6.77734375" bestFit="1" customWidth="1"/>
    <col min="13" max="13" width="7.77734375" bestFit="1" customWidth="1"/>
    <col min="14" max="14" width="8.77734375" bestFit="1" customWidth="1"/>
    <col min="15" max="15" width="8.33203125" bestFit="1" customWidth="1"/>
    <col min="16" max="16" width="7.77734375" bestFit="1" customWidth="1"/>
  </cols>
  <sheetData>
    <row r="1" spans="1:16" ht="14.4" x14ac:dyDescent="0.2">
      <c r="A1" s="127" t="s">
        <v>117</v>
      </c>
    </row>
    <row r="2" spans="1:16" ht="15.75" customHeight="1" thickBot="1" x14ac:dyDescent="0.25">
      <c r="N2" s="128"/>
      <c r="O2" s="128"/>
      <c r="P2" s="85" t="s">
        <v>178</v>
      </c>
    </row>
    <row r="3" spans="1:16" x14ac:dyDescent="0.2">
      <c r="A3" s="244" t="s">
        <v>118</v>
      </c>
      <c r="B3" s="239" t="s">
        <v>119</v>
      </c>
      <c r="C3" s="239"/>
      <c r="D3" s="239"/>
      <c r="E3" s="239"/>
      <c r="F3" s="239" t="s">
        <v>120</v>
      </c>
      <c r="G3" s="239"/>
      <c r="H3" s="239"/>
      <c r="I3" s="240" t="s">
        <v>121</v>
      </c>
      <c r="J3" s="240" t="s">
        <v>122</v>
      </c>
      <c r="K3" s="240" t="s">
        <v>123</v>
      </c>
      <c r="L3" s="239" t="s">
        <v>124</v>
      </c>
      <c r="M3" s="239"/>
      <c r="N3" s="240" t="s">
        <v>125</v>
      </c>
      <c r="O3" s="240" t="s">
        <v>126</v>
      </c>
      <c r="P3" s="242" t="s">
        <v>127</v>
      </c>
    </row>
    <row r="4" spans="1:16" ht="40.200000000000003" thickBot="1" x14ac:dyDescent="0.25">
      <c r="A4" s="245"/>
      <c r="B4" s="129" t="s">
        <v>128</v>
      </c>
      <c r="C4" s="129" t="s">
        <v>129</v>
      </c>
      <c r="D4" s="129" t="s">
        <v>130</v>
      </c>
      <c r="E4" s="129" t="s">
        <v>131</v>
      </c>
      <c r="F4" s="129" t="s">
        <v>132</v>
      </c>
      <c r="G4" s="129" t="s">
        <v>133</v>
      </c>
      <c r="H4" s="129" t="s">
        <v>134</v>
      </c>
      <c r="I4" s="241"/>
      <c r="J4" s="241"/>
      <c r="K4" s="241"/>
      <c r="L4" s="129" t="s">
        <v>135</v>
      </c>
      <c r="M4" s="129" t="s">
        <v>136</v>
      </c>
      <c r="N4" s="241"/>
      <c r="O4" s="241"/>
      <c r="P4" s="243"/>
    </row>
    <row r="5" spans="1:16" ht="19.5" customHeight="1" x14ac:dyDescent="0.2">
      <c r="A5" s="130" t="s">
        <v>137</v>
      </c>
      <c r="B5" s="172">
        <v>5811</v>
      </c>
      <c r="C5" s="172">
        <v>2071733</v>
      </c>
      <c r="D5" s="172">
        <v>1249750</v>
      </c>
      <c r="E5" s="173">
        <f>D5/C5</f>
        <v>0.60323893088539882</v>
      </c>
      <c r="F5" s="172">
        <v>93538862</v>
      </c>
      <c r="G5" s="172">
        <v>220150905</v>
      </c>
      <c r="H5" s="173">
        <f>F5/G5</f>
        <v>0.42488520317461337</v>
      </c>
      <c r="I5" s="172">
        <v>26012858</v>
      </c>
      <c r="J5" s="172">
        <v>36812427</v>
      </c>
      <c r="K5" s="172">
        <v>43368738</v>
      </c>
      <c r="L5" s="174">
        <f>G5/D5</f>
        <v>176.1559551910382</v>
      </c>
      <c r="M5" s="175">
        <f>K5*1000/D5</f>
        <v>34701.930786157231</v>
      </c>
      <c r="N5" s="174">
        <f>F5/I5</f>
        <v>3.5958702423240076</v>
      </c>
      <c r="O5" s="172">
        <v>8123</v>
      </c>
      <c r="P5" s="192">
        <v>9145</v>
      </c>
    </row>
    <row r="6" spans="1:16" ht="19.5" customHeight="1" x14ac:dyDescent="0.2">
      <c r="A6" s="131" t="s">
        <v>138</v>
      </c>
      <c r="B6" s="180">
        <v>2277</v>
      </c>
      <c r="C6" s="180">
        <v>838511</v>
      </c>
      <c r="D6" s="180">
        <v>502510</v>
      </c>
      <c r="E6" s="181">
        <f t="shared" ref="E6:E25" si="0">D6/C6</f>
        <v>0.59928850068752826</v>
      </c>
      <c r="F6" s="180">
        <v>26356319</v>
      </c>
      <c r="G6" s="180">
        <v>68077649</v>
      </c>
      <c r="H6" s="181">
        <f t="shared" ref="H6:H25" si="1">F6/G6</f>
        <v>0.38715084006499695</v>
      </c>
      <c r="I6" s="180">
        <v>7637321</v>
      </c>
      <c r="J6" s="180">
        <v>10397114</v>
      </c>
      <c r="K6" s="180">
        <v>11023321</v>
      </c>
      <c r="L6" s="182">
        <f t="shared" ref="L6:L25" si="2">G6/D6</f>
        <v>135.47521243358341</v>
      </c>
      <c r="M6" s="183">
        <f t="shared" ref="M6:M25" si="3">K6*1000/D6</f>
        <v>21936.520666255397</v>
      </c>
      <c r="N6" s="182">
        <f t="shared" ref="N6:N25" si="4">F6/I6</f>
        <v>3.450990078850948</v>
      </c>
      <c r="O6" s="180">
        <v>2570</v>
      </c>
      <c r="P6" s="193">
        <v>2837</v>
      </c>
    </row>
    <row r="7" spans="1:16" ht="19.5" customHeight="1" thickBot="1" x14ac:dyDescent="0.25">
      <c r="A7" s="133" t="s">
        <v>139</v>
      </c>
      <c r="B7" s="176">
        <v>507</v>
      </c>
      <c r="C7" s="176">
        <v>184499</v>
      </c>
      <c r="D7" s="176">
        <v>103917</v>
      </c>
      <c r="E7" s="177">
        <f t="shared" si="0"/>
        <v>0.56323882514268375</v>
      </c>
      <c r="F7" s="176">
        <v>5419640</v>
      </c>
      <c r="G7" s="176">
        <v>12836891</v>
      </c>
      <c r="H7" s="177">
        <f t="shared" si="1"/>
        <v>0.42219256983641912</v>
      </c>
      <c r="I7" s="176">
        <v>1654053</v>
      </c>
      <c r="J7" s="176">
        <v>2446128</v>
      </c>
      <c r="K7" s="176">
        <v>2301029</v>
      </c>
      <c r="L7" s="178">
        <f t="shared" si="2"/>
        <v>123.53023085731883</v>
      </c>
      <c r="M7" s="179">
        <f t="shared" si="3"/>
        <v>22142.950624055738</v>
      </c>
      <c r="N7" s="178">
        <f>F7/I7</f>
        <v>3.276581826579922</v>
      </c>
      <c r="O7" s="176">
        <v>503</v>
      </c>
      <c r="P7" s="194">
        <v>621</v>
      </c>
    </row>
    <row r="8" spans="1:16" ht="19.5" customHeight="1" x14ac:dyDescent="0.2">
      <c r="A8" s="130" t="s">
        <v>140</v>
      </c>
      <c r="B8" s="172">
        <v>372</v>
      </c>
      <c r="C8" s="172">
        <v>136528</v>
      </c>
      <c r="D8" s="172">
        <v>81671</v>
      </c>
      <c r="E8" s="173">
        <f t="shared" si="0"/>
        <v>0.59819963670455878</v>
      </c>
      <c r="F8" s="172">
        <v>3751173</v>
      </c>
      <c r="G8" s="172">
        <v>9469553</v>
      </c>
      <c r="H8" s="173">
        <f t="shared" si="1"/>
        <v>0.39612989124196252</v>
      </c>
      <c r="I8" s="172">
        <v>1036903</v>
      </c>
      <c r="J8" s="172">
        <v>1502819</v>
      </c>
      <c r="K8" s="172">
        <v>1693107</v>
      </c>
      <c r="L8" s="174">
        <f t="shared" si="2"/>
        <v>115.94755788468368</v>
      </c>
      <c r="M8" s="175">
        <f t="shared" si="3"/>
        <v>20730.822446155918</v>
      </c>
      <c r="N8" s="174">
        <f t="shared" si="4"/>
        <v>3.6176701195772409</v>
      </c>
      <c r="O8" s="172">
        <v>365</v>
      </c>
      <c r="P8" s="192">
        <v>422</v>
      </c>
    </row>
    <row r="9" spans="1:16" ht="19.5" customHeight="1" x14ac:dyDescent="0.2">
      <c r="A9" s="131" t="s">
        <v>141</v>
      </c>
      <c r="B9" s="180">
        <v>179</v>
      </c>
      <c r="C9" s="180">
        <v>62415</v>
      </c>
      <c r="D9" s="180">
        <v>37187</v>
      </c>
      <c r="E9" s="181">
        <f t="shared" si="0"/>
        <v>0.59580229111591765</v>
      </c>
      <c r="F9" s="180">
        <v>1982452</v>
      </c>
      <c r="G9" s="180">
        <v>4475033</v>
      </c>
      <c r="H9" s="181">
        <f t="shared" si="1"/>
        <v>0.44300276668350824</v>
      </c>
      <c r="I9" s="180">
        <v>225835</v>
      </c>
      <c r="J9" s="180">
        <v>636059</v>
      </c>
      <c r="K9" s="180">
        <v>810588</v>
      </c>
      <c r="L9" s="182">
        <f t="shared" si="2"/>
        <v>120.33863984725845</v>
      </c>
      <c r="M9" s="183">
        <f t="shared" si="3"/>
        <v>21797.617446957269</v>
      </c>
      <c r="N9" s="182">
        <f t="shared" si="4"/>
        <v>8.7783204551995926</v>
      </c>
      <c r="O9" s="180">
        <v>156</v>
      </c>
      <c r="P9" s="193">
        <v>214</v>
      </c>
    </row>
    <row r="10" spans="1:16" ht="19.5" customHeight="1" thickBot="1" x14ac:dyDescent="0.25">
      <c r="A10" s="133" t="s">
        <v>142</v>
      </c>
      <c r="B10" s="184">
        <v>54</v>
      </c>
      <c r="C10" s="184">
        <v>19710</v>
      </c>
      <c r="D10" s="184">
        <v>12968</v>
      </c>
      <c r="E10" s="185">
        <f t="shared" si="0"/>
        <v>0.6579401319127347</v>
      </c>
      <c r="F10" s="184">
        <v>769096</v>
      </c>
      <c r="G10" s="184">
        <v>1825487</v>
      </c>
      <c r="H10" s="185">
        <f t="shared" si="1"/>
        <v>0.4213100394579638</v>
      </c>
      <c r="I10" s="184">
        <v>225449</v>
      </c>
      <c r="J10" s="184">
        <v>339632</v>
      </c>
      <c r="K10" s="184">
        <v>344708</v>
      </c>
      <c r="L10" s="186">
        <f t="shared" si="2"/>
        <v>140.76858420727945</v>
      </c>
      <c r="M10" s="187">
        <f>K10*1000/D10</f>
        <v>26581.431215299199</v>
      </c>
      <c r="N10" s="186">
        <f t="shared" si="4"/>
        <v>3.4113968125828902</v>
      </c>
      <c r="O10" s="184">
        <v>70</v>
      </c>
      <c r="P10" s="195">
        <v>80</v>
      </c>
    </row>
    <row r="11" spans="1:16" ht="19.5" customHeight="1" x14ac:dyDescent="0.2">
      <c r="A11" s="130" t="s">
        <v>143</v>
      </c>
      <c r="B11" s="157">
        <v>1272</v>
      </c>
      <c r="C11" s="157">
        <v>461964</v>
      </c>
      <c r="D11" s="157">
        <v>253390</v>
      </c>
      <c r="E11" s="158">
        <f t="shared" si="0"/>
        <v>0.54850594418612708</v>
      </c>
      <c r="F11" s="157">
        <v>14997495</v>
      </c>
      <c r="G11" s="157">
        <v>44142630</v>
      </c>
      <c r="H11" s="158">
        <f t="shared" si="1"/>
        <v>0.33975082590230804</v>
      </c>
      <c r="I11" s="157">
        <v>4832827</v>
      </c>
      <c r="J11" s="157">
        <v>6925993</v>
      </c>
      <c r="K11" s="157">
        <v>7163016</v>
      </c>
      <c r="L11" s="159">
        <f t="shared" si="2"/>
        <v>174.20825604798927</v>
      </c>
      <c r="M11" s="160">
        <f t="shared" si="3"/>
        <v>28268.739887130509</v>
      </c>
      <c r="N11" s="159">
        <f>F11/I11</f>
        <v>3.1032550927231619</v>
      </c>
      <c r="O11" s="157">
        <v>1453</v>
      </c>
      <c r="P11" s="196">
        <v>1679</v>
      </c>
    </row>
    <row r="12" spans="1:16" ht="19.5" customHeight="1" x14ac:dyDescent="0.2">
      <c r="A12" s="131" t="s">
        <v>144</v>
      </c>
      <c r="B12" s="199">
        <v>487</v>
      </c>
      <c r="C12" s="200">
        <v>180860</v>
      </c>
      <c r="D12" s="200">
        <v>92794</v>
      </c>
      <c r="E12" s="181">
        <f t="shared" si="0"/>
        <v>0.51307088355634189</v>
      </c>
      <c r="F12" s="200">
        <v>5660196</v>
      </c>
      <c r="G12" s="200">
        <v>15428667</v>
      </c>
      <c r="H12" s="181">
        <f t="shared" si="1"/>
        <v>0.36686228304752444</v>
      </c>
      <c r="I12" s="200">
        <v>1911731</v>
      </c>
      <c r="J12" s="200">
        <v>2485956</v>
      </c>
      <c r="K12" s="200">
        <v>2647258</v>
      </c>
      <c r="L12" s="182">
        <f t="shared" si="2"/>
        <v>166.26793758217127</v>
      </c>
      <c r="M12" s="183">
        <f>K12*1000/D12</f>
        <v>28528.331573162057</v>
      </c>
      <c r="N12" s="182">
        <f t="shared" si="4"/>
        <v>2.9607701083468334</v>
      </c>
      <c r="O12" s="137">
        <v>535</v>
      </c>
      <c r="P12" s="201">
        <v>661</v>
      </c>
    </row>
    <row r="13" spans="1:16" ht="19.5" customHeight="1" thickBot="1" x14ac:dyDescent="0.25">
      <c r="A13" s="133" t="s">
        <v>145</v>
      </c>
      <c r="B13" s="202">
        <v>154</v>
      </c>
      <c r="C13" s="203">
        <v>56210</v>
      </c>
      <c r="D13" s="203">
        <v>33637</v>
      </c>
      <c r="E13" s="188">
        <f t="shared" si="0"/>
        <v>0.59841665184130932</v>
      </c>
      <c r="F13" s="203">
        <v>2118581</v>
      </c>
      <c r="G13" s="203">
        <v>5503826</v>
      </c>
      <c r="H13" s="188">
        <f t="shared" si="1"/>
        <v>0.38492877500124462</v>
      </c>
      <c r="I13" s="203">
        <v>678611</v>
      </c>
      <c r="J13" s="203">
        <v>1010302</v>
      </c>
      <c r="K13" s="203">
        <v>1046188</v>
      </c>
      <c r="L13" s="189">
        <f t="shared" si="2"/>
        <v>163.62416386717007</v>
      </c>
      <c r="M13" s="190">
        <f t="shared" si="3"/>
        <v>31102.29806463121</v>
      </c>
      <c r="N13" s="189">
        <f t="shared" si="4"/>
        <v>3.1219373101821222</v>
      </c>
      <c r="O13" s="202">
        <v>187</v>
      </c>
      <c r="P13" s="204">
        <v>226</v>
      </c>
    </row>
    <row r="14" spans="1:16" ht="19.5" customHeight="1" x14ac:dyDescent="0.2">
      <c r="A14" s="130" t="s">
        <v>146</v>
      </c>
      <c r="B14" s="157">
        <v>1803</v>
      </c>
      <c r="C14" s="157">
        <v>645279</v>
      </c>
      <c r="D14" s="205">
        <v>344669</v>
      </c>
      <c r="E14" s="158">
        <f t="shared" si="0"/>
        <v>0.53413949624890944</v>
      </c>
      <c r="F14" s="205">
        <v>21218254</v>
      </c>
      <c r="G14" s="205">
        <v>49248332</v>
      </c>
      <c r="H14" s="158">
        <f t="shared" si="1"/>
        <v>0.43084208415424102</v>
      </c>
      <c r="I14" s="205">
        <v>5151541</v>
      </c>
      <c r="J14" s="205">
        <v>7226399</v>
      </c>
      <c r="K14" s="205">
        <v>8735727</v>
      </c>
      <c r="L14" s="159">
        <f t="shared" si="2"/>
        <v>142.88587601437902</v>
      </c>
      <c r="M14" s="160">
        <f t="shared" si="3"/>
        <v>25345.264587183647</v>
      </c>
      <c r="N14" s="159">
        <f>F14/I14</f>
        <v>4.118816874407095</v>
      </c>
      <c r="O14" s="205">
        <v>1835</v>
      </c>
      <c r="P14" s="206">
        <v>2179</v>
      </c>
    </row>
    <row r="15" spans="1:16" ht="19.5" customHeight="1" x14ac:dyDescent="0.2">
      <c r="A15" s="131" t="s">
        <v>147</v>
      </c>
      <c r="B15" s="137">
        <v>210</v>
      </c>
      <c r="C15" s="200">
        <v>76576</v>
      </c>
      <c r="D15" s="200">
        <v>36662</v>
      </c>
      <c r="E15" s="181">
        <f t="shared" si="0"/>
        <v>0.4787661930631007</v>
      </c>
      <c r="F15" s="200">
        <v>1924366</v>
      </c>
      <c r="G15" s="200">
        <v>4786487</v>
      </c>
      <c r="H15" s="181">
        <f t="shared" si="1"/>
        <v>0.4020414136714463</v>
      </c>
      <c r="I15" s="200">
        <v>579144</v>
      </c>
      <c r="J15" s="200">
        <v>790108</v>
      </c>
      <c r="K15" s="200">
        <v>811636</v>
      </c>
      <c r="L15" s="182">
        <f t="shared" si="2"/>
        <v>130.5571709126616</v>
      </c>
      <c r="M15" s="183">
        <f t="shared" si="3"/>
        <v>22138.344880257486</v>
      </c>
      <c r="N15" s="182">
        <f t="shared" si="4"/>
        <v>3.3227763734062687</v>
      </c>
      <c r="O15" s="137">
        <v>173</v>
      </c>
      <c r="P15" s="201">
        <v>262</v>
      </c>
    </row>
    <row r="16" spans="1:16" ht="19.5" customHeight="1" thickBot="1" x14ac:dyDescent="0.25">
      <c r="A16" s="133" t="s">
        <v>148</v>
      </c>
      <c r="B16" s="202">
        <v>157</v>
      </c>
      <c r="C16" s="203">
        <v>57175</v>
      </c>
      <c r="D16" s="203">
        <v>26054</v>
      </c>
      <c r="E16" s="188">
        <f t="shared" si="0"/>
        <v>0.45568867512024486</v>
      </c>
      <c r="F16" s="203">
        <v>1158348</v>
      </c>
      <c r="G16" s="203">
        <v>2918804</v>
      </c>
      <c r="H16" s="188">
        <f t="shared" si="1"/>
        <v>0.39685706885422933</v>
      </c>
      <c r="I16" s="203">
        <v>234562</v>
      </c>
      <c r="J16" s="203">
        <v>375372</v>
      </c>
      <c r="K16" s="203">
        <v>466656</v>
      </c>
      <c r="L16" s="189">
        <f t="shared" si="2"/>
        <v>112.02901665771091</v>
      </c>
      <c r="M16" s="190">
        <f t="shared" si="3"/>
        <v>17911.107699393568</v>
      </c>
      <c r="N16" s="189">
        <f t="shared" si="4"/>
        <v>4.9383446594077469</v>
      </c>
      <c r="O16" s="202">
        <v>112</v>
      </c>
      <c r="P16" s="204">
        <v>142</v>
      </c>
    </row>
    <row r="17" spans="1:16" ht="19.5" customHeight="1" x14ac:dyDescent="0.2">
      <c r="A17" s="130" t="s">
        <v>149</v>
      </c>
      <c r="B17" s="207">
        <v>810</v>
      </c>
      <c r="C17" s="205">
        <v>293784</v>
      </c>
      <c r="D17" s="205">
        <v>148902</v>
      </c>
      <c r="E17" s="158">
        <f t="shared" si="0"/>
        <v>0.50684176129401193</v>
      </c>
      <c r="F17" s="205">
        <v>9203213</v>
      </c>
      <c r="G17" s="205">
        <v>22953763</v>
      </c>
      <c r="H17" s="158">
        <f t="shared" si="1"/>
        <v>0.40094571857346439</v>
      </c>
      <c r="I17" s="205">
        <v>2285305</v>
      </c>
      <c r="J17" s="205">
        <v>3201143</v>
      </c>
      <c r="K17" s="205">
        <v>3834339</v>
      </c>
      <c r="L17" s="159">
        <f t="shared" si="2"/>
        <v>154.15349021504076</v>
      </c>
      <c r="M17" s="160">
        <f t="shared" si="3"/>
        <v>25750.755530483137</v>
      </c>
      <c r="N17" s="159">
        <f t="shared" si="4"/>
        <v>4.0271267948917107</v>
      </c>
      <c r="O17" s="207">
        <v>872</v>
      </c>
      <c r="P17" s="206">
        <v>1023</v>
      </c>
    </row>
    <row r="18" spans="1:16" ht="19.5" customHeight="1" x14ac:dyDescent="0.2">
      <c r="A18" s="131" t="s">
        <v>150</v>
      </c>
      <c r="B18" s="137">
        <v>351</v>
      </c>
      <c r="C18" s="200">
        <v>130669</v>
      </c>
      <c r="D18" s="200">
        <v>58683</v>
      </c>
      <c r="E18" s="181">
        <f t="shared" si="0"/>
        <v>0.44909657225508726</v>
      </c>
      <c r="F18" s="200">
        <v>3383724</v>
      </c>
      <c r="G18" s="200">
        <v>7863908</v>
      </c>
      <c r="H18" s="181">
        <f t="shared" si="1"/>
        <v>0.43028529835293089</v>
      </c>
      <c r="I18" s="200">
        <v>880375</v>
      </c>
      <c r="J18" s="200">
        <v>1372853</v>
      </c>
      <c r="K18" s="200">
        <v>1142208</v>
      </c>
      <c r="L18" s="182">
        <f t="shared" si="2"/>
        <v>134.00657771415914</v>
      </c>
      <c r="M18" s="183">
        <f t="shared" si="3"/>
        <v>19464.035581003016</v>
      </c>
      <c r="N18" s="182">
        <f t="shared" si="4"/>
        <v>3.8435030526764162</v>
      </c>
      <c r="O18" s="137">
        <v>290</v>
      </c>
      <c r="P18" s="201">
        <v>383</v>
      </c>
    </row>
    <row r="19" spans="1:16" ht="19.5" customHeight="1" thickBot="1" x14ac:dyDescent="0.25">
      <c r="A19" s="133" t="s">
        <v>151</v>
      </c>
      <c r="B19" s="191">
        <v>127</v>
      </c>
      <c r="C19" s="203">
        <v>47007</v>
      </c>
      <c r="D19" s="203">
        <v>24389</v>
      </c>
      <c r="E19" s="188">
        <f t="shared" si="0"/>
        <v>0.51883761992894672</v>
      </c>
      <c r="F19" s="203">
        <v>1203862</v>
      </c>
      <c r="G19" s="203">
        <v>2980061</v>
      </c>
      <c r="H19" s="188">
        <f t="shared" si="1"/>
        <v>0.40397226768176892</v>
      </c>
      <c r="I19" s="203">
        <v>336752</v>
      </c>
      <c r="J19" s="203">
        <v>515653</v>
      </c>
      <c r="K19" s="203">
        <v>485772</v>
      </c>
      <c r="L19" s="189">
        <f t="shared" si="2"/>
        <v>122.1887326253639</v>
      </c>
      <c r="M19" s="190">
        <f t="shared" si="3"/>
        <v>19917.667801057854</v>
      </c>
      <c r="N19" s="189">
        <f>F19/I19</f>
        <v>3.5749216040290777</v>
      </c>
      <c r="O19" s="202">
        <v>115</v>
      </c>
      <c r="P19" s="204">
        <v>159</v>
      </c>
    </row>
    <row r="20" spans="1:16" ht="19.5" customHeight="1" x14ac:dyDescent="0.2">
      <c r="A20" s="130" t="s">
        <v>152</v>
      </c>
      <c r="B20" s="207">
        <v>941</v>
      </c>
      <c r="C20" s="205">
        <v>347947</v>
      </c>
      <c r="D20" s="205">
        <v>178615</v>
      </c>
      <c r="E20" s="158">
        <f t="shared" si="0"/>
        <v>0.5133396752953755</v>
      </c>
      <c r="F20" s="205">
        <v>9120068</v>
      </c>
      <c r="G20" s="205">
        <v>22560840</v>
      </c>
      <c r="H20" s="158">
        <f t="shared" si="1"/>
        <v>0.40424328172177987</v>
      </c>
      <c r="I20" s="205">
        <v>2232050</v>
      </c>
      <c r="J20" s="205">
        <v>3128699</v>
      </c>
      <c r="K20" s="205">
        <v>3792259</v>
      </c>
      <c r="L20" s="159">
        <f t="shared" si="2"/>
        <v>126.30988438820928</v>
      </c>
      <c r="M20" s="160">
        <f t="shared" si="3"/>
        <v>21231.469921339194</v>
      </c>
      <c r="N20" s="159">
        <f t="shared" si="4"/>
        <v>4.0859604399543024</v>
      </c>
      <c r="O20" s="207">
        <v>782</v>
      </c>
      <c r="P20" s="208">
        <v>921</v>
      </c>
    </row>
    <row r="21" spans="1:16" ht="19.5" customHeight="1" x14ac:dyDescent="0.2">
      <c r="A21" s="131" t="s">
        <v>153</v>
      </c>
      <c r="B21" s="137">
        <v>194</v>
      </c>
      <c r="C21" s="200">
        <v>58800</v>
      </c>
      <c r="D21" s="200">
        <v>32830</v>
      </c>
      <c r="E21" s="181">
        <f t="shared" si="0"/>
        <v>0.55833333333333335</v>
      </c>
      <c r="F21" s="200">
        <v>1728874</v>
      </c>
      <c r="G21" s="200">
        <v>4242498</v>
      </c>
      <c r="H21" s="181">
        <f t="shared" si="1"/>
        <v>0.40751321509167476</v>
      </c>
      <c r="I21" s="200">
        <v>474033</v>
      </c>
      <c r="J21" s="200">
        <v>642173</v>
      </c>
      <c r="K21" s="200">
        <v>724339</v>
      </c>
      <c r="L21" s="182">
        <f t="shared" si="2"/>
        <v>129.22625647273836</v>
      </c>
      <c r="M21" s="183">
        <f t="shared" si="3"/>
        <v>22063.326226012792</v>
      </c>
      <c r="N21" s="182">
        <f t="shared" si="4"/>
        <v>3.6471595859360004</v>
      </c>
      <c r="O21" s="137">
        <v>140</v>
      </c>
      <c r="P21" s="201">
        <v>166</v>
      </c>
    </row>
    <row r="22" spans="1:16" ht="19.5" customHeight="1" thickBot="1" x14ac:dyDescent="0.25">
      <c r="A22" s="133" t="s">
        <v>154</v>
      </c>
      <c r="B22" s="202">
        <v>239</v>
      </c>
      <c r="C22" s="203">
        <v>90627</v>
      </c>
      <c r="D22" s="203">
        <v>51774</v>
      </c>
      <c r="E22" s="188">
        <f t="shared" si="0"/>
        <v>0.57128670263828663</v>
      </c>
      <c r="F22" s="203">
        <v>2461075</v>
      </c>
      <c r="G22" s="203">
        <v>6425652</v>
      </c>
      <c r="H22" s="188">
        <f t="shared" si="1"/>
        <v>0.38300782550938023</v>
      </c>
      <c r="I22" s="203">
        <v>790784</v>
      </c>
      <c r="J22" s="203">
        <v>1091117</v>
      </c>
      <c r="K22" s="203">
        <v>1044384</v>
      </c>
      <c r="L22" s="189">
        <f t="shared" si="2"/>
        <v>124.10963031637502</v>
      </c>
      <c r="M22" s="190">
        <f t="shared" si="3"/>
        <v>20171.978213002665</v>
      </c>
      <c r="N22" s="189">
        <f t="shared" si="4"/>
        <v>3.1121962508093235</v>
      </c>
      <c r="O22" s="202">
        <v>249</v>
      </c>
      <c r="P22" s="204">
        <v>300</v>
      </c>
    </row>
    <row r="23" spans="1:16" ht="19.5" customHeight="1" x14ac:dyDescent="0.2">
      <c r="A23" s="130" t="s">
        <v>155</v>
      </c>
      <c r="B23" s="205">
        <v>1569</v>
      </c>
      <c r="C23" s="205">
        <v>591517</v>
      </c>
      <c r="D23" s="205">
        <v>297394</v>
      </c>
      <c r="E23" s="158">
        <f t="shared" si="0"/>
        <v>0.50276492476124945</v>
      </c>
      <c r="F23" s="205">
        <v>15195673</v>
      </c>
      <c r="G23" s="205">
        <v>38369077</v>
      </c>
      <c r="H23" s="158">
        <f t="shared" si="1"/>
        <v>0.39603957634946496</v>
      </c>
      <c r="I23" s="205">
        <v>4357048</v>
      </c>
      <c r="J23" s="205">
        <v>6222797</v>
      </c>
      <c r="K23" s="205">
        <v>6590519</v>
      </c>
      <c r="L23" s="159">
        <f t="shared" si="2"/>
        <v>129.01765671129883</v>
      </c>
      <c r="M23" s="160">
        <f t="shared" si="3"/>
        <v>22160.901026920517</v>
      </c>
      <c r="N23" s="159">
        <f t="shared" si="4"/>
        <v>3.4876074351258008</v>
      </c>
      <c r="O23" s="205">
        <v>1328</v>
      </c>
      <c r="P23" s="206">
        <v>1553</v>
      </c>
    </row>
    <row r="24" spans="1:16" ht="19.5" customHeight="1" x14ac:dyDescent="0.2">
      <c r="A24" s="131" t="s">
        <v>156</v>
      </c>
      <c r="B24" s="137">
        <v>235</v>
      </c>
      <c r="C24" s="200">
        <v>85410</v>
      </c>
      <c r="D24" s="200">
        <v>41870</v>
      </c>
      <c r="E24" s="181">
        <f t="shared" si="0"/>
        <v>0.49022362720992857</v>
      </c>
      <c r="F24" s="200">
        <v>2503712</v>
      </c>
      <c r="G24" s="200">
        <v>5904473</v>
      </c>
      <c r="H24" s="181">
        <f t="shared" si="1"/>
        <v>0.42403648894660029</v>
      </c>
      <c r="I24" s="200">
        <v>505666</v>
      </c>
      <c r="J24" s="200">
        <v>712142</v>
      </c>
      <c r="K24" s="200">
        <v>938684</v>
      </c>
      <c r="L24" s="182">
        <f t="shared" si="2"/>
        <v>141.01917840936233</v>
      </c>
      <c r="M24" s="183">
        <f t="shared" si="3"/>
        <v>22419.011225220922</v>
      </c>
      <c r="N24" s="182">
        <f t="shared" si="4"/>
        <v>4.9513156905941864</v>
      </c>
      <c r="O24" s="137">
        <v>169</v>
      </c>
      <c r="P24" s="201">
        <v>225</v>
      </c>
    </row>
    <row r="25" spans="1:16" ht="19.5" customHeight="1" thickBot="1" x14ac:dyDescent="0.25">
      <c r="A25" s="133" t="s">
        <v>157</v>
      </c>
      <c r="B25" s="202">
        <v>182</v>
      </c>
      <c r="C25" s="203">
        <v>66430</v>
      </c>
      <c r="D25" s="203">
        <v>33782</v>
      </c>
      <c r="E25" s="188">
        <f t="shared" si="0"/>
        <v>0.50853530031612226</v>
      </c>
      <c r="F25" s="203">
        <v>1918781</v>
      </c>
      <c r="G25" s="203">
        <v>4336847</v>
      </c>
      <c r="H25" s="188">
        <f t="shared" si="1"/>
        <v>0.44243686715256497</v>
      </c>
      <c r="I25" s="203">
        <v>371729</v>
      </c>
      <c r="J25" s="203">
        <v>590123</v>
      </c>
      <c r="K25" s="203">
        <v>750939</v>
      </c>
      <c r="L25" s="189">
        <f t="shared" si="2"/>
        <v>128.37744952933514</v>
      </c>
      <c r="M25" s="190">
        <f t="shared" si="3"/>
        <v>22228.968089515125</v>
      </c>
      <c r="N25" s="189">
        <f t="shared" si="4"/>
        <v>5.1617737652967621</v>
      </c>
      <c r="O25" s="202">
        <v>134</v>
      </c>
      <c r="P25" s="204">
        <v>224</v>
      </c>
    </row>
    <row r="26" spans="1:16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pans="1:16" x14ac:dyDescent="0.2">
      <c r="A27" s="128" t="s">
        <v>158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</sheetData>
  <mergeCells count="10">
    <mergeCell ref="L3:M3"/>
    <mergeCell ref="N3:N4"/>
    <mergeCell ref="O3:O4"/>
    <mergeCell ref="P3:P4"/>
    <mergeCell ref="A3:A4"/>
    <mergeCell ref="B3:E3"/>
    <mergeCell ref="F3:H3"/>
    <mergeCell ref="I3:I4"/>
    <mergeCell ref="J3:J4"/>
    <mergeCell ref="K3:K4"/>
  </mergeCells>
  <phoneticPr fontId="1"/>
  <pageMargins left="0.43307086614173229" right="0.15748031496062992" top="0.74803149606299213" bottom="0.74803149606299213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80A4-1DF9-40A2-82C0-5E27E67F00A0}">
  <dimension ref="A1:H32"/>
  <sheetViews>
    <sheetView view="pageBreakPreview" zoomScale="130" zoomScaleNormal="130" zoomScaleSheetLayoutView="130" workbookViewId="0">
      <selection activeCell="J20" sqref="J20"/>
    </sheetView>
  </sheetViews>
  <sheetFormatPr defaultRowHeight="13.2" x14ac:dyDescent="0.2"/>
  <cols>
    <col min="1" max="1" width="13" bestFit="1" customWidth="1"/>
  </cols>
  <sheetData>
    <row r="1" spans="1:8" ht="18" customHeight="1" x14ac:dyDescent="0.2">
      <c r="A1" s="127" t="s">
        <v>159</v>
      </c>
    </row>
    <row r="2" spans="1:8" ht="22.5" customHeight="1" x14ac:dyDescent="0.2">
      <c r="A2" s="128"/>
      <c r="B2" s="128"/>
      <c r="C2" s="128"/>
      <c r="D2" s="128"/>
      <c r="E2" s="128"/>
      <c r="F2" s="128"/>
      <c r="G2" s="128"/>
      <c r="H2" s="134" t="s">
        <v>186</v>
      </c>
    </row>
    <row r="3" spans="1:8" ht="26.4" x14ac:dyDescent="0.2">
      <c r="A3" s="135" t="s">
        <v>160</v>
      </c>
      <c r="B3" s="136" t="s">
        <v>161</v>
      </c>
      <c r="C3" s="136" t="s">
        <v>162</v>
      </c>
      <c r="D3" s="136" t="s">
        <v>163</v>
      </c>
      <c r="E3" s="136" t="s">
        <v>164</v>
      </c>
      <c r="F3" s="136" t="s">
        <v>165</v>
      </c>
      <c r="G3" s="136" t="s">
        <v>166</v>
      </c>
      <c r="H3" s="136" t="s">
        <v>167</v>
      </c>
    </row>
    <row r="4" spans="1:8" ht="18" customHeight="1" x14ac:dyDescent="0.2">
      <c r="A4" s="137" t="s">
        <v>137</v>
      </c>
      <c r="B4" s="132">
        <v>2</v>
      </c>
      <c r="C4" s="132">
        <v>13</v>
      </c>
      <c r="D4" s="132">
        <v>36</v>
      </c>
      <c r="E4" s="132">
        <v>100</v>
      </c>
      <c r="F4" s="132">
        <v>177</v>
      </c>
      <c r="G4" s="132">
        <v>217</v>
      </c>
      <c r="H4" s="132">
        <v>247</v>
      </c>
    </row>
    <row r="5" spans="1:8" ht="18" customHeight="1" x14ac:dyDescent="0.2">
      <c r="A5" s="137" t="s">
        <v>138</v>
      </c>
      <c r="B5" s="132">
        <v>0</v>
      </c>
      <c r="C5" s="132">
        <v>0</v>
      </c>
      <c r="D5" s="132">
        <v>4</v>
      </c>
      <c r="E5" s="132">
        <v>3</v>
      </c>
      <c r="F5" s="132">
        <v>5</v>
      </c>
      <c r="G5" s="132">
        <v>14</v>
      </c>
      <c r="H5" s="132">
        <v>19</v>
      </c>
    </row>
    <row r="6" spans="1:8" ht="18" customHeight="1" x14ac:dyDescent="0.2">
      <c r="A6" s="137" t="s">
        <v>139</v>
      </c>
      <c r="B6" s="132">
        <v>0</v>
      </c>
      <c r="C6" s="132">
        <v>0</v>
      </c>
      <c r="D6" s="132">
        <v>3</v>
      </c>
      <c r="E6" s="132">
        <v>0</v>
      </c>
      <c r="F6" s="132">
        <v>6</v>
      </c>
      <c r="G6" s="132">
        <v>5</v>
      </c>
      <c r="H6" s="132">
        <v>10</v>
      </c>
    </row>
    <row r="7" spans="1:8" ht="18" customHeight="1" x14ac:dyDescent="0.2">
      <c r="A7" s="137" t="s">
        <v>168</v>
      </c>
      <c r="B7" s="132">
        <v>0</v>
      </c>
      <c r="C7" s="132">
        <v>0</v>
      </c>
      <c r="D7" s="132">
        <v>0</v>
      </c>
      <c r="E7" s="132">
        <v>0</v>
      </c>
      <c r="F7" s="132">
        <v>1</v>
      </c>
      <c r="G7" s="132">
        <v>0</v>
      </c>
      <c r="H7" s="132">
        <v>2</v>
      </c>
    </row>
    <row r="8" spans="1:8" ht="18" customHeight="1" x14ac:dyDescent="0.2">
      <c r="A8" s="137" t="s">
        <v>140</v>
      </c>
      <c r="B8" s="132">
        <v>0</v>
      </c>
      <c r="C8" s="132">
        <v>0</v>
      </c>
      <c r="D8" s="132">
        <v>0</v>
      </c>
      <c r="E8" s="132">
        <v>1</v>
      </c>
      <c r="F8" s="132">
        <v>2</v>
      </c>
      <c r="G8" s="132">
        <v>0</v>
      </c>
      <c r="H8" s="132">
        <v>1</v>
      </c>
    </row>
    <row r="9" spans="1:8" ht="18" customHeight="1" x14ac:dyDescent="0.2">
      <c r="A9" s="137" t="s">
        <v>143</v>
      </c>
      <c r="B9" s="132">
        <v>0</v>
      </c>
      <c r="C9" s="132">
        <v>1</v>
      </c>
      <c r="D9" s="132">
        <v>1</v>
      </c>
      <c r="E9" s="132">
        <v>10</v>
      </c>
      <c r="F9" s="132">
        <v>16</v>
      </c>
      <c r="G9" s="132">
        <v>40</v>
      </c>
      <c r="H9" s="132">
        <v>62</v>
      </c>
    </row>
    <row r="10" spans="1:8" ht="18" customHeight="1" x14ac:dyDescent="0.2">
      <c r="A10" s="137" t="s">
        <v>144</v>
      </c>
      <c r="B10" s="132">
        <v>0</v>
      </c>
      <c r="C10" s="132">
        <v>0</v>
      </c>
      <c r="D10" s="132">
        <v>1</v>
      </c>
      <c r="E10" s="132">
        <v>0</v>
      </c>
      <c r="F10" s="132">
        <v>4</v>
      </c>
      <c r="G10" s="132">
        <v>5</v>
      </c>
      <c r="H10" s="132">
        <v>13</v>
      </c>
    </row>
    <row r="11" spans="1:8" ht="18" customHeight="1" x14ac:dyDescent="0.2">
      <c r="A11" s="137" t="s">
        <v>146</v>
      </c>
      <c r="B11" s="132">
        <v>0</v>
      </c>
      <c r="C11" s="132">
        <v>1</v>
      </c>
      <c r="D11" s="132">
        <v>2</v>
      </c>
      <c r="E11" s="132">
        <v>18</v>
      </c>
      <c r="F11" s="132">
        <v>22</v>
      </c>
      <c r="G11" s="132">
        <v>40</v>
      </c>
      <c r="H11" s="132">
        <v>34</v>
      </c>
    </row>
    <row r="12" spans="1:8" ht="18" customHeight="1" x14ac:dyDescent="0.2">
      <c r="A12" s="137" t="s">
        <v>149</v>
      </c>
      <c r="B12" s="132">
        <v>0</v>
      </c>
      <c r="C12" s="132">
        <v>1</v>
      </c>
      <c r="D12" s="132">
        <v>1</v>
      </c>
      <c r="E12" s="132">
        <v>4</v>
      </c>
      <c r="F12" s="132">
        <v>8</v>
      </c>
      <c r="G12" s="132">
        <v>12</v>
      </c>
      <c r="H12" s="132">
        <v>13</v>
      </c>
    </row>
    <row r="13" spans="1:8" ht="18" customHeight="1" x14ac:dyDescent="0.2">
      <c r="A13" s="137" t="s">
        <v>150</v>
      </c>
      <c r="B13" s="132">
        <v>0</v>
      </c>
      <c r="C13" s="132">
        <v>0</v>
      </c>
      <c r="D13" s="132">
        <v>0</v>
      </c>
      <c r="E13" s="132">
        <v>0</v>
      </c>
      <c r="F13" s="132">
        <v>0</v>
      </c>
      <c r="G13" s="132">
        <v>1</v>
      </c>
      <c r="H13" s="132">
        <v>3</v>
      </c>
    </row>
    <row r="14" spans="1:8" ht="18" customHeight="1" x14ac:dyDescent="0.2">
      <c r="A14" s="137" t="s">
        <v>152</v>
      </c>
      <c r="B14" s="132">
        <v>0</v>
      </c>
      <c r="C14" s="132">
        <v>0</v>
      </c>
      <c r="D14" s="132">
        <v>0</v>
      </c>
      <c r="E14" s="132">
        <v>0</v>
      </c>
      <c r="F14" s="132">
        <v>0</v>
      </c>
      <c r="G14" s="132">
        <v>3</v>
      </c>
      <c r="H14" s="132">
        <v>3</v>
      </c>
    </row>
    <row r="15" spans="1:8" ht="18" customHeight="1" x14ac:dyDescent="0.2">
      <c r="A15" s="137" t="s">
        <v>155</v>
      </c>
      <c r="B15" s="132">
        <v>0</v>
      </c>
      <c r="C15" s="132">
        <v>0</v>
      </c>
      <c r="D15" s="132">
        <v>0</v>
      </c>
      <c r="E15" s="132">
        <v>2</v>
      </c>
      <c r="F15" s="132">
        <v>3</v>
      </c>
      <c r="G15" s="132">
        <v>16</v>
      </c>
      <c r="H15" s="132">
        <v>24</v>
      </c>
    </row>
    <row r="16" spans="1:8" ht="18" customHeight="1" x14ac:dyDescent="0.2">
      <c r="A16" s="138" t="s">
        <v>169</v>
      </c>
      <c r="B16" s="139">
        <f>B4+B5+B6+B7+B8+B9+B10+B11+B12+B13+B14+B15</f>
        <v>2</v>
      </c>
      <c r="C16" s="139">
        <f t="shared" ref="C16:H16" si="0">C4+C5+C6+C7+C8+C9+C10+C11+C12+C13+C14+C15</f>
        <v>16</v>
      </c>
      <c r="D16" s="139">
        <f t="shared" si="0"/>
        <v>48</v>
      </c>
      <c r="E16" s="139">
        <f t="shared" si="0"/>
        <v>138</v>
      </c>
      <c r="F16" s="139">
        <f t="shared" si="0"/>
        <v>244</v>
      </c>
      <c r="G16" s="139">
        <f t="shared" si="0"/>
        <v>353</v>
      </c>
      <c r="H16" s="139">
        <f t="shared" si="0"/>
        <v>431</v>
      </c>
    </row>
    <row r="17" spans="1:8" ht="18" customHeight="1" x14ac:dyDescent="0.2">
      <c r="A17" s="128"/>
      <c r="B17" s="140"/>
      <c r="C17" s="140"/>
      <c r="D17" s="140"/>
      <c r="E17" s="140"/>
      <c r="F17" s="140"/>
      <c r="G17" s="140"/>
      <c r="H17" s="140"/>
    </row>
    <row r="18" spans="1:8" ht="26.4" x14ac:dyDescent="0.2">
      <c r="A18" s="135" t="s">
        <v>160</v>
      </c>
      <c r="B18" s="141" t="s">
        <v>170</v>
      </c>
      <c r="C18" s="141" t="s">
        <v>171</v>
      </c>
      <c r="D18" s="141" t="s">
        <v>172</v>
      </c>
      <c r="E18" s="142" t="s">
        <v>173</v>
      </c>
      <c r="F18" s="143" t="s">
        <v>174</v>
      </c>
      <c r="G18" s="144" t="s">
        <v>175</v>
      </c>
      <c r="H18" s="145"/>
    </row>
    <row r="19" spans="1:8" ht="18" customHeight="1" x14ac:dyDescent="0.2">
      <c r="A19" s="137" t="s">
        <v>137</v>
      </c>
      <c r="B19" s="146">
        <v>254</v>
      </c>
      <c r="C19" s="146">
        <v>210</v>
      </c>
      <c r="D19" s="146">
        <v>50</v>
      </c>
      <c r="E19" s="147">
        <v>8</v>
      </c>
      <c r="F19" s="148">
        <f>B4+C4+D4+E4+F4+G4+H4+B19+C19+D19+E19</f>
        <v>1314</v>
      </c>
      <c r="G19" s="149">
        <v>65.17</v>
      </c>
      <c r="H19" s="150"/>
    </row>
    <row r="20" spans="1:8" ht="18" customHeight="1" x14ac:dyDescent="0.2">
      <c r="A20" s="137" t="s">
        <v>138</v>
      </c>
      <c r="B20" s="146">
        <v>45</v>
      </c>
      <c r="C20" s="146">
        <v>75</v>
      </c>
      <c r="D20" s="146">
        <v>26</v>
      </c>
      <c r="E20" s="147">
        <v>7</v>
      </c>
      <c r="F20" s="148">
        <f t="shared" ref="F20:F29" si="1">B5+C5+D5+E5+F5+G5+H5+B20+C20+D20+E20</f>
        <v>198</v>
      </c>
      <c r="G20" s="149">
        <v>72.459999999999994</v>
      </c>
      <c r="H20" s="150"/>
    </row>
    <row r="21" spans="1:8" ht="18" customHeight="1" x14ac:dyDescent="0.2">
      <c r="A21" s="137" t="s">
        <v>139</v>
      </c>
      <c r="B21" s="146">
        <v>10</v>
      </c>
      <c r="C21" s="146">
        <v>16</v>
      </c>
      <c r="D21" s="146">
        <v>2</v>
      </c>
      <c r="E21" s="147">
        <v>0</v>
      </c>
      <c r="F21" s="148">
        <f t="shared" si="1"/>
        <v>52</v>
      </c>
      <c r="G21" s="149">
        <v>67.510000000000005</v>
      </c>
      <c r="H21" s="150"/>
    </row>
    <row r="22" spans="1:8" ht="18" customHeight="1" x14ac:dyDescent="0.2">
      <c r="A22" s="137" t="s">
        <v>168</v>
      </c>
      <c r="B22" s="146">
        <v>3</v>
      </c>
      <c r="C22" s="146">
        <v>3</v>
      </c>
      <c r="D22" s="146">
        <v>0</v>
      </c>
      <c r="E22" s="147">
        <v>0</v>
      </c>
      <c r="F22" s="148">
        <f t="shared" si="1"/>
        <v>9</v>
      </c>
      <c r="G22" s="149">
        <v>70.33</v>
      </c>
      <c r="H22" s="150"/>
    </row>
    <row r="23" spans="1:8" ht="18" customHeight="1" x14ac:dyDescent="0.2">
      <c r="A23" s="137" t="s">
        <v>140</v>
      </c>
      <c r="B23" s="146">
        <v>12</v>
      </c>
      <c r="C23" s="146">
        <v>12</v>
      </c>
      <c r="D23" s="146">
        <v>5</v>
      </c>
      <c r="E23" s="147">
        <v>1</v>
      </c>
      <c r="F23" s="148">
        <f t="shared" si="1"/>
        <v>34</v>
      </c>
      <c r="G23" s="149">
        <v>73.290000000000006</v>
      </c>
      <c r="H23" s="150"/>
    </row>
    <row r="24" spans="1:8" ht="18" customHeight="1" x14ac:dyDescent="0.2">
      <c r="A24" s="137" t="s">
        <v>143</v>
      </c>
      <c r="B24" s="146">
        <v>89</v>
      </c>
      <c r="C24" s="146">
        <v>35</v>
      </c>
      <c r="D24" s="146">
        <v>8</v>
      </c>
      <c r="E24" s="147">
        <v>0</v>
      </c>
      <c r="F24" s="148">
        <f t="shared" si="1"/>
        <v>262</v>
      </c>
      <c r="G24" s="149">
        <v>67.45</v>
      </c>
      <c r="H24" s="150"/>
    </row>
    <row r="25" spans="1:8" ht="18" customHeight="1" x14ac:dyDescent="0.2">
      <c r="A25" s="137" t="s">
        <v>144</v>
      </c>
      <c r="B25" s="146">
        <v>23</v>
      </c>
      <c r="C25" s="146">
        <v>10</v>
      </c>
      <c r="D25" s="146">
        <v>3</v>
      </c>
      <c r="E25" s="147">
        <v>4</v>
      </c>
      <c r="F25" s="148">
        <f t="shared" si="1"/>
        <v>63</v>
      </c>
      <c r="G25" s="149">
        <v>70.55</v>
      </c>
      <c r="H25" s="150"/>
    </row>
    <row r="26" spans="1:8" ht="18" customHeight="1" x14ac:dyDescent="0.2">
      <c r="A26" s="137" t="s">
        <v>146</v>
      </c>
      <c r="B26" s="146">
        <v>61</v>
      </c>
      <c r="C26" s="146">
        <v>55</v>
      </c>
      <c r="D26" s="146">
        <v>27</v>
      </c>
      <c r="E26" s="147">
        <v>2</v>
      </c>
      <c r="F26" s="148">
        <f t="shared" si="1"/>
        <v>262</v>
      </c>
      <c r="G26" s="149">
        <v>67.19</v>
      </c>
      <c r="H26" s="150"/>
    </row>
    <row r="27" spans="1:8" ht="18" customHeight="1" x14ac:dyDescent="0.2">
      <c r="A27" s="137" t="s">
        <v>149</v>
      </c>
      <c r="B27" s="146">
        <v>12</v>
      </c>
      <c r="C27" s="146">
        <v>15</v>
      </c>
      <c r="D27" s="146">
        <v>3</v>
      </c>
      <c r="E27" s="147">
        <v>0</v>
      </c>
      <c r="F27" s="148">
        <f t="shared" si="1"/>
        <v>69</v>
      </c>
      <c r="G27" s="149">
        <v>66.14</v>
      </c>
      <c r="H27" s="150"/>
    </row>
    <row r="28" spans="1:8" ht="18" customHeight="1" x14ac:dyDescent="0.2">
      <c r="A28" s="137" t="s">
        <v>150</v>
      </c>
      <c r="B28" s="146">
        <v>9</v>
      </c>
      <c r="C28" s="146">
        <v>10</v>
      </c>
      <c r="D28" s="146">
        <v>5</v>
      </c>
      <c r="E28" s="147">
        <v>2</v>
      </c>
      <c r="F28" s="148">
        <f t="shared" si="1"/>
        <v>30</v>
      </c>
      <c r="G28" s="149">
        <v>74.83</v>
      </c>
      <c r="H28" s="150"/>
    </row>
    <row r="29" spans="1:8" ht="18" customHeight="1" x14ac:dyDescent="0.2">
      <c r="A29" s="137" t="s">
        <v>152</v>
      </c>
      <c r="B29" s="146">
        <v>8</v>
      </c>
      <c r="C29" s="146">
        <v>11</v>
      </c>
      <c r="D29" s="146">
        <v>3</v>
      </c>
      <c r="E29" s="147">
        <v>3</v>
      </c>
      <c r="F29" s="148">
        <f t="shared" si="1"/>
        <v>31</v>
      </c>
      <c r="G29" s="149">
        <v>73.739999999999995</v>
      </c>
      <c r="H29" s="150"/>
    </row>
    <row r="30" spans="1:8" ht="18" customHeight="1" x14ac:dyDescent="0.2">
      <c r="A30" s="137" t="s">
        <v>155</v>
      </c>
      <c r="B30" s="146">
        <v>33</v>
      </c>
      <c r="C30" s="146">
        <v>57</v>
      </c>
      <c r="D30" s="146">
        <v>46</v>
      </c>
      <c r="E30" s="147">
        <v>15</v>
      </c>
      <c r="F30" s="148">
        <f>B15+C15+D15+E15+F15+G15+H15+B30+C30+D30+E30</f>
        <v>196</v>
      </c>
      <c r="G30" s="149">
        <v>71.19</v>
      </c>
      <c r="H30" s="150"/>
    </row>
    <row r="31" spans="1:8" ht="18" customHeight="1" x14ac:dyDescent="0.2">
      <c r="A31" s="138" t="s">
        <v>169</v>
      </c>
      <c r="B31" s="139">
        <f>B19+B20+B21+B22+B23+B24+B25+B26+B27+B28+B29+B30</f>
        <v>559</v>
      </c>
      <c r="C31" s="139">
        <f t="shared" ref="C31:F31" si="2">C19+C20+C21+C22+C23+C24+C25+C26+C27+C28+C29+C30</f>
        <v>509</v>
      </c>
      <c r="D31" s="139">
        <f t="shared" si="2"/>
        <v>178</v>
      </c>
      <c r="E31" s="246">
        <f t="shared" si="2"/>
        <v>42</v>
      </c>
      <c r="F31" s="247">
        <f t="shared" si="2"/>
        <v>2520</v>
      </c>
      <c r="G31" s="151">
        <v>67.22</v>
      </c>
      <c r="H31" s="150"/>
    </row>
    <row r="32" spans="1:8" x14ac:dyDescent="0.2">
      <c r="B32" s="152"/>
      <c r="C32" s="152"/>
      <c r="D32" s="152"/>
      <c r="E32" s="152"/>
      <c r="F32" s="152"/>
      <c r="G32" s="152"/>
      <c r="H32" s="152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7〔2〕(1)輸送実績の推移（全事業者）</vt:lpstr>
      <vt:lpstr>7〔2〕(2)輸送実績の推移（一般、一人一車制別）</vt:lpstr>
      <vt:lpstr>7〔2〕(3)県別輸送実績</vt:lpstr>
      <vt:lpstr>7〔2〕(4)主要都市輸送実績</vt:lpstr>
      <vt:lpstr>7〔2〕(5)個人タクシーの年代別人員構成</vt:lpstr>
      <vt:lpstr>'7〔2〕(1)輸送実績の推移（全事業者）'!Print_Area</vt:lpstr>
      <vt:lpstr>'7〔2〕(2)輸送実績の推移（一般、一人一車制別）'!Print_Area</vt:lpstr>
      <vt:lpstr>'7〔2〕(3)県別輸送実績'!Print_Area</vt:lpstr>
      <vt:lpstr>'7〔2〕(5)個人タクシーの年代別人員構成'!Print_Area</vt:lpstr>
      <vt:lpstr>'7〔2〕(2)輸送実績の推移（一般、一人一車制別）'!Print_Titles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