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\\fs10\共有\九州運輸局\02_作業中フォルダ（保存期間1年未満）\01_本局\01_総務部\01_総務課\2025年12月作成\20251201_運輸要覧作成\【作業用】九州運輸要覧（令和7年度版）\15. 内航海運の現況\"/>
    </mc:Choice>
  </mc:AlternateContent>
  <xr:revisionPtr revIDLastSave="0" documentId="13_ncr:1_{8E938685-3D9C-4700-B318-D24AC6D41EC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5〔5〕(1)県別支配隻数 、(2)県別支配船腹量" sheetId="5" r:id="rId1"/>
    <sheet name="15〔5〕(3)用途別・トン数階層別・船質別支配船腹量" sheetId="6" r:id="rId2"/>
  </sheets>
  <definedNames>
    <definedName name="_xlnm.Print_Area" localSheetId="0">'15〔5〕(1)県別支配隻数 、(2)県別支配船腹量'!$A$1:$J$21</definedName>
    <definedName name="_xlnm.Print_Area" localSheetId="1">'15〔5〕(3)用途別・トン数階層別・船質別支配船腹量'!$A$1:$Q$42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41" i="6" l="1"/>
  <c r="N41" i="6"/>
  <c r="M41" i="6"/>
  <c r="L41" i="6"/>
  <c r="O39" i="6"/>
  <c r="N39" i="6"/>
  <c r="M39" i="6"/>
  <c r="L39" i="6"/>
  <c r="K39" i="6"/>
  <c r="K41" i="6" s="1"/>
  <c r="J39" i="6"/>
  <c r="J41" i="6" s="1"/>
  <c r="I39" i="6"/>
  <c r="I41" i="6" s="1"/>
  <c r="H39" i="6"/>
  <c r="H41" i="6" s="1"/>
  <c r="G39" i="6"/>
  <c r="G41" i="6" s="1"/>
  <c r="F39" i="6"/>
  <c r="F41" i="6" s="1"/>
  <c r="E39" i="6"/>
  <c r="D39" i="6"/>
  <c r="O38" i="6"/>
  <c r="N38" i="6"/>
  <c r="M38" i="6"/>
  <c r="L38" i="6"/>
  <c r="K38" i="6"/>
  <c r="J38" i="6"/>
  <c r="I38" i="6"/>
  <c r="H38" i="6"/>
  <c r="G38" i="6"/>
  <c r="F38" i="6"/>
  <c r="E38" i="6"/>
  <c r="D38" i="6"/>
  <c r="M37" i="6"/>
  <c r="L37" i="6"/>
  <c r="E37" i="6"/>
  <c r="Q37" i="6" s="1"/>
  <c r="D37" i="6"/>
  <c r="D41" i="6" s="1"/>
  <c r="O36" i="6"/>
  <c r="O40" i="6" s="1"/>
  <c r="N36" i="6"/>
  <c r="N40" i="6" s="1"/>
  <c r="M36" i="6"/>
  <c r="M40" i="6" s="1"/>
  <c r="L36" i="6"/>
  <c r="L40" i="6" s="1"/>
  <c r="K36" i="6"/>
  <c r="K40" i="6" s="1"/>
  <c r="J36" i="6"/>
  <c r="J40" i="6" s="1"/>
  <c r="I36" i="6"/>
  <c r="I40" i="6" s="1"/>
  <c r="H36" i="6"/>
  <c r="H40" i="6" s="1"/>
  <c r="G36" i="6"/>
  <c r="G40" i="6" s="1"/>
  <c r="F36" i="6"/>
  <c r="F40" i="6" s="1"/>
  <c r="E36" i="6"/>
  <c r="E40" i="6" s="1"/>
  <c r="D36" i="6"/>
  <c r="D40" i="6" s="1"/>
  <c r="Q35" i="6"/>
  <c r="P35" i="6"/>
  <c r="Q34" i="6"/>
  <c r="P34" i="6"/>
  <c r="Q33" i="6"/>
  <c r="P33" i="6"/>
  <c r="Q32" i="6"/>
  <c r="P32" i="6"/>
  <c r="Q31" i="6"/>
  <c r="P31" i="6"/>
  <c r="Q30" i="6"/>
  <c r="P30" i="6"/>
  <c r="Q29" i="6"/>
  <c r="P29" i="6"/>
  <c r="Q28" i="6"/>
  <c r="P28" i="6"/>
  <c r="Q27" i="6"/>
  <c r="P27" i="6"/>
  <c r="Q26" i="6"/>
  <c r="P26" i="6"/>
  <c r="Q25" i="6"/>
  <c r="P25" i="6"/>
  <c r="Q24" i="6"/>
  <c r="P24" i="6"/>
  <c r="Q23" i="6"/>
  <c r="P23" i="6"/>
  <c r="Q22" i="6"/>
  <c r="P22" i="6"/>
  <c r="Q21" i="6"/>
  <c r="P21" i="6"/>
  <c r="Q20" i="6"/>
  <c r="P20" i="6"/>
  <c r="Q19" i="6"/>
  <c r="P19" i="6"/>
  <c r="Q18" i="6"/>
  <c r="P18" i="6"/>
  <c r="Q17" i="6"/>
  <c r="Q39" i="6" s="1"/>
  <c r="P17" i="6"/>
  <c r="P39" i="6" s="1"/>
  <c r="Q16" i="6"/>
  <c r="P16" i="6"/>
  <c r="Q15" i="6"/>
  <c r="P15" i="6"/>
  <c r="Q14" i="6"/>
  <c r="P14" i="6"/>
  <c r="Q11" i="6"/>
  <c r="P11" i="6"/>
  <c r="Q10" i="6"/>
  <c r="Q38" i="6" s="1"/>
  <c r="P10" i="6"/>
  <c r="P38" i="6" s="1"/>
  <c r="Q9" i="6"/>
  <c r="P9" i="6"/>
  <c r="P37" i="6" s="1"/>
  <c r="Q8" i="6"/>
  <c r="P8" i="6"/>
  <c r="Q40" i="6" l="1"/>
  <c r="P40" i="6"/>
  <c r="P41" i="6"/>
  <c r="P36" i="6"/>
  <c r="E41" i="6"/>
  <c r="Q41" i="6" s="1"/>
  <c r="Q36" i="6"/>
  <c r="J20" i="5"/>
  <c r="J19" i="5"/>
  <c r="J18" i="5"/>
  <c r="J17" i="5"/>
  <c r="J16" i="5"/>
  <c r="J9" i="5"/>
  <c r="J8" i="5"/>
  <c r="J7" i="5"/>
  <c r="J6" i="5"/>
  <c r="J5" i="5"/>
</calcChain>
</file>

<file path=xl/sharedStrings.xml><?xml version="1.0" encoding="utf-8"?>
<sst xmlns="http://schemas.openxmlformats.org/spreadsheetml/2006/main" count="134" uniqueCount="57">
  <si>
    <t>(注)　山口県は、九州運輸局管轄分を計上。</t>
    <rPh sb="1" eb="2">
      <t>チュウ</t>
    </rPh>
    <rPh sb="4" eb="7">
      <t>ヤマグチケン</t>
    </rPh>
    <rPh sb="9" eb="11">
      <t>キュウシュウ</t>
    </rPh>
    <rPh sb="11" eb="14">
      <t>ウンユキョク</t>
    </rPh>
    <rPh sb="14" eb="16">
      <t>カンカツ</t>
    </rPh>
    <rPh sb="16" eb="17">
      <t>ブン</t>
    </rPh>
    <rPh sb="18" eb="20">
      <t>ケイジョウ</t>
    </rPh>
    <phoneticPr fontId="2"/>
  </si>
  <si>
    <t>年度</t>
    <rPh sb="0" eb="1">
      <t>ネン</t>
    </rPh>
    <rPh sb="1" eb="2">
      <t>ド</t>
    </rPh>
    <phoneticPr fontId="2"/>
  </si>
  <si>
    <t>合　計</t>
    <rPh sb="0" eb="1">
      <t>ゴウ</t>
    </rPh>
    <rPh sb="2" eb="3">
      <t>ケイ</t>
    </rPh>
    <phoneticPr fontId="2"/>
  </si>
  <si>
    <t>山　口</t>
    <rPh sb="0" eb="1">
      <t>ヤマ</t>
    </rPh>
    <rPh sb="2" eb="3">
      <t>クチ</t>
    </rPh>
    <phoneticPr fontId="2"/>
  </si>
  <si>
    <t>鹿児島</t>
    <rPh sb="0" eb="3">
      <t>カゴシマ</t>
    </rPh>
    <phoneticPr fontId="2"/>
  </si>
  <si>
    <t>宮　崎</t>
    <rPh sb="0" eb="1">
      <t>ミヤ</t>
    </rPh>
    <rPh sb="2" eb="3">
      <t>ザキ</t>
    </rPh>
    <phoneticPr fontId="2"/>
  </si>
  <si>
    <t>大　分</t>
    <rPh sb="0" eb="1">
      <t>ダイ</t>
    </rPh>
    <rPh sb="2" eb="3">
      <t>ブン</t>
    </rPh>
    <phoneticPr fontId="2"/>
  </si>
  <si>
    <t>熊　本</t>
    <rPh sb="0" eb="1">
      <t>クマ</t>
    </rPh>
    <rPh sb="2" eb="3">
      <t>ホン</t>
    </rPh>
    <phoneticPr fontId="2"/>
  </si>
  <si>
    <t>長　崎</t>
    <rPh sb="0" eb="1">
      <t>チョウ</t>
    </rPh>
    <rPh sb="2" eb="3">
      <t>ザキ</t>
    </rPh>
    <phoneticPr fontId="2"/>
  </si>
  <si>
    <t>佐　賀</t>
    <rPh sb="0" eb="1">
      <t>サ</t>
    </rPh>
    <rPh sb="2" eb="3">
      <t>ガ</t>
    </rPh>
    <phoneticPr fontId="2"/>
  </si>
  <si>
    <t>福　岡</t>
    <rPh sb="0" eb="1">
      <t>フク</t>
    </rPh>
    <rPh sb="2" eb="3">
      <t>オカ</t>
    </rPh>
    <phoneticPr fontId="2"/>
  </si>
  <si>
    <t>県</t>
    <rPh sb="0" eb="1">
      <t>ケン</t>
    </rPh>
    <phoneticPr fontId="2"/>
  </si>
  <si>
    <t>(単位：隻)　　(各年度末現在)</t>
    <rPh sb="1" eb="3">
      <t>タンイ</t>
    </rPh>
    <rPh sb="4" eb="5">
      <t>セキ</t>
    </rPh>
    <rPh sb="9" eb="12">
      <t>カクネンド</t>
    </rPh>
    <rPh sb="12" eb="13">
      <t>マツ</t>
    </rPh>
    <rPh sb="13" eb="15">
      <t>ゲンザイ</t>
    </rPh>
    <phoneticPr fontId="2"/>
  </si>
  <si>
    <t>（１）県別支配隻数</t>
    <phoneticPr fontId="2"/>
  </si>
  <si>
    <t>〔5〕支配隻数・支配船腹量（運送する事業）の推移</t>
    <rPh sb="3" eb="5">
      <t>シハイ</t>
    </rPh>
    <rPh sb="5" eb="6">
      <t>セキ</t>
    </rPh>
    <rPh sb="6" eb="7">
      <t>スウ</t>
    </rPh>
    <rPh sb="8" eb="10">
      <t>シハイ</t>
    </rPh>
    <rPh sb="10" eb="12">
      <t>センプク</t>
    </rPh>
    <rPh sb="12" eb="13">
      <t>リョウ</t>
    </rPh>
    <rPh sb="14" eb="16">
      <t>ウンソウ</t>
    </rPh>
    <rPh sb="18" eb="20">
      <t>ジギョウ</t>
    </rPh>
    <rPh sb="22" eb="24">
      <t>スイイ</t>
    </rPh>
    <phoneticPr fontId="2"/>
  </si>
  <si>
    <t>R2</t>
    <phoneticPr fontId="2"/>
  </si>
  <si>
    <t>R3</t>
    <phoneticPr fontId="2"/>
  </si>
  <si>
    <t>（２）県別支配船腹量</t>
    <rPh sb="3" eb="5">
      <t>ケンベツ</t>
    </rPh>
    <phoneticPr fontId="2"/>
  </si>
  <si>
    <t>(単位：トン)　　(各年度末現在)</t>
    <rPh sb="1" eb="3">
      <t>タンイ</t>
    </rPh>
    <rPh sb="10" eb="13">
      <t>カクネンド</t>
    </rPh>
    <rPh sb="13" eb="14">
      <t>マツ</t>
    </rPh>
    <rPh sb="14" eb="16">
      <t>ゲンザイ</t>
    </rPh>
    <phoneticPr fontId="2"/>
  </si>
  <si>
    <t>R4</t>
    <phoneticPr fontId="2"/>
  </si>
  <si>
    <t>(3）用途別・トン数階層別・船質別支配船腹量</t>
    <rPh sb="3" eb="6">
      <t>ヨウトベツ</t>
    </rPh>
    <rPh sb="9" eb="10">
      <t>スウ</t>
    </rPh>
    <rPh sb="10" eb="13">
      <t>カイソウベツ</t>
    </rPh>
    <rPh sb="14" eb="15">
      <t>フネ</t>
    </rPh>
    <rPh sb="15" eb="16">
      <t>シツ</t>
    </rPh>
    <rPh sb="16" eb="17">
      <t>ベツ</t>
    </rPh>
    <rPh sb="17" eb="19">
      <t>シハイ</t>
    </rPh>
    <rPh sb="19" eb="20">
      <t>セン</t>
    </rPh>
    <rPh sb="20" eb="21">
      <t>フク</t>
    </rPh>
    <rPh sb="21" eb="22">
      <t>リョウ</t>
    </rPh>
    <phoneticPr fontId="8"/>
  </si>
  <si>
    <t>用途</t>
    <rPh sb="0" eb="1">
      <t>ヨウ</t>
    </rPh>
    <rPh sb="1" eb="2">
      <t>ト</t>
    </rPh>
    <phoneticPr fontId="8"/>
  </si>
  <si>
    <t>貨物船</t>
    <rPh sb="0" eb="3">
      <t>カモツセン</t>
    </rPh>
    <phoneticPr fontId="8"/>
  </si>
  <si>
    <t>土・砂利・石材専用船</t>
    <rPh sb="0" eb="1">
      <t>ツチ</t>
    </rPh>
    <rPh sb="2" eb="4">
      <t>ジャリ</t>
    </rPh>
    <rPh sb="5" eb="7">
      <t>セキザイ</t>
    </rPh>
    <rPh sb="7" eb="10">
      <t>センヨウセン</t>
    </rPh>
    <phoneticPr fontId="8"/>
  </si>
  <si>
    <t>自動車専用船</t>
    <rPh sb="0" eb="3">
      <t>ジドウシャ</t>
    </rPh>
    <rPh sb="3" eb="6">
      <t>センヨウセン</t>
    </rPh>
    <phoneticPr fontId="8"/>
  </si>
  <si>
    <t>セメント専用船</t>
    <rPh sb="4" eb="7">
      <t>センヨウセン</t>
    </rPh>
    <phoneticPr fontId="8"/>
  </si>
  <si>
    <t>油送船</t>
    <rPh sb="0" eb="2">
      <t>ユソウ</t>
    </rPh>
    <rPh sb="2" eb="3">
      <t>セン</t>
    </rPh>
    <phoneticPr fontId="8"/>
  </si>
  <si>
    <t>特殊タンク船</t>
    <rPh sb="0" eb="2">
      <t>トクシュ</t>
    </rPh>
    <rPh sb="5" eb="6">
      <t>セン</t>
    </rPh>
    <phoneticPr fontId="8"/>
  </si>
  <si>
    <t>計</t>
    <rPh sb="0" eb="1">
      <t>ケイ</t>
    </rPh>
    <phoneticPr fontId="8"/>
  </si>
  <si>
    <t>隻・GT</t>
    <rPh sb="0" eb="1">
      <t>セキ</t>
    </rPh>
    <phoneticPr fontId="8"/>
  </si>
  <si>
    <t>隻</t>
    <rPh sb="0" eb="1">
      <t>セキ</t>
    </rPh>
    <phoneticPr fontId="8"/>
  </si>
  <si>
    <t>G/T</t>
    <phoneticPr fontId="8"/>
  </si>
  <si>
    <t>　　　 船</t>
    <rPh sb="4" eb="5">
      <t>セン</t>
    </rPh>
    <phoneticPr fontId="8"/>
  </si>
  <si>
    <t>管内</t>
    <rPh sb="0" eb="2">
      <t>カンナイ</t>
    </rPh>
    <phoneticPr fontId="8"/>
  </si>
  <si>
    <t>トン数階層</t>
    <rPh sb="2" eb="3">
      <t>スウ</t>
    </rPh>
    <rPh sb="3" eb="5">
      <t>カイソウ</t>
    </rPh>
    <phoneticPr fontId="8"/>
  </si>
  <si>
    <t>質</t>
    <rPh sb="0" eb="1">
      <t>シツ</t>
    </rPh>
    <phoneticPr fontId="8"/>
  </si>
  <si>
    <t>全国</t>
    <rPh sb="0" eb="2">
      <t>ゼンコク</t>
    </rPh>
    <phoneticPr fontId="8"/>
  </si>
  <si>
    <t>100G/T
未満</t>
    <rPh sb="7" eb="9">
      <t>ミマン</t>
    </rPh>
    <phoneticPr fontId="8"/>
  </si>
  <si>
    <t>木</t>
    <rPh sb="0" eb="1">
      <t>キ</t>
    </rPh>
    <phoneticPr fontId="8"/>
  </si>
  <si>
    <t>管内</t>
    <phoneticPr fontId="8"/>
  </si>
  <si>
    <t>鋼</t>
    <rPh sb="0" eb="1">
      <t>コウ</t>
    </rPh>
    <phoneticPr fontId="8"/>
  </si>
  <si>
    <t>100～200</t>
    <phoneticPr fontId="8"/>
  </si>
  <si>
    <t>200～300</t>
    <phoneticPr fontId="8"/>
  </si>
  <si>
    <t>300～400</t>
    <phoneticPr fontId="8"/>
  </si>
  <si>
    <t>400～500</t>
    <phoneticPr fontId="8"/>
  </si>
  <si>
    <t>500～700</t>
    <phoneticPr fontId="8"/>
  </si>
  <si>
    <t>700～1000</t>
    <phoneticPr fontId="8"/>
  </si>
  <si>
    <t>1000～2000</t>
    <phoneticPr fontId="8"/>
  </si>
  <si>
    <t>2000～3000</t>
    <phoneticPr fontId="8"/>
  </si>
  <si>
    <t>3000～4500</t>
    <phoneticPr fontId="8"/>
  </si>
  <si>
    <t>4500～6500</t>
    <phoneticPr fontId="8"/>
  </si>
  <si>
    <t>6500G/T
以上</t>
    <rPh sb="8" eb="10">
      <t>イジョウ</t>
    </rPh>
    <phoneticPr fontId="8"/>
  </si>
  <si>
    <t>合　計</t>
    <rPh sb="0" eb="1">
      <t>ゴウ</t>
    </rPh>
    <rPh sb="2" eb="3">
      <t>ケイ</t>
    </rPh>
    <phoneticPr fontId="8"/>
  </si>
  <si>
    <t>資料：九州運輸局海事振興部貨物課</t>
    <rPh sb="0" eb="2">
      <t>シリョウ</t>
    </rPh>
    <rPh sb="3" eb="5">
      <t>キュウシュウ</t>
    </rPh>
    <rPh sb="5" eb="8">
      <t>ウンユキョク</t>
    </rPh>
    <rPh sb="8" eb="10">
      <t>カイジ</t>
    </rPh>
    <rPh sb="10" eb="13">
      <t>シンコウブ</t>
    </rPh>
    <rPh sb="13" eb="16">
      <t>カモツカ</t>
    </rPh>
    <phoneticPr fontId="8"/>
  </si>
  <si>
    <t>R5</t>
    <phoneticPr fontId="2"/>
  </si>
  <si>
    <t>R6</t>
    <phoneticPr fontId="2"/>
  </si>
  <si>
    <t>（令和７年３月末現在）</t>
    <rPh sb="1" eb="3">
      <t>レイワ</t>
    </rPh>
    <rPh sb="4" eb="5">
      <t>ネン</t>
    </rPh>
    <rPh sb="6" eb="7">
      <t>ガツ</t>
    </rPh>
    <rPh sb="7" eb="8">
      <t>マツ</t>
    </rPh>
    <rPh sb="8" eb="10">
      <t>ゲンザイ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</si>
</sst>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76" formatCode="#,##0_);[Red]\(#,##0\)"/>
  </numFmts>
  <fonts count="17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11"/>
      <name val="ＭＳ Ｐ明朝"/>
      <family val="1"/>
      <charset val="128"/>
    </font>
    <font>
      <sz val="11"/>
      <color rgb="FFFF000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ゴシック"/>
      <family val="3"/>
      <charset val="128"/>
    </font>
    <font>
      <sz val="10.5"/>
      <name val="ＭＳ Ｐゴシック"/>
      <family val="3"/>
      <charset val="128"/>
    </font>
    <font>
      <sz val="10.5"/>
      <name val="ＭＳ Ｐ明朝"/>
      <family val="1"/>
      <charset val="128"/>
    </font>
    <font>
      <sz val="8"/>
      <name val="ＭＳ Ｐ明朝"/>
      <family val="1"/>
      <charset val="128"/>
    </font>
    <font>
      <sz val="10"/>
      <name val="ＭＳ Ｐ明朝"/>
      <family val="1"/>
      <charset val="128"/>
    </font>
    <font>
      <sz val="10"/>
      <name val="ＭＳ Ｐゴシック"/>
      <family val="3"/>
      <charset val="128"/>
    </font>
    <font>
      <sz val="10.5"/>
      <name val="ＭＳ ゴシック"/>
      <family val="3"/>
      <charset val="128"/>
    </font>
    <font>
      <sz val="12"/>
      <name val="ＭＳ Ｐ明朝"/>
      <family val="1"/>
      <charset val="128"/>
    </font>
    <font>
      <sz val="12"/>
      <name val="ＭＳ Ｐゴシック"/>
      <family val="3"/>
      <charset val="128"/>
      <scheme val="maj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0" fontId="7" fillId="0" borderId="0"/>
    <xf numFmtId="0" fontId="6" fillId="0" borderId="0">
      <alignment vertical="center"/>
    </xf>
    <xf numFmtId="38" fontId="7" fillId="0" borderId="0" applyFont="0" applyFill="0" applyBorder="0" applyAlignment="0" applyProtection="0"/>
  </cellStyleXfs>
  <cellXfs count="80">
    <xf numFmtId="0" fontId="0" fillId="0" borderId="0" xfId="0">
      <alignment vertical="center"/>
    </xf>
    <xf numFmtId="0" fontId="4" fillId="0" borderId="0" xfId="0" applyFont="1">
      <alignment vertical="center"/>
    </xf>
    <xf numFmtId="0" fontId="1" fillId="0" borderId="0" xfId="0" applyFont="1">
      <alignment vertical="center"/>
    </xf>
    <xf numFmtId="49" fontId="4" fillId="0" borderId="4" xfId="0" applyNumberFormat="1" applyFont="1" applyBorder="1" applyAlignment="1">
      <alignment horizontal="right" vertical="center"/>
    </xf>
    <xf numFmtId="49" fontId="4" fillId="0" borderId="3" xfId="0" applyNumberFormat="1" applyFont="1" applyBorder="1" applyAlignment="1">
      <alignment horizontal="left" vertical="center"/>
    </xf>
    <xf numFmtId="49" fontId="4" fillId="0" borderId="1" xfId="0" applyNumberFormat="1" applyFont="1" applyBorder="1" applyAlignment="1">
      <alignment horizontal="center" vertical="center"/>
    </xf>
    <xf numFmtId="41" fontId="4" fillId="0" borderId="1" xfId="0" applyNumberFormat="1" applyFont="1" applyBorder="1" applyAlignment="1">
      <alignment horizontal="center" vertical="center"/>
    </xf>
    <xf numFmtId="0" fontId="5" fillId="0" borderId="0" xfId="0" applyFont="1">
      <alignment vertical="center"/>
    </xf>
    <xf numFmtId="0" fontId="10" fillId="0" borderId="5" xfId="1" applyFont="1" applyBorder="1" applyAlignment="1">
      <alignment vertical="center"/>
    </xf>
    <xf numFmtId="38" fontId="10" fillId="0" borderId="0" xfId="1" applyNumberFormat="1" applyFont="1" applyAlignment="1">
      <alignment vertical="center"/>
    </xf>
    <xf numFmtId="0" fontId="11" fillId="0" borderId="6" xfId="1" applyFont="1" applyBorder="1" applyAlignment="1">
      <alignment horizontal="center" vertical="center"/>
    </xf>
    <xf numFmtId="0" fontId="11" fillId="0" borderId="7" xfId="1" applyFont="1" applyBorder="1" applyAlignment="1">
      <alignment vertical="center"/>
    </xf>
    <xf numFmtId="0" fontId="11" fillId="0" borderId="0" xfId="1" applyFont="1" applyAlignment="1">
      <alignment horizontal="right" vertical="center"/>
    </xf>
    <xf numFmtId="0" fontId="11" fillId="0" borderId="0" xfId="1" applyFont="1" applyAlignment="1">
      <alignment horizontal="left" vertical="center"/>
    </xf>
    <xf numFmtId="0" fontId="11" fillId="0" borderId="8" xfId="1" applyFont="1" applyBorder="1" applyAlignment="1">
      <alignment horizontal="center" vertical="center"/>
    </xf>
    <xf numFmtId="0" fontId="11" fillId="0" borderId="8" xfId="1" applyFont="1" applyBorder="1" applyAlignment="1">
      <alignment vertical="center"/>
    </xf>
    <xf numFmtId="0" fontId="11" fillId="0" borderId="10" xfId="1" applyFont="1" applyBorder="1" applyAlignment="1">
      <alignment horizontal="left" vertical="center"/>
    </xf>
    <xf numFmtId="0" fontId="11" fillId="0" borderId="5" xfId="1" applyFont="1" applyBorder="1" applyAlignment="1">
      <alignment vertical="center"/>
    </xf>
    <xf numFmtId="0" fontId="11" fillId="0" borderId="11" xfId="1" applyFont="1" applyBorder="1" applyAlignment="1">
      <alignment horizontal="center" vertical="center"/>
    </xf>
    <xf numFmtId="0" fontId="10" fillId="0" borderId="12" xfId="1" applyFont="1" applyBorder="1" applyAlignment="1">
      <alignment horizontal="center" vertical="center"/>
    </xf>
    <xf numFmtId="176" fontId="4" fillId="0" borderId="12" xfId="2" applyNumberFormat="1" applyFont="1" applyBorder="1" applyAlignment="1">
      <alignment horizontal="right" vertical="center"/>
    </xf>
    <xf numFmtId="176" fontId="10" fillId="0" borderId="12" xfId="3" applyNumberFormat="1" applyFont="1" applyFill="1" applyBorder="1"/>
    <xf numFmtId="176" fontId="9" fillId="0" borderId="12" xfId="3" applyNumberFormat="1" applyFont="1" applyFill="1" applyBorder="1" applyAlignment="1">
      <alignment vertical="center"/>
    </xf>
    <xf numFmtId="0" fontId="10" fillId="0" borderId="13" xfId="1" applyFont="1" applyBorder="1" applyAlignment="1">
      <alignment horizontal="center" vertical="center"/>
    </xf>
    <xf numFmtId="176" fontId="10" fillId="0" borderId="13" xfId="3" applyNumberFormat="1" applyFont="1" applyFill="1" applyBorder="1"/>
    <xf numFmtId="176" fontId="9" fillId="0" borderId="14" xfId="3" applyNumberFormat="1" applyFont="1" applyFill="1" applyBorder="1" applyAlignment="1">
      <alignment vertical="center"/>
    </xf>
    <xf numFmtId="176" fontId="9" fillId="0" borderId="15" xfId="3" applyNumberFormat="1" applyFont="1" applyFill="1" applyBorder="1" applyAlignment="1">
      <alignment vertical="center"/>
    </xf>
    <xf numFmtId="0" fontId="9" fillId="0" borderId="12" xfId="1" applyFont="1" applyBorder="1" applyAlignment="1">
      <alignment horizontal="center" vertical="center"/>
    </xf>
    <xf numFmtId="176" fontId="9" fillId="0" borderId="4" xfId="3" applyNumberFormat="1" applyFont="1" applyFill="1" applyBorder="1" applyAlignment="1">
      <alignment vertical="center"/>
    </xf>
    <xf numFmtId="0" fontId="9" fillId="0" borderId="13" xfId="1" applyFont="1" applyBorder="1" applyAlignment="1">
      <alignment horizontal="center" vertical="center"/>
    </xf>
    <xf numFmtId="176" fontId="9" fillId="0" borderId="13" xfId="3" applyNumberFormat="1" applyFont="1" applyFill="1" applyBorder="1" applyAlignment="1">
      <alignment vertical="center"/>
    </xf>
    <xf numFmtId="176" fontId="9" fillId="0" borderId="13" xfId="3" applyNumberFormat="1" applyFont="1" applyFill="1" applyBorder="1"/>
    <xf numFmtId="176" fontId="9" fillId="0" borderId="16" xfId="3" applyNumberFormat="1" applyFont="1" applyFill="1" applyBorder="1" applyAlignment="1">
      <alignment vertical="center"/>
    </xf>
    <xf numFmtId="176" fontId="9" fillId="0" borderId="3" xfId="3" applyNumberFormat="1" applyFont="1" applyFill="1" applyBorder="1" applyAlignment="1">
      <alignment vertical="center"/>
    </xf>
    <xf numFmtId="0" fontId="3" fillId="0" borderId="0" xfId="0" applyFont="1">
      <alignment vertical="center"/>
    </xf>
    <xf numFmtId="49" fontId="1" fillId="0" borderId="0" xfId="0" applyNumberFormat="1" applyFont="1" applyAlignment="1">
      <alignment horizontal="center" vertical="center"/>
    </xf>
    <xf numFmtId="41" fontId="0" fillId="0" borderId="1" xfId="0" applyNumberFormat="1" applyBorder="1" applyAlignment="1">
      <alignment horizontal="center" vertical="center"/>
    </xf>
    <xf numFmtId="49" fontId="0" fillId="0" borderId="0" xfId="0" applyNumberFormat="1" applyAlignment="1">
      <alignment horizontal="left" vertical="center"/>
    </xf>
    <xf numFmtId="49" fontId="1" fillId="0" borderId="0" xfId="0" applyNumberFormat="1" applyFont="1" applyAlignment="1">
      <alignment horizontal="left" vertical="center"/>
    </xf>
    <xf numFmtId="0" fontId="7" fillId="0" borderId="0" xfId="1" applyAlignment="1">
      <alignment vertical="center"/>
    </xf>
    <xf numFmtId="0" fontId="14" fillId="0" borderId="0" xfId="1" applyFont="1" applyAlignment="1">
      <alignment vertical="center"/>
    </xf>
    <xf numFmtId="38" fontId="14" fillId="0" borderId="0" xfId="1" applyNumberFormat="1" applyFont="1" applyAlignment="1">
      <alignment vertical="center"/>
    </xf>
    <xf numFmtId="0" fontId="10" fillId="0" borderId="0" xfId="1" applyFont="1" applyAlignment="1">
      <alignment vertical="center"/>
    </xf>
    <xf numFmtId="0" fontId="15" fillId="0" borderId="0" xfId="1" applyFont="1" applyAlignment="1">
      <alignment vertical="center"/>
    </xf>
    <xf numFmtId="176" fontId="12" fillId="0" borderId="12" xfId="2" applyNumberFormat="1" applyFont="1" applyBorder="1" applyAlignment="1"/>
    <xf numFmtId="0" fontId="1" fillId="0" borderId="0" xfId="0" applyFont="1">
      <alignment vertical="center"/>
    </xf>
    <xf numFmtId="0" fontId="3" fillId="0" borderId="5" xfId="0" applyFont="1" applyBorder="1" applyAlignment="1">
      <alignment horizontal="right" vertical="center"/>
    </xf>
    <xf numFmtId="0" fontId="3" fillId="0" borderId="5" xfId="0" applyFont="1" applyBorder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5" xfId="0" applyFont="1" applyBorder="1" applyAlignment="1">
      <alignment horizontal="right" vertical="center"/>
    </xf>
    <xf numFmtId="0" fontId="4" fillId="0" borderId="5" xfId="0" applyFont="1" applyBorder="1">
      <alignment vertical="center"/>
    </xf>
    <xf numFmtId="0" fontId="9" fillId="0" borderId="1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9" fillId="0" borderId="9" xfId="1" applyFont="1" applyBorder="1" applyAlignment="1">
      <alignment horizontal="center" vertical="center"/>
    </xf>
    <xf numFmtId="0" fontId="9" fillId="0" borderId="3" xfId="1" applyFont="1" applyBorder="1" applyAlignment="1">
      <alignment horizontal="center" vertical="center"/>
    </xf>
    <xf numFmtId="0" fontId="11" fillId="0" borderId="7" xfId="1" applyFont="1" applyBorder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10" fillId="0" borderId="4" xfId="1" applyFont="1" applyBorder="1" applyAlignment="1">
      <alignment horizontal="center" vertical="center" wrapText="1"/>
    </xf>
    <xf numFmtId="0" fontId="10" fillId="0" borderId="9" xfId="1" applyFont="1" applyBorder="1" applyAlignment="1">
      <alignment horizontal="center" vertical="center" wrapText="1"/>
    </xf>
    <xf numFmtId="0" fontId="10" fillId="0" borderId="3" xfId="1" applyFont="1" applyBorder="1" applyAlignment="1">
      <alignment horizontal="center" vertical="center" wrapText="1"/>
    </xf>
    <xf numFmtId="0" fontId="10" fillId="0" borderId="3" xfId="1" applyFont="1" applyBorder="1" applyAlignment="1">
      <alignment horizontal="center" vertical="center"/>
    </xf>
    <xf numFmtId="0" fontId="10" fillId="0" borderId="4" xfId="1" applyFont="1" applyBorder="1" applyAlignment="1">
      <alignment horizontal="center" vertical="center"/>
    </xf>
    <xf numFmtId="0" fontId="10" fillId="0" borderId="9" xfId="1" applyFont="1" applyBorder="1" applyAlignment="1">
      <alignment horizontal="center" vertical="center"/>
    </xf>
    <xf numFmtId="0" fontId="10" fillId="0" borderId="0" xfId="1" applyFont="1" applyAlignment="1">
      <alignment horizontal="right" vertical="center"/>
    </xf>
    <xf numFmtId="0" fontId="11" fillId="0" borderId="18" xfId="1" applyFont="1" applyBorder="1" applyAlignment="1">
      <alignment horizontal="center" vertical="center"/>
    </xf>
    <xf numFmtId="0" fontId="11" fillId="0" borderId="17" xfId="1" applyFont="1" applyBorder="1" applyAlignment="1">
      <alignment horizontal="center" vertical="center"/>
    </xf>
    <xf numFmtId="0" fontId="12" fillId="0" borderId="2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12" fillId="0" borderId="1" xfId="1" applyFont="1" applyBorder="1" applyAlignment="1">
      <alignment horizontal="center" vertical="center"/>
    </xf>
    <xf numFmtId="0" fontId="13" fillId="0" borderId="1" xfId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16" fillId="0" borderId="0" xfId="1" applyFont="1" applyAlignment="1">
      <alignment horizontal="left" vertical="center"/>
    </xf>
  </cellXfs>
  <cellStyles count="4">
    <cellStyle name="桁区切り 2" xfId="3" xr:uid="{0B8012BC-39C5-4118-BC51-36E6957D0896}"/>
    <cellStyle name="標準" xfId="0" builtinId="0"/>
    <cellStyle name="標準 2 2" xfId="2" xr:uid="{DF4ADC1B-88AD-48C5-BAF1-69CA917DFA71}"/>
    <cellStyle name="標準 3" xfId="1" xr:uid="{4F09B37F-DEDD-41DE-8FD7-FAAE75B04F3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</xdr:row>
      <xdr:rowOff>0</xdr:rowOff>
    </xdr:from>
    <xdr:to>
      <xdr:col>3</xdr:col>
      <xdr:colOff>0</xdr:colOff>
      <xdr:row>1</xdr:row>
      <xdr:rowOff>0</xdr:rowOff>
    </xdr:to>
    <xdr:sp macro="" textlink="">
      <xdr:nvSpPr>
        <xdr:cNvPr id="2" name="Line 12">
          <a:extLst>
            <a:ext uri="{FF2B5EF4-FFF2-40B4-BE49-F238E27FC236}">
              <a16:creationId xmlns:a16="http://schemas.microsoft.com/office/drawing/2014/main" id="{F92D43A7-E881-481A-A382-D0C3AC2EB7FA}"/>
            </a:ext>
          </a:extLst>
        </xdr:cNvPr>
        <xdr:cNvSpPr>
          <a:spLocks noChangeShapeType="1"/>
        </xdr:cNvSpPr>
      </xdr:nvSpPr>
      <xdr:spPr bwMode="auto">
        <a:xfrm>
          <a:off x="2057400" y="171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1</xdr:col>
      <xdr:colOff>0</xdr:colOff>
      <xdr:row>7</xdr:row>
      <xdr:rowOff>0</xdr:rowOff>
    </xdr:to>
    <xdr:sp macro="" textlink="">
      <xdr:nvSpPr>
        <xdr:cNvPr id="3" name="Line 24">
          <a:extLst>
            <a:ext uri="{FF2B5EF4-FFF2-40B4-BE49-F238E27FC236}">
              <a16:creationId xmlns:a16="http://schemas.microsoft.com/office/drawing/2014/main" id="{C2EA5FAA-B21E-4ACF-8211-8ECAFEBD72D3}"/>
            </a:ext>
          </a:extLst>
        </xdr:cNvPr>
        <xdr:cNvSpPr>
          <a:spLocks noChangeShapeType="1"/>
        </xdr:cNvSpPr>
      </xdr:nvSpPr>
      <xdr:spPr bwMode="auto">
        <a:xfrm flipH="1" flipV="1">
          <a:off x="0" y="342900"/>
          <a:ext cx="685800" cy="857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1</xdr:col>
      <xdr:colOff>0</xdr:colOff>
      <xdr:row>5</xdr:row>
      <xdr:rowOff>0</xdr:rowOff>
    </xdr:to>
    <xdr:sp macro="" textlink="">
      <xdr:nvSpPr>
        <xdr:cNvPr id="4" name="Line 25">
          <a:extLst>
            <a:ext uri="{FF2B5EF4-FFF2-40B4-BE49-F238E27FC236}">
              <a16:creationId xmlns:a16="http://schemas.microsoft.com/office/drawing/2014/main" id="{D6CC62A3-7777-4433-980B-FFD46C358D24}"/>
            </a:ext>
          </a:extLst>
        </xdr:cNvPr>
        <xdr:cNvSpPr>
          <a:spLocks noChangeShapeType="1"/>
        </xdr:cNvSpPr>
      </xdr:nvSpPr>
      <xdr:spPr bwMode="auto">
        <a:xfrm flipH="1" flipV="1">
          <a:off x="0" y="342900"/>
          <a:ext cx="685800" cy="514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</xdr:row>
      <xdr:rowOff>0</xdr:rowOff>
    </xdr:from>
    <xdr:to>
      <xdr:col>1</xdr:col>
      <xdr:colOff>276225</xdr:colOff>
      <xdr:row>7</xdr:row>
      <xdr:rowOff>0</xdr:rowOff>
    </xdr:to>
    <xdr:sp macro="" textlink="">
      <xdr:nvSpPr>
        <xdr:cNvPr id="5" name="Line 26">
          <a:extLst>
            <a:ext uri="{FF2B5EF4-FFF2-40B4-BE49-F238E27FC236}">
              <a16:creationId xmlns:a16="http://schemas.microsoft.com/office/drawing/2014/main" id="{1E0B5695-2A38-435E-B463-5177427EDE37}"/>
            </a:ext>
          </a:extLst>
        </xdr:cNvPr>
        <xdr:cNvSpPr>
          <a:spLocks noChangeShapeType="1"/>
        </xdr:cNvSpPr>
      </xdr:nvSpPr>
      <xdr:spPr bwMode="auto">
        <a:xfrm>
          <a:off x="685800" y="857250"/>
          <a:ext cx="276225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304800</xdr:colOff>
      <xdr:row>5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" name="Line 27">
          <a:extLst>
            <a:ext uri="{FF2B5EF4-FFF2-40B4-BE49-F238E27FC236}">
              <a16:creationId xmlns:a16="http://schemas.microsoft.com/office/drawing/2014/main" id="{F5C482BA-6562-4143-B2C9-2D183BD068AB}"/>
            </a:ext>
          </a:extLst>
        </xdr:cNvPr>
        <xdr:cNvSpPr>
          <a:spLocks noChangeShapeType="1"/>
        </xdr:cNvSpPr>
      </xdr:nvSpPr>
      <xdr:spPr bwMode="auto">
        <a:xfrm flipH="1" flipV="1">
          <a:off x="1676400" y="857250"/>
          <a:ext cx="3810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</xdr:row>
      <xdr:rowOff>0</xdr:rowOff>
    </xdr:from>
    <xdr:to>
      <xdr:col>2</xdr:col>
      <xdr:colOff>304800</xdr:colOff>
      <xdr:row>5</xdr:row>
      <xdr:rowOff>0</xdr:rowOff>
    </xdr:to>
    <xdr:sp macro="" textlink="">
      <xdr:nvSpPr>
        <xdr:cNvPr id="7" name="Line 28">
          <a:extLst>
            <a:ext uri="{FF2B5EF4-FFF2-40B4-BE49-F238E27FC236}">
              <a16:creationId xmlns:a16="http://schemas.microsoft.com/office/drawing/2014/main" id="{91EA00A0-A11C-4054-9481-6A6B6132C29C}"/>
            </a:ext>
          </a:extLst>
        </xdr:cNvPr>
        <xdr:cNvSpPr>
          <a:spLocks noChangeShapeType="1"/>
        </xdr:cNvSpPr>
      </xdr:nvSpPr>
      <xdr:spPr bwMode="auto">
        <a:xfrm flipH="1">
          <a:off x="1371600" y="857250"/>
          <a:ext cx="3048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2</xdr:col>
      <xdr:colOff>0</xdr:colOff>
      <xdr:row>5</xdr:row>
      <xdr:rowOff>0</xdr:rowOff>
    </xdr:to>
    <xdr:sp macro="" textlink="">
      <xdr:nvSpPr>
        <xdr:cNvPr id="8" name="Line 29">
          <a:extLst>
            <a:ext uri="{FF2B5EF4-FFF2-40B4-BE49-F238E27FC236}">
              <a16:creationId xmlns:a16="http://schemas.microsoft.com/office/drawing/2014/main" id="{708ADF05-6AB6-4BDA-AA95-94F0BD913CF7}"/>
            </a:ext>
          </a:extLst>
        </xdr:cNvPr>
        <xdr:cNvSpPr>
          <a:spLocks noChangeShapeType="1"/>
        </xdr:cNvSpPr>
      </xdr:nvSpPr>
      <xdr:spPr bwMode="auto">
        <a:xfrm flipH="1" flipV="1">
          <a:off x="0" y="342900"/>
          <a:ext cx="1371600" cy="514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7619</xdr:colOff>
      <xdr:row>2</xdr:row>
      <xdr:rowOff>3810</xdr:rowOff>
    </xdr:from>
    <xdr:to>
      <xdr:col>1</xdr:col>
      <xdr:colOff>278128</xdr:colOff>
      <xdr:row>3</xdr:row>
      <xdr:rowOff>0</xdr:rowOff>
    </xdr:to>
    <xdr:sp macro="" textlink="">
      <xdr:nvSpPr>
        <xdr:cNvPr id="9" name="Line 29">
          <a:extLst>
            <a:ext uri="{FF2B5EF4-FFF2-40B4-BE49-F238E27FC236}">
              <a16:creationId xmlns:a16="http://schemas.microsoft.com/office/drawing/2014/main" id="{3E7B4625-1D4D-43E2-9AF9-AF82D7005A7A}"/>
            </a:ext>
          </a:extLst>
        </xdr:cNvPr>
        <xdr:cNvSpPr>
          <a:spLocks noChangeShapeType="1"/>
        </xdr:cNvSpPr>
      </xdr:nvSpPr>
      <xdr:spPr bwMode="auto">
        <a:xfrm flipH="1" flipV="1">
          <a:off x="7619" y="346710"/>
          <a:ext cx="956309" cy="16764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278128</xdr:colOff>
      <xdr:row>2</xdr:row>
      <xdr:rowOff>209548</xdr:rowOff>
    </xdr:from>
    <xdr:to>
      <xdr:col>3</xdr:col>
      <xdr:colOff>3809</xdr:colOff>
      <xdr:row>3</xdr:row>
      <xdr:rowOff>171449</xdr:rowOff>
    </xdr:to>
    <xdr:sp macro="" textlink="">
      <xdr:nvSpPr>
        <xdr:cNvPr id="10" name="Line 27">
          <a:extLst>
            <a:ext uri="{FF2B5EF4-FFF2-40B4-BE49-F238E27FC236}">
              <a16:creationId xmlns:a16="http://schemas.microsoft.com/office/drawing/2014/main" id="{58F1E350-B59A-4DC8-B46B-A2E8C38ADA20}"/>
            </a:ext>
          </a:extLst>
        </xdr:cNvPr>
        <xdr:cNvSpPr>
          <a:spLocks noChangeShapeType="1"/>
        </xdr:cNvSpPr>
      </xdr:nvSpPr>
      <xdr:spPr bwMode="auto">
        <a:xfrm flipH="1" flipV="1">
          <a:off x="963928" y="514348"/>
          <a:ext cx="1097281" cy="171451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787A51-2CF8-4A3C-866F-86598AA4EB87}">
  <dimension ref="A1:J22"/>
  <sheetViews>
    <sheetView tabSelected="1" view="pageBreakPreview" zoomScale="120" zoomScaleNormal="100" zoomScaleSheetLayoutView="120" workbookViewId="0">
      <selection activeCell="I5" sqref="I5"/>
    </sheetView>
  </sheetViews>
  <sheetFormatPr defaultRowHeight="23.25" customHeight="1" x14ac:dyDescent="0.15"/>
  <cols>
    <col min="1" max="1" width="12.125" style="35" customWidth="1"/>
    <col min="2" max="10" width="12.125" style="2" customWidth="1"/>
    <col min="11" max="11" width="2.5" style="2" customWidth="1"/>
    <col min="12" max="255" width="9" style="2"/>
    <col min="256" max="265" width="12.125" style="2" customWidth="1"/>
    <col min="266" max="266" width="2.5" style="2" customWidth="1"/>
    <col min="267" max="511" width="9" style="2"/>
    <col min="512" max="521" width="12.125" style="2" customWidth="1"/>
    <col min="522" max="522" width="2.5" style="2" customWidth="1"/>
    <col min="523" max="767" width="9" style="2"/>
    <col min="768" max="777" width="12.125" style="2" customWidth="1"/>
    <col min="778" max="778" width="2.5" style="2" customWidth="1"/>
    <col min="779" max="1023" width="9" style="2"/>
    <col min="1024" max="1033" width="12.125" style="2" customWidth="1"/>
    <col min="1034" max="1034" width="2.5" style="2" customWidth="1"/>
    <col min="1035" max="1279" width="9" style="2"/>
    <col min="1280" max="1289" width="12.125" style="2" customWidth="1"/>
    <col min="1290" max="1290" width="2.5" style="2" customWidth="1"/>
    <col min="1291" max="1535" width="9" style="2"/>
    <col min="1536" max="1545" width="12.125" style="2" customWidth="1"/>
    <col min="1546" max="1546" width="2.5" style="2" customWidth="1"/>
    <col min="1547" max="1791" width="9" style="2"/>
    <col min="1792" max="1801" width="12.125" style="2" customWidth="1"/>
    <col min="1802" max="1802" width="2.5" style="2" customWidth="1"/>
    <col min="1803" max="2047" width="9" style="2"/>
    <col min="2048" max="2057" width="12.125" style="2" customWidth="1"/>
    <col min="2058" max="2058" width="2.5" style="2" customWidth="1"/>
    <col min="2059" max="2303" width="9" style="2"/>
    <col min="2304" max="2313" width="12.125" style="2" customWidth="1"/>
    <col min="2314" max="2314" width="2.5" style="2" customWidth="1"/>
    <col min="2315" max="2559" width="9" style="2"/>
    <col min="2560" max="2569" width="12.125" style="2" customWidth="1"/>
    <col min="2570" max="2570" width="2.5" style="2" customWidth="1"/>
    <col min="2571" max="2815" width="9" style="2"/>
    <col min="2816" max="2825" width="12.125" style="2" customWidth="1"/>
    <col min="2826" max="2826" width="2.5" style="2" customWidth="1"/>
    <col min="2827" max="3071" width="9" style="2"/>
    <col min="3072" max="3081" width="12.125" style="2" customWidth="1"/>
    <col min="3082" max="3082" width="2.5" style="2" customWidth="1"/>
    <col min="3083" max="3327" width="9" style="2"/>
    <col min="3328" max="3337" width="12.125" style="2" customWidth="1"/>
    <col min="3338" max="3338" width="2.5" style="2" customWidth="1"/>
    <col min="3339" max="3583" width="9" style="2"/>
    <col min="3584" max="3593" width="12.125" style="2" customWidth="1"/>
    <col min="3594" max="3594" width="2.5" style="2" customWidth="1"/>
    <col min="3595" max="3839" width="9" style="2"/>
    <col min="3840" max="3849" width="12.125" style="2" customWidth="1"/>
    <col min="3850" max="3850" width="2.5" style="2" customWidth="1"/>
    <col min="3851" max="4095" width="9" style="2"/>
    <col min="4096" max="4105" width="12.125" style="2" customWidth="1"/>
    <col min="4106" max="4106" width="2.5" style="2" customWidth="1"/>
    <col min="4107" max="4351" width="9" style="2"/>
    <col min="4352" max="4361" width="12.125" style="2" customWidth="1"/>
    <col min="4362" max="4362" width="2.5" style="2" customWidth="1"/>
    <col min="4363" max="4607" width="9" style="2"/>
    <col min="4608" max="4617" width="12.125" style="2" customWidth="1"/>
    <col min="4618" max="4618" width="2.5" style="2" customWidth="1"/>
    <col min="4619" max="4863" width="9" style="2"/>
    <col min="4864" max="4873" width="12.125" style="2" customWidth="1"/>
    <col min="4874" max="4874" width="2.5" style="2" customWidth="1"/>
    <col min="4875" max="5119" width="9" style="2"/>
    <col min="5120" max="5129" width="12.125" style="2" customWidth="1"/>
    <col min="5130" max="5130" width="2.5" style="2" customWidth="1"/>
    <col min="5131" max="5375" width="9" style="2"/>
    <col min="5376" max="5385" width="12.125" style="2" customWidth="1"/>
    <col min="5386" max="5386" width="2.5" style="2" customWidth="1"/>
    <col min="5387" max="5631" width="9" style="2"/>
    <col min="5632" max="5641" width="12.125" style="2" customWidth="1"/>
    <col min="5642" max="5642" width="2.5" style="2" customWidth="1"/>
    <col min="5643" max="5887" width="9" style="2"/>
    <col min="5888" max="5897" width="12.125" style="2" customWidth="1"/>
    <col min="5898" max="5898" width="2.5" style="2" customWidth="1"/>
    <col min="5899" max="6143" width="9" style="2"/>
    <col min="6144" max="6153" width="12.125" style="2" customWidth="1"/>
    <col min="6154" max="6154" width="2.5" style="2" customWidth="1"/>
    <col min="6155" max="6399" width="9" style="2"/>
    <col min="6400" max="6409" width="12.125" style="2" customWidth="1"/>
    <col min="6410" max="6410" width="2.5" style="2" customWidth="1"/>
    <col min="6411" max="6655" width="9" style="2"/>
    <col min="6656" max="6665" width="12.125" style="2" customWidth="1"/>
    <col min="6666" max="6666" width="2.5" style="2" customWidth="1"/>
    <col min="6667" max="6911" width="9" style="2"/>
    <col min="6912" max="6921" width="12.125" style="2" customWidth="1"/>
    <col min="6922" max="6922" width="2.5" style="2" customWidth="1"/>
    <col min="6923" max="7167" width="9" style="2"/>
    <col min="7168" max="7177" width="12.125" style="2" customWidth="1"/>
    <col min="7178" max="7178" width="2.5" style="2" customWidth="1"/>
    <col min="7179" max="7423" width="9" style="2"/>
    <col min="7424" max="7433" width="12.125" style="2" customWidth="1"/>
    <col min="7434" max="7434" width="2.5" style="2" customWidth="1"/>
    <col min="7435" max="7679" width="9" style="2"/>
    <col min="7680" max="7689" width="12.125" style="2" customWidth="1"/>
    <col min="7690" max="7690" width="2.5" style="2" customWidth="1"/>
    <col min="7691" max="7935" width="9" style="2"/>
    <col min="7936" max="7945" width="12.125" style="2" customWidth="1"/>
    <col min="7946" max="7946" width="2.5" style="2" customWidth="1"/>
    <col min="7947" max="8191" width="9" style="2"/>
    <col min="8192" max="8201" width="12.125" style="2" customWidth="1"/>
    <col min="8202" max="8202" width="2.5" style="2" customWidth="1"/>
    <col min="8203" max="8447" width="9" style="2"/>
    <col min="8448" max="8457" width="12.125" style="2" customWidth="1"/>
    <col min="8458" max="8458" width="2.5" style="2" customWidth="1"/>
    <col min="8459" max="8703" width="9" style="2"/>
    <col min="8704" max="8713" width="12.125" style="2" customWidth="1"/>
    <col min="8714" max="8714" width="2.5" style="2" customWidth="1"/>
    <col min="8715" max="8959" width="9" style="2"/>
    <col min="8960" max="8969" width="12.125" style="2" customWidth="1"/>
    <col min="8970" max="8970" width="2.5" style="2" customWidth="1"/>
    <col min="8971" max="9215" width="9" style="2"/>
    <col min="9216" max="9225" width="12.125" style="2" customWidth="1"/>
    <col min="9226" max="9226" width="2.5" style="2" customWidth="1"/>
    <col min="9227" max="9471" width="9" style="2"/>
    <col min="9472" max="9481" width="12.125" style="2" customWidth="1"/>
    <col min="9482" max="9482" width="2.5" style="2" customWidth="1"/>
    <col min="9483" max="9727" width="9" style="2"/>
    <col min="9728" max="9737" width="12.125" style="2" customWidth="1"/>
    <col min="9738" max="9738" width="2.5" style="2" customWidth="1"/>
    <col min="9739" max="9983" width="9" style="2"/>
    <col min="9984" max="9993" width="12.125" style="2" customWidth="1"/>
    <col min="9994" max="9994" width="2.5" style="2" customWidth="1"/>
    <col min="9995" max="10239" width="9" style="2"/>
    <col min="10240" max="10249" width="12.125" style="2" customWidth="1"/>
    <col min="10250" max="10250" width="2.5" style="2" customWidth="1"/>
    <col min="10251" max="10495" width="9" style="2"/>
    <col min="10496" max="10505" width="12.125" style="2" customWidth="1"/>
    <col min="10506" max="10506" width="2.5" style="2" customWidth="1"/>
    <col min="10507" max="10751" width="9" style="2"/>
    <col min="10752" max="10761" width="12.125" style="2" customWidth="1"/>
    <col min="10762" max="10762" width="2.5" style="2" customWidth="1"/>
    <col min="10763" max="11007" width="9" style="2"/>
    <col min="11008" max="11017" width="12.125" style="2" customWidth="1"/>
    <col min="11018" max="11018" width="2.5" style="2" customWidth="1"/>
    <col min="11019" max="11263" width="9" style="2"/>
    <col min="11264" max="11273" width="12.125" style="2" customWidth="1"/>
    <col min="11274" max="11274" width="2.5" style="2" customWidth="1"/>
    <col min="11275" max="11519" width="9" style="2"/>
    <col min="11520" max="11529" width="12.125" style="2" customWidth="1"/>
    <col min="11530" max="11530" width="2.5" style="2" customWidth="1"/>
    <col min="11531" max="11775" width="9" style="2"/>
    <col min="11776" max="11785" width="12.125" style="2" customWidth="1"/>
    <col min="11786" max="11786" width="2.5" style="2" customWidth="1"/>
    <col min="11787" max="12031" width="9" style="2"/>
    <col min="12032" max="12041" width="12.125" style="2" customWidth="1"/>
    <col min="12042" max="12042" width="2.5" style="2" customWidth="1"/>
    <col min="12043" max="12287" width="9" style="2"/>
    <col min="12288" max="12297" width="12.125" style="2" customWidth="1"/>
    <col min="12298" max="12298" width="2.5" style="2" customWidth="1"/>
    <col min="12299" max="12543" width="9" style="2"/>
    <col min="12544" max="12553" width="12.125" style="2" customWidth="1"/>
    <col min="12554" max="12554" width="2.5" style="2" customWidth="1"/>
    <col min="12555" max="12799" width="9" style="2"/>
    <col min="12800" max="12809" width="12.125" style="2" customWidth="1"/>
    <col min="12810" max="12810" width="2.5" style="2" customWidth="1"/>
    <col min="12811" max="13055" width="9" style="2"/>
    <col min="13056" max="13065" width="12.125" style="2" customWidth="1"/>
    <col min="13066" max="13066" width="2.5" style="2" customWidth="1"/>
    <col min="13067" max="13311" width="9" style="2"/>
    <col min="13312" max="13321" width="12.125" style="2" customWidth="1"/>
    <col min="13322" max="13322" width="2.5" style="2" customWidth="1"/>
    <col min="13323" max="13567" width="9" style="2"/>
    <col min="13568" max="13577" width="12.125" style="2" customWidth="1"/>
    <col min="13578" max="13578" width="2.5" style="2" customWidth="1"/>
    <col min="13579" max="13823" width="9" style="2"/>
    <col min="13824" max="13833" width="12.125" style="2" customWidth="1"/>
    <col min="13834" max="13834" width="2.5" style="2" customWidth="1"/>
    <col min="13835" max="14079" width="9" style="2"/>
    <col min="14080" max="14089" width="12.125" style="2" customWidth="1"/>
    <col min="14090" max="14090" width="2.5" style="2" customWidth="1"/>
    <col min="14091" max="14335" width="9" style="2"/>
    <col min="14336" max="14345" width="12.125" style="2" customWidth="1"/>
    <col min="14346" max="14346" width="2.5" style="2" customWidth="1"/>
    <col min="14347" max="14591" width="9" style="2"/>
    <col min="14592" max="14601" width="12.125" style="2" customWidth="1"/>
    <col min="14602" max="14602" width="2.5" style="2" customWidth="1"/>
    <col min="14603" max="14847" width="9" style="2"/>
    <col min="14848" max="14857" width="12.125" style="2" customWidth="1"/>
    <col min="14858" max="14858" width="2.5" style="2" customWidth="1"/>
    <col min="14859" max="15103" width="9" style="2"/>
    <col min="15104" max="15113" width="12.125" style="2" customWidth="1"/>
    <col min="15114" max="15114" width="2.5" style="2" customWidth="1"/>
    <col min="15115" max="15359" width="9" style="2"/>
    <col min="15360" max="15369" width="12.125" style="2" customWidth="1"/>
    <col min="15370" max="15370" width="2.5" style="2" customWidth="1"/>
    <col min="15371" max="15615" width="9" style="2"/>
    <col min="15616" max="15625" width="12.125" style="2" customWidth="1"/>
    <col min="15626" max="15626" width="2.5" style="2" customWidth="1"/>
    <col min="15627" max="15871" width="9" style="2"/>
    <col min="15872" max="15881" width="12.125" style="2" customWidth="1"/>
    <col min="15882" max="15882" width="2.5" style="2" customWidth="1"/>
    <col min="15883" max="16127" width="9" style="2"/>
    <col min="16128" max="16137" width="12.125" style="2" customWidth="1"/>
    <col min="16138" max="16138" width="2.5" style="2" customWidth="1"/>
    <col min="16139" max="16384" width="9" style="2"/>
  </cols>
  <sheetData>
    <row r="1" spans="1:10" ht="23.25" customHeight="1" x14ac:dyDescent="0.15">
      <c r="A1" s="45" t="s">
        <v>14</v>
      </c>
      <c r="B1" s="45"/>
      <c r="C1" s="45"/>
      <c r="D1" s="45"/>
      <c r="E1" s="45"/>
      <c r="F1" s="45"/>
      <c r="G1" s="45"/>
      <c r="H1" s="45"/>
      <c r="I1" s="45"/>
    </row>
    <row r="2" spans="1:10" ht="23.25" customHeight="1" x14ac:dyDescent="0.15">
      <c r="A2" s="38" t="s">
        <v>13</v>
      </c>
      <c r="G2" s="46" t="s">
        <v>12</v>
      </c>
      <c r="H2" s="46"/>
      <c r="I2" s="46"/>
      <c r="J2" s="47"/>
    </row>
    <row r="3" spans="1:10" ht="19.5" customHeight="1" x14ac:dyDescent="0.15">
      <c r="A3" s="3" t="s">
        <v>11</v>
      </c>
      <c r="B3" s="48" t="s">
        <v>10</v>
      </c>
      <c r="C3" s="49" t="s">
        <v>9</v>
      </c>
      <c r="D3" s="49" t="s">
        <v>8</v>
      </c>
      <c r="E3" s="49" t="s">
        <v>7</v>
      </c>
      <c r="F3" s="49" t="s">
        <v>6</v>
      </c>
      <c r="G3" s="49" t="s">
        <v>5</v>
      </c>
      <c r="H3" s="49" t="s">
        <v>4</v>
      </c>
      <c r="I3" s="49" t="s">
        <v>3</v>
      </c>
      <c r="J3" s="50" t="s">
        <v>2</v>
      </c>
    </row>
    <row r="4" spans="1:10" ht="19.5" customHeight="1" x14ac:dyDescent="0.15">
      <c r="A4" s="4" t="s">
        <v>1</v>
      </c>
      <c r="B4" s="48"/>
      <c r="C4" s="49"/>
      <c r="D4" s="49"/>
      <c r="E4" s="49"/>
      <c r="F4" s="49"/>
      <c r="G4" s="49"/>
      <c r="H4" s="49"/>
      <c r="I4" s="49"/>
      <c r="J4" s="50"/>
    </row>
    <row r="5" spans="1:10" s="7" customFormat="1" ht="23.25" customHeight="1" x14ac:dyDescent="0.15">
      <c r="A5" s="5" t="s">
        <v>15</v>
      </c>
      <c r="B5" s="6">
        <v>163</v>
      </c>
      <c r="C5" s="6">
        <v>2</v>
      </c>
      <c r="D5" s="6">
        <v>64</v>
      </c>
      <c r="E5" s="6">
        <v>18</v>
      </c>
      <c r="F5" s="6">
        <v>43</v>
      </c>
      <c r="G5" s="6">
        <v>1</v>
      </c>
      <c r="H5" s="6">
        <v>42</v>
      </c>
      <c r="I5" s="6">
        <v>64</v>
      </c>
      <c r="J5" s="36">
        <f>SUM(B5:I5)</f>
        <v>397</v>
      </c>
    </row>
    <row r="6" spans="1:10" s="7" customFormat="1" ht="23.25" customHeight="1" x14ac:dyDescent="0.15">
      <c r="A6" s="5" t="s">
        <v>16</v>
      </c>
      <c r="B6" s="6">
        <v>167</v>
      </c>
      <c r="C6" s="6">
        <v>2</v>
      </c>
      <c r="D6" s="6">
        <v>64</v>
      </c>
      <c r="E6" s="6">
        <v>16</v>
      </c>
      <c r="F6" s="6">
        <v>45</v>
      </c>
      <c r="G6" s="6">
        <v>1</v>
      </c>
      <c r="H6" s="6">
        <v>42</v>
      </c>
      <c r="I6" s="6">
        <v>64</v>
      </c>
      <c r="J6" s="36">
        <f>SUM(B6:I6)</f>
        <v>401</v>
      </c>
    </row>
    <row r="7" spans="1:10" s="7" customFormat="1" ht="23.25" customHeight="1" x14ac:dyDescent="0.15">
      <c r="A7" s="5" t="s">
        <v>19</v>
      </c>
      <c r="B7" s="6">
        <v>169</v>
      </c>
      <c r="C7" s="6">
        <v>2</v>
      </c>
      <c r="D7" s="6">
        <v>68</v>
      </c>
      <c r="E7" s="6">
        <v>17</v>
      </c>
      <c r="F7" s="6">
        <v>44</v>
      </c>
      <c r="G7" s="6">
        <v>1</v>
      </c>
      <c r="H7" s="6">
        <v>47</v>
      </c>
      <c r="I7" s="6">
        <v>61</v>
      </c>
      <c r="J7" s="36">
        <f>SUM(B7:I7)</f>
        <v>409</v>
      </c>
    </row>
    <row r="8" spans="1:10" s="7" customFormat="1" ht="23.25" customHeight="1" x14ac:dyDescent="0.15">
      <c r="A8" s="5" t="s">
        <v>54</v>
      </c>
      <c r="B8" s="6">
        <v>181</v>
      </c>
      <c r="C8" s="6">
        <v>2</v>
      </c>
      <c r="D8" s="6">
        <v>73</v>
      </c>
      <c r="E8" s="6">
        <v>19</v>
      </c>
      <c r="F8" s="6">
        <v>44</v>
      </c>
      <c r="G8" s="6">
        <v>1</v>
      </c>
      <c r="H8" s="6">
        <v>55</v>
      </c>
      <c r="I8" s="6">
        <v>63</v>
      </c>
      <c r="J8" s="36">
        <f>SUM(B8:I8)</f>
        <v>438</v>
      </c>
    </row>
    <row r="9" spans="1:10" s="7" customFormat="1" ht="23.25" customHeight="1" x14ac:dyDescent="0.15">
      <c r="A9" s="5" t="s">
        <v>55</v>
      </c>
      <c r="B9" s="6">
        <v>185</v>
      </c>
      <c r="C9" s="6">
        <v>2</v>
      </c>
      <c r="D9" s="6">
        <v>93</v>
      </c>
      <c r="E9" s="6">
        <v>25</v>
      </c>
      <c r="F9" s="6">
        <v>44</v>
      </c>
      <c r="G9" s="6">
        <v>1</v>
      </c>
      <c r="H9" s="6">
        <v>62</v>
      </c>
      <c r="I9" s="6">
        <v>57</v>
      </c>
      <c r="J9" s="36">
        <f>SUM(B9:I9)</f>
        <v>469</v>
      </c>
    </row>
    <row r="10" spans="1:10" ht="23.25" customHeight="1" x14ac:dyDescent="0.15">
      <c r="A10" s="52" t="s">
        <v>0</v>
      </c>
      <c r="B10" s="52"/>
      <c r="C10" s="52"/>
      <c r="D10" s="52"/>
      <c r="E10" s="52"/>
      <c r="F10" s="52"/>
      <c r="G10" s="52"/>
      <c r="H10" s="52"/>
      <c r="I10" s="52"/>
      <c r="J10" s="1"/>
    </row>
    <row r="13" spans="1:10" ht="23.25" customHeight="1" x14ac:dyDescent="0.15">
      <c r="A13" s="37" t="s">
        <v>17</v>
      </c>
      <c r="B13" s="1"/>
      <c r="C13" s="1"/>
      <c r="D13" s="1"/>
      <c r="E13" s="1"/>
      <c r="F13" s="1"/>
      <c r="G13" s="53" t="s">
        <v>18</v>
      </c>
      <c r="H13" s="53"/>
      <c r="I13" s="53"/>
      <c r="J13" s="54"/>
    </row>
    <row r="14" spans="1:10" ht="19.5" customHeight="1" x14ac:dyDescent="0.15">
      <c r="A14" s="3" t="s">
        <v>11</v>
      </c>
      <c r="B14" s="48" t="s">
        <v>10</v>
      </c>
      <c r="C14" s="49" t="s">
        <v>9</v>
      </c>
      <c r="D14" s="49" t="s">
        <v>8</v>
      </c>
      <c r="E14" s="49" t="s">
        <v>7</v>
      </c>
      <c r="F14" s="49" t="s">
        <v>6</v>
      </c>
      <c r="G14" s="49" t="s">
        <v>5</v>
      </c>
      <c r="H14" s="49" t="s">
        <v>4</v>
      </c>
      <c r="I14" s="49" t="s">
        <v>3</v>
      </c>
      <c r="J14" s="50" t="s">
        <v>2</v>
      </c>
    </row>
    <row r="15" spans="1:10" ht="19.5" customHeight="1" x14ac:dyDescent="0.15">
      <c r="A15" s="4" t="s">
        <v>1</v>
      </c>
      <c r="B15" s="48"/>
      <c r="C15" s="49"/>
      <c r="D15" s="49"/>
      <c r="E15" s="49"/>
      <c r="F15" s="49"/>
      <c r="G15" s="49"/>
      <c r="H15" s="49"/>
      <c r="I15" s="49"/>
      <c r="J15" s="50"/>
    </row>
    <row r="16" spans="1:10" s="7" customFormat="1" ht="23.25" customHeight="1" x14ac:dyDescent="0.15">
      <c r="A16" s="5" t="s">
        <v>15</v>
      </c>
      <c r="B16" s="6">
        <v>179087</v>
      </c>
      <c r="C16" s="6">
        <v>326</v>
      </c>
      <c r="D16" s="6">
        <v>38949</v>
      </c>
      <c r="E16" s="6">
        <v>7893.5</v>
      </c>
      <c r="F16" s="6">
        <v>29381.8</v>
      </c>
      <c r="G16" s="6">
        <v>4999</v>
      </c>
      <c r="H16" s="6">
        <v>69193</v>
      </c>
      <c r="I16" s="6">
        <v>136409</v>
      </c>
      <c r="J16" s="36">
        <f>SUM(B16:I16)</f>
        <v>466238.3</v>
      </c>
    </row>
    <row r="17" spans="1:10" s="7" customFormat="1" ht="23.25" customHeight="1" x14ac:dyDescent="0.15">
      <c r="A17" s="5" t="s">
        <v>16</v>
      </c>
      <c r="B17" s="6">
        <v>179037</v>
      </c>
      <c r="C17" s="6">
        <v>326</v>
      </c>
      <c r="D17" s="6">
        <v>38618</v>
      </c>
      <c r="E17" s="6">
        <v>6186</v>
      </c>
      <c r="F17" s="6">
        <v>30796</v>
      </c>
      <c r="G17" s="6">
        <v>4999</v>
      </c>
      <c r="H17" s="6">
        <v>77964</v>
      </c>
      <c r="I17" s="6">
        <v>136451</v>
      </c>
      <c r="J17" s="36">
        <f>SUM(B17:I17)</f>
        <v>474377</v>
      </c>
    </row>
    <row r="18" spans="1:10" s="7" customFormat="1" ht="23.25" customHeight="1" x14ac:dyDescent="0.15">
      <c r="A18" s="5" t="s">
        <v>19</v>
      </c>
      <c r="B18" s="6">
        <v>186050.4</v>
      </c>
      <c r="C18" s="6">
        <v>326</v>
      </c>
      <c r="D18" s="6">
        <v>45149</v>
      </c>
      <c r="E18" s="6">
        <v>6356.5</v>
      </c>
      <c r="F18" s="6">
        <v>30297.8</v>
      </c>
      <c r="G18" s="6">
        <v>4999</v>
      </c>
      <c r="H18" s="6">
        <v>87667</v>
      </c>
      <c r="I18" s="6">
        <v>135258</v>
      </c>
      <c r="J18" s="36">
        <f>SUM(B18:I18)</f>
        <v>496103.7</v>
      </c>
    </row>
    <row r="19" spans="1:10" s="7" customFormat="1" ht="23.25" customHeight="1" x14ac:dyDescent="0.15">
      <c r="A19" s="5" t="s">
        <v>54</v>
      </c>
      <c r="B19" s="6">
        <v>218641</v>
      </c>
      <c r="C19" s="6">
        <v>326</v>
      </c>
      <c r="D19" s="6">
        <v>51607</v>
      </c>
      <c r="E19" s="6">
        <v>8562</v>
      </c>
      <c r="F19" s="6">
        <v>30550</v>
      </c>
      <c r="G19" s="6">
        <v>4999</v>
      </c>
      <c r="H19" s="6">
        <v>95455</v>
      </c>
      <c r="I19" s="6">
        <v>135317</v>
      </c>
      <c r="J19" s="36">
        <f>SUM(B19:I19)</f>
        <v>545457</v>
      </c>
    </row>
    <row r="20" spans="1:10" s="7" customFormat="1" ht="23.25" customHeight="1" x14ac:dyDescent="0.15">
      <c r="A20" s="5" t="s">
        <v>55</v>
      </c>
      <c r="B20" s="6">
        <v>222787</v>
      </c>
      <c r="C20" s="6">
        <v>326</v>
      </c>
      <c r="D20" s="6">
        <v>72728</v>
      </c>
      <c r="E20" s="6">
        <v>13737</v>
      </c>
      <c r="F20" s="6">
        <v>30204</v>
      </c>
      <c r="G20" s="6">
        <v>4999</v>
      </c>
      <c r="H20" s="6">
        <v>103448</v>
      </c>
      <c r="I20" s="6">
        <v>146612</v>
      </c>
      <c r="J20" s="36">
        <f>SUM(B20:I20)</f>
        <v>594841</v>
      </c>
    </row>
    <row r="21" spans="1:10" ht="23.25" customHeight="1" x14ac:dyDescent="0.15">
      <c r="A21" s="51" t="s">
        <v>0</v>
      </c>
      <c r="B21" s="51"/>
      <c r="C21" s="51"/>
      <c r="D21" s="51"/>
      <c r="E21" s="51"/>
      <c r="F21" s="51"/>
      <c r="G21" s="51"/>
      <c r="H21" s="51"/>
      <c r="I21" s="51"/>
      <c r="J21" s="34"/>
    </row>
    <row r="22" spans="1:10" ht="7.5" customHeight="1" x14ac:dyDescent="0.15">
      <c r="A22" s="51"/>
      <c r="B22" s="51"/>
      <c r="C22" s="51"/>
      <c r="D22" s="51"/>
      <c r="E22" s="51"/>
      <c r="F22" s="51"/>
      <c r="G22" s="51"/>
      <c r="H22" s="51"/>
      <c r="I22" s="51"/>
      <c r="J22" s="34"/>
    </row>
  </sheetData>
  <mergeCells count="24">
    <mergeCell ref="J14:J15"/>
    <mergeCell ref="A21:I21"/>
    <mergeCell ref="A22:I22"/>
    <mergeCell ref="J3:J4"/>
    <mergeCell ref="A10:I10"/>
    <mergeCell ref="G13:J13"/>
    <mergeCell ref="B14:B15"/>
    <mergeCell ref="C14:C15"/>
    <mergeCell ref="D14:D15"/>
    <mergeCell ref="E14:E15"/>
    <mergeCell ref="F14:F15"/>
    <mergeCell ref="G14:G15"/>
    <mergeCell ref="H14:H15"/>
    <mergeCell ref="I14:I15"/>
    <mergeCell ref="A1:I1"/>
    <mergeCell ref="G2:J2"/>
    <mergeCell ref="B3:B4"/>
    <mergeCell ref="C3:C4"/>
    <mergeCell ref="D3:D4"/>
    <mergeCell ref="E3:E4"/>
    <mergeCell ref="F3:F4"/>
    <mergeCell ref="G3:G4"/>
    <mergeCell ref="H3:H4"/>
    <mergeCell ref="I3:I4"/>
  </mergeCells>
  <phoneticPr fontId="2"/>
  <pageMargins left="0.98425196850393704" right="0.78740157480314965" top="0.98425196850393704" bottom="0.98425196850393704" header="0.51181102362204722" footer="0.51181102362204722"/>
  <pageSetup paperSize="9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9DC91B-9D7B-4972-8459-CE3E20E3C647}">
  <dimension ref="A1:Q44"/>
  <sheetViews>
    <sheetView showZeros="0" view="pageBreakPreview" zoomScale="120" zoomScaleNormal="78" zoomScaleSheetLayoutView="120" workbookViewId="0">
      <pane xSplit="2" ySplit="7" topLeftCell="C8" activePane="bottomRight" state="frozen"/>
      <selection activeCell="C2" sqref="C2"/>
      <selection pane="topRight" activeCell="C2" sqref="C2"/>
      <selection pane="bottomLeft" activeCell="C2" sqref="C2"/>
      <selection pane="bottomRight" activeCell="O15" sqref="O15"/>
    </sheetView>
  </sheetViews>
  <sheetFormatPr defaultRowHeight="13.5" x14ac:dyDescent="0.15"/>
  <cols>
    <col min="1" max="1" width="10" style="40" customWidth="1"/>
    <col min="2" max="2" width="3.625" style="40" customWidth="1"/>
    <col min="3" max="3" width="6.75" style="40" customWidth="1"/>
    <col min="4" max="4" width="9.125" style="40" customWidth="1"/>
    <col min="5" max="5" width="12.25" style="40" customWidth="1"/>
    <col min="6" max="6" width="7.5" style="40" customWidth="1"/>
    <col min="7" max="7" width="11.375" style="40" customWidth="1"/>
    <col min="8" max="8" width="6.625" style="40" customWidth="1"/>
    <col min="9" max="9" width="11.375" style="40" customWidth="1"/>
    <col min="10" max="10" width="7.375" style="40" customWidth="1"/>
    <col min="11" max="11" width="11.375" style="40" customWidth="1"/>
    <col min="12" max="12" width="7.625" style="40" customWidth="1"/>
    <col min="13" max="13" width="11.375" style="40" customWidth="1"/>
    <col min="14" max="14" width="6.75" style="40" customWidth="1"/>
    <col min="15" max="15" width="11.375" style="40" customWidth="1"/>
    <col min="16" max="16" width="8.625" style="40" customWidth="1"/>
    <col min="17" max="17" width="13.25" style="40" customWidth="1"/>
    <col min="18" max="230" width="9" style="39"/>
    <col min="231" max="231" width="10" style="39" customWidth="1"/>
    <col min="232" max="232" width="3.625" style="39" customWidth="1"/>
    <col min="233" max="233" width="6.75" style="39" customWidth="1"/>
    <col min="234" max="234" width="9.125" style="39" customWidth="1"/>
    <col min="235" max="235" width="12.25" style="39" customWidth="1"/>
    <col min="236" max="236" width="7.5" style="39" customWidth="1"/>
    <col min="237" max="237" width="11.375" style="39" customWidth="1"/>
    <col min="238" max="238" width="6.625" style="39" customWidth="1"/>
    <col min="239" max="239" width="11.375" style="39" customWidth="1"/>
    <col min="240" max="240" width="7.375" style="39" customWidth="1"/>
    <col min="241" max="241" width="11.375" style="39" customWidth="1"/>
    <col min="242" max="242" width="7.625" style="39" customWidth="1"/>
    <col min="243" max="243" width="11.375" style="39" customWidth="1"/>
    <col min="244" max="244" width="6.75" style="39" customWidth="1"/>
    <col min="245" max="245" width="11.375" style="39" customWidth="1"/>
    <col min="246" max="246" width="8.625" style="39" customWidth="1"/>
    <col min="247" max="247" width="13.25" style="39" customWidth="1"/>
    <col min="248" max="248" width="9" style="39"/>
    <col min="249" max="249" width="11" style="39" bestFit="1" customWidth="1"/>
    <col min="250" max="486" width="9" style="39"/>
    <col min="487" max="487" width="10" style="39" customWidth="1"/>
    <col min="488" max="488" width="3.625" style="39" customWidth="1"/>
    <col min="489" max="489" width="6.75" style="39" customWidth="1"/>
    <col min="490" max="490" width="9.125" style="39" customWidth="1"/>
    <col min="491" max="491" width="12.25" style="39" customWidth="1"/>
    <col min="492" max="492" width="7.5" style="39" customWidth="1"/>
    <col min="493" max="493" width="11.375" style="39" customWidth="1"/>
    <col min="494" max="494" width="6.625" style="39" customWidth="1"/>
    <col min="495" max="495" width="11.375" style="39" customWidth="1"/>
    <col min="496" max="496" width="7.375" style="39" customWidth="1"/>
    <col min="497" max="497" width="11.375" style="39" customWidth="1"/>
    <col min="498" max="498" width="7.625" style="39" customWidth="1"/>
    <col min="499" max="499" width="11.375" style="39" customWidth="1"/>
    <col min="500" max="500" width="6.75" style="39" customWidth="1"/>
    <col min="501" max="501" width="11.375" style="39" customWidth="1"/>
    <col min="502" max="502" width="8.625" style="39" customWidth="1"/>
    <col min="503" max="503" width="13.25" style="39" customWidth="1"/>
    <col min="504" max="504" width="9" style="39"/>
    <col min="505" max="505" width="11" style="39" bestFit="1" customWidth="1"/>
    <col min="506" max="742" width="9" style="39"/>
    <col min="743" max="743" width="10" style="39" customWidth="1"/>
    <col min="744" max="744" width="3.625" style="39" customWidth="1"/>
    <col min="745" max="745" width="6.75" style="39" customWidth="1"/>
    <col min="746" max="746" width="9.125" style="39" customWidth="1"/>
    <col min="747" max="747" width="12.25" style="39" customWidth="1"/>
    <col min="748" max="748" width="7.5" style="39" customWidth="1"/>
    <col min="749" max="749" width="11.375" style="39" customWidth="1"/>
    <col min="750" max="750" width="6.625" style="39" customWidth="1"/>
    <col min="751" max="751" width="11.375" style="39" customWidth="1"/>
    <col min="752" max="752" width="7.375" style="39" customWidth="1"/>
    <col min="753" max="753" width="11.375" style="39" customWidth="1"/>
    <col min="754" max="754" width="7.625" style="39" customWidth="1"/>
    <col min="755" max="755" width="11.375" style="39" customWidth="1"/>
    <col min="756" max="756" width="6.75" style="39" customWidth="1"/>
    <col min="757" max="757" width="11.375" style="39" customWidth="1"/>
    <col min="758" max="758" width="8.625" style="39" customWidth="1"/>
    <col min="759" max="759" width="13.25" style="39" customWidth="1"/>
    <col min="760" max="760" width="9" style="39"/>
    <col min="761" max="761" width="11" style="39" bestFit="1" customWidth="1"/>
    <col min="762" max="998" width="9" style="39"/>
    <col min="999" max="999" width="10" style="39" customWidth="1"/>
    <col min="1000" max="1000" width="3.625" style="39" customWidth="1"/>
    <col min="1001" max="1001" width="6.75" style="39" customWidth="1"/>
    <col min="1002" max="1002" width="9.125" style="39" customWidth="1"/>
    <col min="1003" max="1003" width="12.25" style="39" customWidth="1"/>
    <col min="1004" max="1004" width="7.5" style="39" customWidth="1"/>
    <col min="1005" max="1005" width="11.375" style="39" customWidth="1"/>
    <col min="1006" max="1006" width="6.625" style="39" customWidth="1"/>
    <col min="1007" max="1007" width="11.375" style="39" customWidth="1"/>
    <col min="1008" max="1008" width="7.375" style="39" customWidth="1"/>
    <col min="1009" max="1009" width="11.375" style="39" customWidth="1"/>
    <col min="1010" max="1010" width="7.625" style="39" customWidth="1"/>
    <col min="1011" max="1011" width="11.375" style="39" customWidth="1"/>
    <col min="1012" max="1012" width="6.75" style="39" customWidth="1"/>
    <col min="1013" max="1013" width="11.375" style="39" customWidth="1"/>
    <col min="1014" max="1014" width="8.625" style="39" customWidth="1"/>
    <col min="1015" max="1015" width="13.25" style="39" customWidth="1"/>
    <col min="1016" max="1016" width="9" style="39"/>
    <col min="1017" max="1017" width="11" style="39" bestFit="1" customWidth="1"/>
    <col min="1018" max="1254" width="9" style="39"/>
    <col min="1255" max="1255" width="10" style="39" customWidth="1"/>
    <col min="1256" max="1256" width="3.625" style="39" customWidth="1"/>
    <col min="1257" max="1257" width="6.75" style="39" customWidth="1"/>
    <col min="1258" max="1258" width="9.125" style="39" customWidth="1"/>
    <col min="1259" max="1259" width="12.25" style="39" customWidth="1"/>
    <col min="1260" max="1260" width="7.5" style="39" customWidth="1"/>
    <col min="1261" max="1261" width="11.375" style="39" customWidth="1"/>
    <col min="1262" max="1262" width="6.625" style="39" customWidth="1"/>
    <col min="1263" max="1263" width="11.375" style="39" customWidth="1"/>
    <col min="1264" max="1264" width="7.375" style="39" customWidth="1"/>
    <col min="1265" max="1265" width="11.375" style="39" customWidth="1"/>
    <col min="1266" max="1266" width="7.625" style="39" customWidth="1"/>
    <col min="1267" max="1267" width="11.375" style="39" customWidth="1"/>
    <col min="1268" max="1268" width="6.75" style="39" customWidth="1"/>
    <col min="1269" max="1269" width="11.375" style="39" customWidth="1"/>
    <col min="1270" max="1270" width="8.625" style="39" customWidth="1"/>
    <col min="1271" max="1271" width="13.25" style="39" customWidth="1"/>
    <col min="1272" max="1272" width="9" style="39"/>
    <col min="1273" max="1273" width="11" style="39" bestFit="1" customWidth="1"/>
    <col min="1274" max="1510" width="9" style="39"/>
    <col min="1511" max="1511" width="10" style="39" customWidth="1"/>
    <col min="1512" max="1512" width="3.625" style="39" customWidth="1"/>
    <col min="1513" max="1513" width="6.75" style="39" customWidth="1"/>
    <col min="1514" max="1514" width="9.125" style="39" customWidth="1"/>
    <col min="1515" max="1515" width="12.25" style="39" customWidth="1"/>
    <col min="1516" max="1516" width="7.5" style="39" customWidth="1"/>
    <col min="1517" max="1517" width="11.375" style="39" customWidth="1"/>
    <col min="1518" max="1518" width="6.625" style="39" customWidth="1"/>
    <col min="1519" max="1519" width="11.375" style="39" customWidth="1"/>
    <col min="1520" max="1520" width="7.375" style="39" customWidth="1"/>
    <col min="1521" max="1521" width="11.375" style="39" customWidth="1"/>
    <col min="1522" max="1522" width="7.625" style="39" customWidth="1"/>
    <col min="1523" max="1523" width="11.375" style="39" customWidth="1"/>
    <col min="1524" max="1524" width="6.75" style="39" customWidth="1"/>
    <col min="1525" max="1525" width="11.375" style="39" customWidth="1"/>
    <col min="1526" max="1526" width="8.625" style="39" customWidth="1"/>
    <col min="1527" max="1527" width="13.25" style="39" customWidth="1"/>
    <col min="1528" max="1528" width="9" style="39"/>
    <col min="1529" max="1529" width="11" style="39" bestFit="1" customWidth="1"/>
    <col min="1530" max="1766" width="9" style="39"/>
    <col min="1767" max="1767" width="10" style="39" customWidth="1"/>
    <col min="1768" max="1768" width="3.625" style="39" customWidth="1"/>
    <col min="1769" max="1769" width="6.75" style="39" customWidth="1"/>
    <col min="1770" max="1770" width="9.125" style="39" customWidth="1"/>
    <col min="1771" max="1771" width="12.25" style="39" customWidth="1"/>
    <col min="1772" max="1772" width="7.5" style="39" customWidth="1"/>
    <col min="1773" max="1773" width="11.375" style="39" customWidth="1"/>
    <col min="1774" max="1774" width="6.625" style="39" customWidth="1"/>
    <col min="1775" max="1775" width="11.375" style="39" customWidth="1"/>
    <col min="1776" max="1776" width="7.375" style="39" customWidth="1"/>
    <col min="1777" max="1777" width="11.375" style="39" customWidth="1"/>
    <col min="1778" max="1778" width="7.625" style="39" customWidth="1"/>
    <col min="1779" max="1779" width="11.375" style="39" customWidth="1"/>
    <col min="1780" max="1780" width="6.75" style="39" customWidth="1"/>
    <col min="1781" max="1781" width="11.375" style="39" customWidth="1"/>
    <col min="1782" max="1782" width="8.625" style="39" customWidth="1"/>
    <col min="1783" max="1783" width="13.25" style="39" customWidth="1"/>
    <col min="1784" max="1784" width="9" style="39"/>
    <col min="1785" max="1785" width="11" style="39" bestFit="1" customWidth="1"/>
    <col min="1786" max="2022" width="9" style="39"/>
    <col min="2023" max="2023" width="10" style="39" customWidth="1"/>
    <col min="2024" max="2024" width="3.625" style="39" customWidth="1"/>
    <col min="2025" max="2025" width="6.75" style="39" customWidth="1"/>
    <col min="2026" max="2026" width="9.125" style="39" customWidth="1"/>
    <col min="2027" max="2027" width="12.25" style="39" customWidth="1"/>
    <col min="2028" max="2028" width="7.5" style="39" customWidth="1"/>
    <col min="2029" max="2029" width="11.375" style="39" customWidth="1"/>
    <col min="2030" max="2030" width="6.625" style="39" customWidth="1"/>
    <col min="2031" max="2031" width="11.375" style="39" customWidth="1"/>
    <col min="2032" max="2032" width="7.375" style="39" customWidth="1"/>
    <col min="2033" max="2033" width="11.375" style="39" customWidth="1"/>
    <col min="2034" max="2034" width="7.625" style="39" customWidth="1"/>
    <col min="2035" max="2035" width="11.375" style="39" customWidth="1"/>
    <col min="2036" max="2036" width="6.75" style="39" customWidth="1"/>
    <col min="2037" max="2037" width="11.375" style="39" customWidth="1"/>
    <col min="2038" max="2038" width="8.625" style="39" customWidth="1"/>
    <col min="2039" max="2039" width="13.25" style="39" customWidth="1"/>
    <col min="2040" max="2040" width="9" style="39"/>
    <col min="2041" max="2041" width="11" style="39" bestFit="1" customWidth="1"/>
    <col min="2042" max="2278" width="9" style="39"/>
    <col min="2279" max="2279" width="10" style="39" customWidth="1"/>
    <col min="2280" max="2280" width="3.625" style="39" customWidth="1"/>
    <col min="2281" max="2281" width="6.75" style="39" customWidth="1"/>
    <col min="2282" max="2282" width="9.125" style="39" customWidth="1"/>
    <col min="2283" max="2283" width="12.25" style="39" customWidth="1"/>
    <col min="2284" max="2284" width="7.5" style="39" customWidth="1"/>
    <col min="2285" max="2285" width="11.375" style="39" customWidth="1"/>
    <col min="2286" max="2286" width="6.625" style="39" customWidth="1"/>
    <col min="2287" max="2287" width="11.375" style="39" customWidth="1"/>
    <col min="2288" max="2288" width="7.375" style="39" customWidth="1"/>
    <col min="2289" max="2289" width="11.375" style="39" customWidth="1"/>
    <col min="2290" max="2290" width="7.625" style="39" customWidth="1"/>
    <col min="2291" max="2291" width="11.375" style="39" customWidth="1"/>
    <col min="2292" max="2292" width="6.75" style="39" customWidth="1"/>
    <col min="2293" max="2293" width="11.375" style="39" customWidth="1"/>
    <col min="2294" max="2294" width="8.625" style="39" customWidth="1"/>
    <col min="2295" max="2295" width="13.25" style="39" customWidth="1"/>
    <col min="2296" max="2296" width="9" style="39"/>
    <col min="2297" max="2297" width="11" style="39" bestFit="1" customWidth="1"/>
    <col min="2298" max="2534" width="9" style="39"/>
    <col min="2535" max="2535" width="10" style="39" customWidth="1"/>
    <col min="2536" max="2536" width="3.625" style="39" customWidth="1"/>
    <col min="2537" max="2537" width="6.75" style="39" customWidth="1"/>
    <col min="2538" max="2538" width="9.125" style="39" customWidth="1"/>
    <col min="2539" max="2539" width="12.25" style="39" customWidth="1"/>
    <col min="2540" max="2540" width="7.5" style="39" customWidth="1"/>
    <col min="2541" max="2541" width="11.375" style="39" customWidth="1"/>
    <col min="2542" max="2542" width="6.625" style="39" customWidth="1"/>
    <col min="2543" max="2543" width="11.375" style="39" customWidth="1"/>
    <col min="2544" max="2544" width="7.375" style="39" customWidth="1"/>
    <col min="2545" max="2545" width="11.375" style="39" customWidth="1"/>
    <col min="2546" max="2546" width="7.625" style="39" customWidth="1"/>
    <col min="2547" max="2547" width="11.375" style="39" customWidth="1"/>
    <col min="2548" max="2548" width="6.75" style="39" customWidth="1"/>
    <col min="2549" max="2549" width="11.375" style="39" customWidth="1"/>
    <col min="2550" max="2550" width="8.625" style="39" customWidth="1"/>
    <col min="2551" max="2551" width="13.25" style="39" customWidth="1"/>
    <col min="2552" max="2552" width="9" style="39"/>
    <col min="2553" max="2553" width="11" style="39" bestFit="1" customWidth="1"/>
    <col min="2554" max="2790" width="9" style="39"/>
    <col min="2791" max="2791" width="10" style="39" customWidth="1"/>
    <col min="2792" max="2792" width="3.625" style="39" customWidth="1"/>
    <col min="2793" max="2793" width="6.75" style="39" customWidth="1"/>
    <col min="2794" max="2794" width="9.125" style="39" customWidth="1"/>
    <col min="2795" max="2795" width="12.25" style="39" customWidth="1"/>
    <col min="2796" max="2796" width="7.5" style="39" customWidth="1"/>
    <col min="2797" max="2797" width="11.375" style="39" customWidth="1"/>
    <col min="2798" max="2798" width="6.625" style="39" customWidth="1"/>
    <col min="2799" max="2799" width="11.375" style="39" customWidth="1"/>
    <col min="2800" max="2800" width="7.375" style="39" customWidth="1"/>
    <col min="2801" max="2801" width="11.375" style="39" customWidth="1"/>
    <col min="2802" max="2802" width="7.625" style="39" customWidth="1"/>
    <col min="2803" max="2803" width="11.375" style="39" customWidth="1"/>
    <col min="2804" max="2804" width="6.75" style="39" customWidth="1"/>
    <col min="2805" max="2805" width="11.375" style="39" customWidth="1"/>
    <col min="2806" max="2806" width="8.625" style="39" customWidth="1"/>
    <col min="2807" max="2807" width="13.25" style="39" customWidth="1"/>
    <col min="2808" max="2808" width="9" style="39"/>
    <col min="2809" max="2809" width="11" style="39" bestFit="1" customWidth="1"/>
    <col min="2810" max="3046" width="9" style="39"/>
    <col min="3047" max="3047" width="10" style="39" customWidth="1"/>
    <col min="3048" max="3048" width="3.625" style="39" customWidth="1"/>
    <col min="3049" max="3049" width="6.75" style="39" customWidth="1"/>
    <col min="3050" max="3050" width="9.125" style="39" customWidth="1"/>
    <col min="3051" max="3051" width="12.25" style="39" customWidth="1"/>
    <col min="3052" max="3052" width="7.5" style="39" customWidth="1"/>
    <col min="3053" max="3053" width="11.375" style="39" customWidth="1"/>
    <col min="3054" max="3054" width="6.625" style="39" customWidth="1"/>
    <col min="3055" max="3055" width="11.375" style="39" customWidth="1"/>
    <col min="3056" max="3056" width="7.375" style="39" customWidth="1"/>
    <col min="3057" max="3057" width="11.375" style="39" customWidth="1"/>
    <col min="3058" max="3058" width="7.625" style="39" customWidth="1"/>
    <col min="3059" max="3059" width="11.375" style="39" customWidth="1"/>
    <col min="3060" max="3060" width="6.75" style="39" customWidth="1"/>
    <col min="3061" max="3061" width="11.375" style="39" customWidth="1"/>
    <col min="3062" max="3062" width="8.625" style="39" customWidth="1"/>
    <col min="3063" max="3063" width="13.25" style="39" customWidth="1"/>
    <col min="3064" max="3064" width="9" style="39"/>
    <col min="3065" max="3065" width="11" style="39" bestFit="1" customWidth="1"/>
    <col min="3066" max="3302" width="9" style="39"/>
    <col min="3303" max="3303" width="10" style="39" customWidth="1"/>
    <col min="3304" max="3304" width="3.625" style="39" customWidth="1"/>
    <col min="3305" max="3305" width="6.75" style="39" customWidth="1"/>
    <col min="3306" max="3306" width="9.125" style="39" customWidth="1"/>
    <col min="3307" max="3307" width="12.25" style="39" customWidth="1"/>
    <col min="3308" max="3308" width="7.5" style="39" customWidth="1"/>
    <col min="3309" max="3309" width="11.375" style="39" customWidth="1"/>
    <col min="3310" max="3310" width="6.625" style="39" customWidth="1"/>
    <col min="3311" max="3311" width="11.375" style="39" customWidth="1"/>
    <col min="3312" max="3312" width="7.375" style="39" customWidth="1"/>
    <col min="3313" max="3313" width="11.375" style="39" customWidth="1"/>
    <col min="3314" max="3314" width="7.625" style="39" customWidth="1"/>
    <col min="3315" max="3315" width="11.375" style="39" customWidth="1"/>
    <col min="3316" max="3316" width="6.75" style="39" customWidth="1"/>
    <col min="3317" max="3317" width="11.375" style="39" customWidth="1"/>
    <col min="3318" max="3318" width="8.625" style="39" customWidth="1"/>
    <col min="3319" max="3319" width="13.25" style="39" customWidth="1"/>
    <col min="3320" max="3320" width="9" style="39"/>
    <col min="3321" max="3321" width="11" style="39" bestFit="1" customWidth="1"/>
    <col min="3322" max="3558" width="9" style="39"/>
    <col min="3559" max="3559" width="10" style="39" customWidth="1"/>
    <col min="3560" max="3560" width="3.625" style="39" customWidth="1"/>
    <col min="3561" max="3561" width="6.75" style="39" customWidth="1"/>
    <col min="3562" max="3562" width="9.125" style="39" customWidth="1"/>
    <col min="3563" max="3563" width="12.25" style="39" customWidth="1"/>
    <col min="3564" max="3564" width="7.5" style="39" customWidth="1"/>
    <col min="3565" max="3565" width="11.375" style="39" customWidth="1"/>
    <col min="3566" max="3566" width="6.625" style="39" customWidth="1"/>
    <col min="3567" max="3567" width="11.375" style="39" customWidth="1"/>
    <col min="3568" max="3568" width="7.375" style="39" customWidth="1"/>
    <col min="3569" max="3569" width="11.375" style="39" customWidth="1"/>
    <col min="3570" max="3570" width="7.625" style="39" customWidth="1"/>
    <col min="3571" max="3571" width="11.375" style="39" customWidth="1"/>
    <col min="3572" max="3572" width="6.75" style="39" customWidth="1"/>
    <col min="3573" max="3573" width="11.375" style="39" customWidth="1"/>
    <col min="3574" max="3574" width="8.625" style="39" customWidth="1"/>
    <col min="3575" max="3575" width="13.25" style="39" customWidth="1"/>
    <col min="3576" max="3576" width="9" style="39"/>
    <col min="3577" max="3577" width="11" style="39" bestFit="1" customWidth="1"/>
    <col min="3578" max="3814" width="9" style="39"/>
    <col min="3815" max="3815" width="10" style="39" customWidth="1"/>
    <col min="3816" max="3816" width="3.625" style="39" customWidth="1"/>
    <col min="3817" max="3817" width="6.75" style="39" customWidth="1"/>
    <col min="3818" max="3818" width="9.125" style="39" customWidth="1"/>
    <col min="3819" max="3819" width="12.25" style="39" customWidth="1"/>
    <col min="3820" max="3820" width="7.5" style="39" customWidth="1"/>
    <col min="3821" max="3821" width="11.375" style="39" customWidth="1"/>
    <col min="3822" max="3822" width="6.625" style="39" customWidth="1"/>
    <col min="3823" max="3823" width="11.375" style="39" customWidth="1"/>
    <col min="3824" max="3824" width="7.375" style="39" customWidth="1"/>
    <col min="3825" max="3825" width="11.375" style="39" customWidth="1"/>
    <col min="3826" max="3826" width="7.625" style="39" customWidth="1"/>
    <col min="3827" max="3827" width="11.375" style="39" customWidth="1"/>
    <col min="3828" max="3828" width="6.75" style="39" customWidth="1"/>
    <col min="3829" max="3829" width="11.375" style="39" customWidth="1"/>
    <col min="3830" max="3830" width="8.625" style="39" customWidth="1"/>
    <col min="3831" max="3831" width="13.25" style="39" customWidth="1"/>
    <col min="3832" max="3832" width="9" style="39"/>
    <col min="3833" max="3833" width="11" style="39" bestFit="1" customWidth="1"/>
    <col min="3834" max="4070" width="9" style="39"/>
    <col min="4071" max="4071" width="10" style="39" customWidth="1"/>
    <col min="4072" max="4072" width="3.625" style="39" customWidth="1"/>
    <col min="4073" max="4073" width="6.75" style="39" customWidth="1"/>
    <col min="4074" max="4074" width="9.125" style="39" customWidth="1"/>
    <col min="4075" max="4075" width="12.25" style="39" customWidth="1"/>
    <col min="4076" max="4076" width="7.5" style="39" customWidth="1"/>
    <col min="4077" max="4077" width="11.375" style="39" customWidth="1"/>
    <col min="4078" max="4078" width="6.625" style="39" customWidth="1"/>
    <col min="4079" max="4079" width="11.375" style="39" customWidth="1"/>
    <col min="4080" max="4080" width="7.375" style="39" customWidth="1"/>
    <col min="4081" max="4081" width="11.375" style="39" customWidth="1"/>
    <col min="4082" max="4082" width="7.625" style="39" customWidth="1"/>
    <col min="4083" max="4083" width="11.375" style="39" customWidth="1"/>
    <col min="4084" max="4084" width="6.75" style="39" customWidth="1"/>
    <col min="4085" max="4085" width="11.375" style="39" customWidth="1"/>
    <col min="4086" max="4086" width="8.625" style="39" customWidth="1"/>
    <col min="4087" max="4087" width="13.25" style="39" customWidth="1"/>
    <col min="4088" max="4088" width="9" style="39"/>
    <col min="4089" max="4089" width="11" style="39" bestFit="1" customWidth="1"/>
    <col min="4090" max="4326" width="9" style="39"/>
    <col min="4327" max="4327" width="10" style="39" customWidth="1"/>
    <col min="4328" max="4328" width="3.625" style="39" customWidth="1"/>
    <col min="4329" max="4329" width="6.75" style="39" customWidth="1"/>
    <col min="4330" max="4330" width="9.125" style="39" customWidth="1"/>
    <col min="4331" max="4331" width="12.25" style="39" customWidth="1"/>
    <col min="4332" max="4332" width="7.5" style="39" customWidth="1"/>
    <col min="4333" max="4333" width="11.375" style="39" customWidth="1"/>
    <col min="4334" max="4334" width="6.625" style="39" customWidth="1"/>
    <col min="4335" max="4335" width="11.375" style="39" customWidth="1"/>
    <col min="4336" max="4336" width="7.375" style="39" customWidth="1"/>
    <col min="4337" max="4337" width="11.375" style="39" customWidth="1"/>
    <col min="4338" max="4338" width="7.625" style="39" customWidth="1"/>
    <col min="4339" max="4339" width="11.375" style="39" customWidth="1"/>
    <col min="4340" max="4340" width="6.75" style="39" customWidth="1"/>
    <col min="4341" max="4341" width="11.375" style="39" customWidth="1"/>
    <col min="4342" max="4342" width="8.625" style="39" customWidth="1"/>
    <col min="4343" max="4343" width="13.25" style="39" customWidth="1"/>
    <col min="4344" max="4344" width="9" style="39"/>
    <col min="4345" max="4345" width="11" style="39" bestFit="1" customWidth="1"/>
    <col min="4346" max="4582" width="9" style="39"/>
    <col min="4583" max="4583" width="10" style="39" customWidth="1"/>
    <col min="4584" max="4584" width="3.625" style="39" customWidth="1"/>
    <col min="4585" max="4585" width="6.75" style="39" customWidth="1"/>
    <col min="4586" max="4586" width="9.125" style="39" customWidth="1"/>
    <col min="4587" max="4587" width="12.25" style="39" customWidth="1"/>
    <col min="4588" max="4588" width="7.5" style="39" customWidth="1"/>
    <col min="4589" max="4589" width="11.375" style="39" customWidth="1"/>
    <col min="4590" max="4590" width="6.625" style="39" customWidth="1"/>
    <col min="4591" max="4591" width="11.375" style="39" customWidth="1"/>
    <col min="4592" max="4592" width="7.375" style="39" customWidth="1"/>
    <col min="4593" max="4593" width="11.375" style="39" customWidth="1"/>
    <col min="4594" max="4594" width="7.625" style="39" customWidth="1"/>
    <col min="4595" max="4595" width="11.375" style="39" customWidth="1"/>
    <col min="4596" max="4596" width="6.75" style="39" customWidth="1"/>
    <col min="4597" max="4597" width="11.375" style="39" customWidth="1"/>
    <col min="4598" max="4598" width="8.625" style="39" customWidth="1"/>
    <col min="4599" max="4599" width="13.25" style="39" customWidth="1"/>
    <col min="4600" max="4600" width="9" style="39"/>
    <col min="4601" max="4601" width="11" style="39" bestFit="1" customWidth="1"/>
    <col min="4602" max="4838" width="9" style="39"/>
    <col min="4839" max="4839" width="10" style="39" customWidth="1"/>
    <col min="4840" max="4840" width="3.625" style="39" customWidth="1"/>
    <col min="4841" max="4841" width="6.75" style="39" customWidth="1"/>
    <col min="4842" max="4842" width="9.125" style="39" customWidth="1"/>
    <col min="4843" max="4843" width="12.25" style="39" customWidth="1"/>
    <col min="4844" max="4844" width="7.5" style="39" customWidth="1"/>
    <col min="4845" max="4845" width="11.375" style="39" customWidth="1"/>
    <col min="4846" max="4846" width="6.625" style="39" customWidth="1"/>
    <col min="4847" max="4847" width="11.375" style="39" customWidth="1"/>
    <col min="4848" max="4848" width="7.375" style="39" customWidth="1"/>
    <col min="4849" max="4849" width="11.375" style="39" customWidth="1"/>
    <col min="4850" max="4850" width="7.625" style="39" customWidth="1"/>
    <col min="4851" max="4851" width="11.375" style="39" customWidth="1"/>
    <col min="4852" max="4852" width="6.75" style="39" customWidth="1"/>
    <col min="4853" max="4853" width="11.375" style="39" customWidth="1"/>
    <col min="4854" max="4854" width="8.625" style="39" customWidth="1"/>
    <col min="4855" max="4855" width="13.25" style="39" customWidth="1"/>
    <col min="4856" max="4856" width="9" style="39"/>
    <col min="4857" max="4857" width="11" style="39" bestFit="1" customWidth="1"/>
    <col min="4858" max="5094" width="9" style="39"/>
    <col min="5095" max="5095" width="10" style="39" customWidth="1"/>
    <col min="5096" max="5096" width="3.625" style="39" customWidth="1"/>
    <col min="5097" max="5097" width="6.75" style="39" customWidth="1"/>
    <col min="5098" max="5098" width="9.125" style="39" customWidth="1"/>
    <col min="5099" max="5099" width="12.25" style="39" customWidth="1"/>
    <col min="5100" max="5100" width="7.5" style="39" customWidth="1"/>
    <col min="5101" max="5101" width="11.375" style="39" customWidth="1"/>
    <col min="5102" max="5102" width="6.625" style="39" customWidth="1"/>
    <col min="5103" max="5103" width="11.375" style="39" customWidth="1"/>
    <col min="5104" max="5104" width="7.375" style="39" customWidth="1"/>
    <col min="5105" max="5105" width="11.375" style="39" customWidth="1"/>
    <col min="5106" max="5106" width="7.625" style="39" customWidth="1"/>
    <col min="5107" max="5107" width="11.375" style="39" customWidth="1"/>
    <col min="5108" max="5108" width="6.75" style="39" customWidth="1"/>
    <col min="5109" max="5109" width="11.375" style="39" customWidth="1"/>
    <col min="5110" max="5110" width="8.625" style="39" customWidth="1"/>
    <col min="5111" max="5111" width="13.25" style="39" customWidth="1"/>
    <col min="5112" max="5112" width="9" style="39"/>
    <col min="5113" max="5113" width="11" style="39" bestFit="1" customWidth="1"/>
    <col min="5114" max="5350" width="9" style="39"/>
    <col min="5351" max="5351" width="10" style="39" customWidth="1"/>
    <col min="5352" max="5352" width="3.625" style="39" customWidth="1"/>
    <col min="5353" max="5353" width="6.75" style="39" customWidth="1"/>
    <col min="5354" max="5354" width="9.125" style="39" customWidth="1"/>
    <col min="5355" max="5355" width="12.25" style="39" customWidth="1"/>
    <col min="5356" max="5356" width="7.5" style="39" customWidth="1"/>
    <col min="5357" max="5357" width="11.375" style="39" customWidth="1"/>
    <col min="5358" max="5358" width="6.625" style="39" customWidth="1"/>
    <col min="5359" max="5359" width="11.375" style="39" customWidth="1"/>
    <col min="5360" max="5360" width="7.375" style="39" customWidth="1"/>
    <col min="5361" max="5361" width="11.375" style="39" customWidth="1"/>
    <col min="5362" max="5362" width="7.625" style="39" customWidth="1"/>
    <col min="5363" max="5363" width="11.375" style="39" customWidth="1"/>
    <col min="5364" max="5364" width="6.75" style="39" customWidth="1"/>
    <col min="5365" max="5365" width="11.375" style="39" customWidth="1"/>
    <col min="5366" max="5366" width="8.625" style="39" customWidth="1"/>
    <col min="5367" max="5367" width="13.25" style="39" customWidth="1"/>
    <col min="5368" max="5368" width="9" style="39"/>
    <col min="5369" max="5369" width="11" style="39" bestFit="1" customWidth="1"/>
    <col min="5370" max="5606" width="9" style="39"/>
    <col min="5607" max="5607" width="10" style="39" customWidth="1"/>
    <col min="5608" max="5608" width="3.625" style="39" customWidth="1"/>
    <col min="5609" max="5609" width="6.75" style="39" customWidth="1"/>
    <col min="5610" max="5610" width="9.125" style="39" customWidth="1"/>
    <col min="5611" max="5611" width="12.25" style="39" customWidth="1"/>
    <col min="5612" max="5612" width="7.5" style="39" customWidth="1"/>
    <col min="5613" max="5613" width="11.375" style="39" customWidth="1"/>
    <col min="5614" max="5614" width="6.625" style="39" customWidth="1"/>
    <col min="5615" max="5615" width="11.375" style="39" customWidth="1"/>
    <col min="5616" max="5616" width="7.375" style="39" customWidth="1"/>
    <col min="5617" max="5617" width="11.375" style="39" customWidth="1"/>
    <col min="5618" max="5618" width="7.625" style="39" customWidth="1"/>
    <col min="5619" max="5619" width="11.375" style="39" customWidth="1"/>
    <col min="5620" max="5620" width="6.75" style="39" customWidth="1"/>
    <col min="5621" max="5621" width="11.375" style="39" customWidth="1"/>
    <col min="5622" max="5622" width="8.625" style="39" customWidth="1"/>
    <col min="5623" max="5623" width="13.25" style="39" customWidth="1"/>
    <col min="5624" max="5624" width="9" style="39"/>
    <col min="5625" max="5625" width="11" style="39" bestFit="1" customWidth="1"/>
    <col min="5626" max="5862" width="9" style="39"/>
    <col min="5863" max="5863" width="10" style="39" customWidth="1"/>
    <col min="5864" max="5864" width="3.625" style="39" customWidth="1"/>
    <col min="5865" max="5865" width="6.75" style="39" customWidth="1"/>
    <col min="5866" max="5866" width="9.125" style="39" customWidth="1"/>
    <col min="5867" max="5867" width="12.25" style="39" customWidth="1"/>
    <col min="5868" max="5868" width="7.5" style="39" customWidth="1"/>
    <col min="5869" max="5869" width="11.375" style="39" customWidth="1"/>
    <col min="5870" max="5870" width="6.625" style="39" customWidth="1"/>
    <col min="5871" max="5871" width="11.375" style="39" customWidth="1"/>
    <col min="5872" max="5872" width="7.375" style="39" customWidth="1"/>
    <col min="5873" max="5873" width="11.375" style="39" customWidth="1"/>
    <col min="5874" max="5874" width="7.625" style="39" customWidth="1"/>
    <col min="5875" max="5875" width="11.375" style="39" customWidth="1"/>
    <col min="5876" max="5876" width="6.75" style="39" customWidth="1"/>
    <col min="5877" max="5877" width="11.375" style="39" customWidth="1"/>
    <col min="5878" max="5878" width="8.625" style="39" customWidth="1"/>
    <col min="5879" max="5879" width="13.25" style="39" customWidth="1"/>
    <col min="5880" max="5880" width="9" style="39"/>
    <col min="5881" max="5881" width="11" style="39" bestFit="1" customWidth="1"/>
    <col min="5882" max="6118" width="9" style="39"/>
    <col min="6119" max="6119" width="10" style="39" customWidth="1"/>
    <col min="6120" max="6120" width="3.625" style="39" customWidth="1"/>
    <col min="6121" max="6121" width="6.75" style="39" customWidth="1"/>
    <col min="6122" max="6122" width="9.125" style="39" customWidth="1"/>
    <col min="6123" max="6123" width="12.25" style="39" customWidth="1"/>
    <col min="6124" max="6124" width="7.5" style="39" customWidth="1"/>
    <col min="6125" max="6125" width="11.375" style="39" customWidth="1"/>
    <col min="6126" max="6126" width="6.625" style="39" customWidth="1"/>
    <col min="6127" max="6127" width="11.375" style="39" customWidth="1"/>
    <col min="6128" max="6128" width="7.375" style="39" customWidth="1"/>
    <col min="6129" max="6129" width="11.375" style="39" customWidth="1"/>
    <col min="6130" max="6130" width="7.625" style="39" customWidth="1"/>
    <col min="6131" max="6131" width="11.375" style="39" customWidth="1"/>
    <col min="6132" max="6132" width="6.75" style="39" customWidth="1"/>
    <col min="6133" max="6133" width="11.375" style="39" customWidth="1"/>
    <col min="6134" max="6134" width="8.625" style="39" customWidth="1"/>
    <col min="6135" max="6135" width="13.25" style="39" customWidth="1"/>
    <col min="6136" max="6136" width="9" style="39"/>
    <col min="6137" max="6137" width="11" style="39" bestFit="1" customWidth="1"/>
    <col min="6138" max="6374" width="9" style="39"/>
    <col min="6375" max="6375" width="10" style="39" customWidth="1"/>
    <col min="6376" max="6376" width="3.625" style="39" customWidth="1"/>
    <col min="6377" max="6377" width="6.75" style="39" customWidth="1"/>
    <col min="6378" max="6378" width="9.125" style="39" customWidth="1"/>
    <col min="6379" max="6379" width="12.25" style="39" customWidth="1"/>
    <col min="6380" max="6380" width="7.5" style="39" customWidth="1"/>
    <col min="6381" max="6381" width="11.375" style="39" customWidth="1"/>
    <col min="6382" max="6382" width="6.625" style="39" customWidth="1"/>
    <col min="6383" max="6383" width="11.375" style="39" customWidth="1"/>
    <col min="6384" max="6384" width="7.375" style="39" customWidth="1"/>
    <col min="6385" max="6385" width="11.375" style="39" customWidth="1"/>
    <col min="6386" max="6386" width="7.625" style="39" customWidth="1"/>
    <col min="6387" max="6387" width="11.375" style="39" customWidth="1"/>
    <col min="6388" max="6388" width="6.75" style="39" customWidth="1"/>
    <col min="6389" max="6389" width="11.375" style="39" customWidth="1"/>
    <col min="6390" max="6390" width="8.625" style="39" customWidth="1"/>
    <col min="6391" max="6391" width="13.25" style="39" customWidth="1"/>
    <col min="6392" max="6392" width="9" style="39"/>
    <col min="6393" max="6393" width="11" style="39" bestFit="1" customWidth="1"/>
    <col min="6394" max="6630" width="9" style="39"/>
    <col min="6631" max="6631" width="10" style="39" customWidth="1"/>
    <col min="6632" max="6632" width="3.625" style="39" customWidth="1"/>
    <col min="6633" max="6633" width="6.75" style="39" customWidth="1"/>
    <col min="6634" max="6634" width="9.125" style="39" customWidth="1"/>
    <col min="6635" max="6635" width="12.25" style="39" customWidth="1"/>
    <col min="6636" max="6636" width="7.5" style="39" customWidth="1"/>
    <col min="6637" max="6637" width="11.375" style="39" customWidth="1"/>
    <col min="6638" max="6638" width="6.625" style="39" customWidth="1"/>
    <col min="6639" max="6639" width="11.375" style="39" customWidth="1"/>
    <col min="6640" max="6640" width="7.375" style="39" customWidth="1"/>
    <col min="6641" max="6641" width="11.375" style="39" customWidth="1"/>
    <col min="6642" max="6642" width="7.625" style="39" customWidth="1"/>
    <col min="6643" max="6643" width="11.375" style="39" customWidth="1"/>
    <col min="6644" max="6644" width="6.75" style="39" customWidth="1"/>
    <col min="6645" max="6645" width="11.375" style="39" customWidth="1"/>
    <col min="6646" max="6646" width="8.625" style="39" customWidth="1"/>
    <col min="6647" max="6647" width="13.25" style="39" customWidth="1"/>
    <col min="6648" max="6648" width="9" style="39"/>
    <col min="6649" max="6649" width="11" style="39" bestFit="1" customWidth="1"/>
    <col min="6650" max="6886" width="9" style="39"/>
    <col min="6887" max="6887" width="10" style="39" customWidth="1"/>
    <col min="6888" max="6888" width="3.625" style="39" customWidth="1"/>
    <col min="6889" max="6889" width="6.75" style="39" customWidth="1"/>
    <col min="6890" max="6890" width="9.125" style="39" customWidth="1"/>
    <col min="6891" max="6891" width="12.25" style="39" customWidth="1"/>
    <col min="6892" max="6892" width="7.5" style="39" customWidth="1"/>
    <col min="6893" max="6893" width="11.375" style="39" customWidth="1"/>
    <col min="6894" max="6894" width="6.625" style="39" customWidth="1"/>
    <col min="6895" max="6895" width="11.375" style="39" customWidth="1"/>
    <col min="6896" max="6896" width="7.375" style="39" customWidth="1"/>
    <col min="6897" max="6897" width="11.375" style="39" customWidth="1"/>
    <col min="6898" max="6898" width="7.625" style="39" customWidth="1"/>
    <col min="6899" max="6899" width="11.375" style="39" customWidth="1"/>
    <col min="6900" max="6900" width="6.75" style="39" customWidth="1"/>
    <col min="6901" max="6901" width="11.375" style="39" customWidth="1"/>
    <col min="6902" max="6902" width="8.625" style="39" customWidth="1"/>
    <col min="6903" max="6903" width="13.25" style="39" customWidth="1"/>
    <col min="6904" max="6904" width="9" style="39"/>
    <col min="6905" max="6905" width="11" style="39" bestFit="1" customWidth="1"/>
    <col min="6906" max="7142" width="9" style="39"/>
    <col min="7143" max="7143" width="10" style="39" customWidth="1"/>
    <col min="7144" max="7144" width="3.625" style="39" customWidth="1"/>
    <col min="7145" max="7145" width="6.75" style="39" customWidth="1"/>
    <col min="7146" max="7146" width="9.125" style="39" customWidth="1"/>
    <col min="7147" max="7147" width="12.25" style="39" customWidth="1"/>
    <col min="7148" max="7148" width="7.5" style="39" customWidth="1"/>
    <col min="7149" max="7149" width="11.375" style="39" customWidth="1"/>
    <col min="7150" max="7150" width="6.625" style="39" customWidth="1"/>
    <col min="7151" max="7151" width="11.375" style="39" customWidth="1"/>
    <col min="7152" max="7152" width="7.375" style="39" customWidth="1"/>
    <col min="7153" max="7153" width="11.375" style="39" customWidth="1"/>
    <col min="7154" max="7154" width="7.625" style="39" customWidth="1"/>
    <col min="7155" max="7155" width="11.375" style="39" customWidth="1"/>
    <col min="7156" max="7156" width="6.75" style="39" customWidth="1"/>
    <col min="7157" max="7157" width="11.375" style="39" customWidth="1"/>
    <col min="7158" max="7158" width="8.625" style="39" customWidth="1"/>
    <col min="7159" max="7159" width="13.25" style="39" customWidth="1"/>
    <col min="7160" max="7160" width="9" style="39"/>
    <col min="7161" max="7161" width="11" style="39" bestFit="1" customWidth="1"/>
    <col min="7162" max="7398" width="9" style="39"/>
    <col min="7399" max="7399" width="10" style="39" customWidth="1"/>
    <col min="7400" max="7400" width="3.625" style="39" customWidth="1"/>
    <col min="7401" max="7401" width="6.75" style="39" customWidth="1"/>
    <col min="7402" max="7402" width="9.125" style="39" customWidth="1"/>
    <col min="7403" max="7403" width="12.25" style="39" customWidth="1"/>
    <col min="7404" max="7404" width="7.5" style="39" customWidth="1"/>
    <col min="7405" max="7405" width="11.375" style="39" customWidth="1"/>
    <col min="7406" max="7406" width="6.625" style="39" customWidth="1"/>
    <col min="7407" max="7407" width="11.375" style="39" customWidth="1"/>
    <col min="7408" max="7408" width="7.375" style="39" customWidth="1"/>
    <col min="7409" max="7409" width="11.375" style="39" customWidth="1"/>
    <col min="7410" max="7410" width="7.625" style="39" customWidth="1"/>
    <col min="7411" max="7411" width="11.375" style="39" customWidth="1"/>
    <col min="7412" max="7412" width="6.75" style="39" customWidth="1"/>
    <col min="7413" max="7413" width="11.375" style="39" customWidth="1"/>
    <col min="7414" max="7414" width="8.625" style="39" customWidth="1"/>
    <col min="7415" max="7415" width="13.25" style="39" customWidth="1"/>
    <col min="7416" max="7416" width="9" style="39"/>
    <col min="7417" max="7417" width="11" style="39" bestFit="1" customWidth="1"/>
    <col min="7418" max="7654" width="9" style="39"/>
    <col min="7655" max="7655" width="10" style="39" customWidth="1"/>
    <col min="7656" max="7656" width="3.625" style="39" customWidth="1"/>
    <col min="7657" max="7657" width="6.75" style="39" customWidth="1"/>
    <col min="7658" max="7658" width="9.125" style="39" customWidth="1"/>
    <col min="7659" max="7659" width="12.25" style="39" customWidth="1"/>
    <col min="7660" max="7660" width="7.5" style="39" customWidth="1"/>
    <col min="7661" max="7661" width="11.375" style="39" customWidth="1"/>
    <col min="7662" max="7662" width="6.625" style="39" customWidth="1"/>
    <col min="7663" max="7663" width="11.375" style="39" customWidth="1"/>
    <col min="7664" max="7664" width="7.375" style="39" customWidth="1"/>
    <col min="7665" max="7665" width="11.375" style="39" customWidth="1"/>
    <col min="7666" max="7666" width="7.625" style="39" customWidth="1"/>
    <col min="7667" max="7667" width="11.375" style="39" customWidth="1"/>
    <col min="7668" max="7668" width="6.75" style="39" customWidth="1"/>
    <col min="7669" max="7669" width="11.375" style="39" customWidth="1"/>
    <col min="7670" max="7670" width="8.625" style="39" customWidth="1"/>
    <col min="7671" max="7671" width="13.25" style="39" customWidth="1"/>
    <col min="7672" max="7672" width="9" style="39"/>
    <col min="7673" max="7673" width="11" style="39" bestFit="1" customWidth="1"/>
    <col min="7674" max="7910" width="9" style="39"/>
    <col min="7911" max="7911" width="10" style="39" customWidth="1"/>
    <col min="7912" max="7912" width="3.625" style="39" customWidth="1"/>
    <col min="7913" max="7913" width="6.75" style="39" customWidth="1"/>
    <col min="7914" max="7914" width="9.125" style="39" customWidth="1"/>
    <col min="7915" max="7915" width="12.25" style="39" customWidth="1"/>
    <col min="7916" max="7916" width="7.5" style="39" customWidth="1"/>
    <col min="7917" max="7917" width="11.375" style="39" customWidth="1"/>
    <col min="7918" max="7918" width="6.625" style="39" customWidth="1"/>
    <col min="7919" max="7919" width="11.375" style="39" customWidth="1"/>
    <col min="7920" max="7920" width="7.375" style="39" customWidth="1"/>
    <col min="7921" max="7921" width="11.375" style="39" customWidth="1"/>
    <col min="7922" max="7922" width="7.625" style="39" customWidth="1"/>
    <col min="7923" max="7923" width="11.375" style="39" customWidth="1"/>
    <col min="7924" max="7924" width="6.75" style="39" customWidth="1"/>
    <col min="7925" max="7925" width="11.375" style="39" customWidth="1"/>
    <col min="7926" max="7926" width="8.625" style="39" customWidth="1"/>
    <col min="7927" max="7927" width="13.25" style="39" customWidth="1"/>
    <col min="7928" max="7928" width="9" style="39"/>
    <col min="7929" max="7929" width="11" style="39" bestFit="1" customWidth="1"/>
    <col min="7930" max="8166" width="9" style="39"/>
    <col min="8167" max="8167" width="10" style="39" customWidth="1"/>
    <col min="8168" max="8168" width="3.625" style="39" customWidth="1"/>
    <col min="8169" max="8169" width="6.75" style="39" customWidth="1"/>
    <col min="8170" max="8170" width="9.125" style="39" customWidth="1"/>
    <col min="8171" max="8171" width="12.25" style="39" customWidth="1"/>
    <col min="8172" max="8172" width="7.5" style="39" customWidth="1"/>
    <col min="8173" max="8173" width="11.375" style="39" customWidth="1"/>
    <col min="8174" max="8174" width="6.625" style="39" customWidth="1"/>
    <col min="8175" max="8175" width="11.375" style="39" customWidth="1"/>
    <col min="8176" max="8176" width="7.375" style="39" customWidth="1"/>
    <col min="8177" max="8177" width="11.375" style="39" customWidth="1"/>
    <col min="8178" max="8178" width="7.625" style="39" customWidth="1"/>
    <col min="8179" max="8179" width="11.375" style="39" customWidth="1"/>
    <col min="8180" max="8180" width="6.75" style="39" customWidth="1"/>
    <col min="8181" max="8181" width="11.375" style="39" customWidth="1"/>
    <col min="8182" max="8182" width="8.625" style="39" customWidth="1"/>
    <col min="8183" max="8183" width="13.25" style="39" customWidth="1"/>
    <col min="8184" max="8184" width="9" style="39"/>
    <col min="8185" max="8185" width="11" style="39" bestFit="1" customWidth="1"/>
    <col min="8186" max="8422" width="9" style="39"/>
    <col min="8423" max="8423" width="10" style="39" customWidth="1"/>
    <col min="8424" max="8424" width="3.625" style="39" customWidth="1"/>
    <col min="8425" max="8425" width="6.75" style="39" customWidth="1"/>
    <col min="8426" max="8426" width="9.125" style="39" customWidth="1"/>
    <col min="8427" max="8427" width="12.25" style="39" customWidth="1"/>
    <col min="8428" max="8428" width="7.5" style="39" customWidth="1"/>
    <col min="8429" max="8429" width="11.375" style="39" customWidth="1"/>
    <col min="8430" max="8430" width="6.625" style="39" customWidth="1"/>
    <col min="8431" max="8431" width="11.375" style="39" customWidth="1"/>
    <col min="8432" max="8432" width="7.375" style="39" customWidth="1"/>
    <col min="8433" max="8433" width="11.375" style="39" customWidth="1"/>
    <col min="8434" max="8434" width="7.625" style="39" customWidth="1"/>
    <col min="8435" max="8435" width="11.375" style="39" customWidth="1"/>
    <col min="8436" max="8436" width="6.75" style="39" customWidth="1"/>
    <col min="8437" max="8437" width="11.375" style="39" customWidth="1"/>
    <col min="8438" max="8438" width="8.625" style="39" customWidth="1"/>
    <col min="8439" max="8439" width="13.25" style="39" customWidth="1"/>
    <col min="8440" max="8440" width="9" style="39"/>
    <col min="8441" max="8441" width="11" style="39" bestFit="1" customWidth="1"/>
    <col min="8442" max="8678" width="9" style="39"/>
    <col min="8679" max="8679" width="10" style="39" customWidth="1"/>
    <col min="8680" max="8680" width="3.625" style="39" customWidth="1"/>
    <col min="8681" max="8681" width="6.75" style="39" customWidth="1"/>
    <col min="8682" max="8682" width="9.125" style="39" customWidth="1"/>
    <col min="8683" max="8683" width="12.25" style="39" customWidth="1"/>
    <col min="8684" max="8684" width="7.5" style="39" customWidth="1"/>
    <col min="8685" max="8685" width="11.375" style="39" customWidth="1"/>
    <col min="8686" max="8686" width="6.625" style="39" customWidth="1"/>
    <col min="8687" max="8687" width="11.375" style="39" customWidth="1"/>
    <col min="8688" max="8688" width="7.375" style="39" customWidth="1"/>
    <col min="8689" max="8689" width="11.375" style="39" customWidth="1"/>
    <col min="8690" max="8690" width="7.625" style="39" customWidth="1"/>
    <col min="8691" max="8691" width="11.375" style="39" customWidth="1"/>
    <col min="8692" max="8692" width="6.75" style="39" customWidth="1"/>
    <col min="8693" max="8693" width="11.375" style="39" customWidth="1"/>
    <col min="8694" max="8694" width="8.625" style="39" customWidth="1"/>
    <col min="8695" max="8695" width="13.25" style="39" customWidth="1"/>
    <col min="8696" max="8696" width="9" style="39"/>
    <col min="8697" max="8697" width="11" style="39" bestFit="1" customWidth="1"/>
    <col min="8698" max="8934" width="9" style="39"/>
    <col min="8935" max="8935" width="10" style="39" customWidth="1"/>
    <col min="8936" max="8936" width="3.625" style="39" customWidth="1"/>
    <col min="8937" max="8937" width="6.75" style="39" customWidth="1"/>
    <col min="8938" max="8938" width="9.125" style="39" customWidth="1"/>
    <col min="8939" max="8939" width="12.25" style="39" customWidth="1"/>
    <col min="8940" max="8940" width="7.5" style="39" customWidth="1"/>
    <col min="8941" max="8941" width="11.375" style="39" customWidth="1"/>
    <col min="8942" max="8942" width="6.625" style="39" customWidth="1"/>
    <col min="8943" max="8943" width="11.375" style="39" customWidth="1"/>
    <col min="8944" max="8944" width="7.375" style="39" customWidth="1"/>
    <col min="8945" max="8945" width="11.375" style="39" customWidth="1"/>
    <col min="8946" max="8946" width="7.625" style="39" customWidth="1"/>
    <col min="8947" max="8947" width="11.375" style="39" customWidth="1"/>
    <col min="8948" max="8948" width="6.75" style="39" customWidth="1"/>
    <col min="8949" max="8949" width="11.375" style="39" customWidth="1"/>
    <col min="8950" max="8950" width="8.625" style="39" customWidth="1"/>
    <col min="8951" max="8951" width="13.25" style="39" customWidth="1"/>
    <col min="8952" max="8952" width="9" style="39"/>
    <col min="8953" max="8953" width="11" style="39" bestFit="1" customWidth="1"/>
    <col min="8954" max="9190" width="9" style="39"/>
    <col min="9191" max="9191" width="10" style="39" customWidth="1"/>
    <col min="9192" max="9192" width="3.625" style="39" customWidth="1"/>
    <col min="9193" max="9193" width="6.75" style="39" customWidth="1"/>
    <col min="9194" max="9194" width="9.125" style="39" customWidth="1"/>
    <col min="9195" max="9195" width="12.25" style="39" customWidth="1"/>
    <col min="9196" max="9196" width="7.5" style="39" customWidth="1"/>
    <col min="9197" max="9197" width="11.375" style="39" customWidth="1"/>
    <col min="9198" max="9198" width="6.625" style="39" customWidth="1"/>
    <col min="9199" max="9199" width="11.375" style="39" customWidth="1"/>
    <col min="9200" max="9200" width="7.375" style="39" customWidth="1"/>
    <col min="9201" max="9201" width="11.375" style="39" customWidth="1"/>
    <col min="9202" max="9202" width="7.625" style="39" customWidth="1"/>
    <col min="9203" max="9203" width="11.375" style="39" customWidth="1"/>
    <col min="9204" max="9204" width="6.75" style="39" customWidth="1"/>
    <col min="9205" max="9205" width="11.375" style="39" customWidth="1"/>
    <col min="9206" max="9206" width="8.625" style="39" customWidth="1"/>
    <col min="9207" max="9207" width="13.25" style="39" customWidth="1"/>
    <col min="9208" max="9208" width="9" style="39"/>
    <col min="9209" max="9209" width="11" style="39" bestFit="1" customWidth="1"/>
    <col min="9210" max="9446" width="9" style="39"/>
    <col min="9447" max="9447" width="10" style="39" customWidth="1"/>
    <col min="9448" max="9448" width="3.625" style="39" customWidth="1"/>
    <col min="9449" max="9449" width="6.75" style="39" customWidth="1"/>
    <col min="9450" max="9450" width="9.125" style="39" customWidth="1"/>
    <col min="9451" max="9451" width="12.25" style="39" customWidth="1"/>
    <col min="9452" max="9452" width="7.5" style="39" customWidth="1"/>
    <col min="9453" max="9453" width="11.375" style="39" customWidth="1"/>
    <col min="9454" max="9454" width="6.625" style="39" customWidth="1"/>
    <col min="9455" max="9455" width="11.375" style="39" customWidth="1"/>
    <col min="9456" max="9456" width="7.375" style="39" customWidth="1"/>
    <col min="9457" max="9457" width="11.375" style="39" customWidth="1"/>
    <col min="9458" max="9458" width="7.625" style="39" customWidth="1"/>
    <col min="9459" max="9459" width="11.375" style="39" customWidth="1"/>
    <col min="9460" max="9460" width="6.75" style="39" customWidth="1"/>
    <col min="9461" max="9461" width="11.375" style="39" customWidth="1"/>
    <col min="9462" max="9462" width="8.625" style="39" customWidth="1"/>
    <col min="9463" max="9463" width="13.25" style="39" customWidth="1"/>
    <col min="9464" max="9464" width="9" style="39"/>
    <col min="9465" max="9465" width="11" style="39" bestFit="1" customWidth="1"/>
    <col min="9466" max="9702" width="9" style="39"/>
    <col min="9703" max="9703" width="10" style="39" customWidth="1"/>
    <col min="9704" max="9704" width="3.625" style="39" customWidth="1"/>
    <col min="9705" max="9705" width="6.75" style="39" customWidth="1"/>
    <col min="9706" max="9706" width="9.125" style="39" customWidth="1"/>
    <col min="9707" max="9707" width="12.25" style="39" customWidth="1"/>
    <col min="9708" max="9708" width="7.5" style="39" customWidth="1"/>
    <col min="9709" max="9709" width="11.375" style="39" customWidth="1"/>
    <col min="9710" max="9710" width="6.625" style="39" customWidth="1"/>
    <col min="9711" max="9711" width="11.375" style="39" customWidth="1"/>
    <col min="9712" max="9712" width="7.375" style="39" customWidth="1"/>
    <col min="9713" max="9713" width="11.375" style="39" customWidth="1"/>
    <col min="9714" max="9714" width="7.625" style="39" customWidth="1"/>
    <col min="9715" max="9715" width="11.375" style="39" customWidth="1"/>
    <col min="9716" max="9716" width="6.75" style="39" customWidth="1"/>
    <col min="9717" max="9717" width="11.375" style="39" customWidth="1"/>
    <col min="9718" max="9718" width="8.625" style="39" customWidth="1"/>
    <col min="9719" max="9719" width="13.25" style="39" customWidth="1"/>
    <col min="9720" max="9720" width="9" style="39"/>
    <col min="9721" max="9721" width="11" style="39" bestFit="1" customWidth="1"/>
    <col min="9722" max="9958" width="9" style="39"/>
    <col min="9959" max="9959" width="10" style="39" customWidth="1"/>
    <col min="9960" max="9960" width="3.625" style="39" customWidth="1"/>
    <col min="9961" max="9961" width="6.75" style="39" customWidth="1"/>
    <col min="9962" max="9962" width="9.125" style="39" customWidth="1"/>
    <col min="9963" max="9963" width="12.25" style="39" customWidth="1"/>
    <col min="9964" max="9964" width="7.5" style="39" customWidth="1"/>
    <col min="9965" max="9965" width="11.375" style="39" customWidth="1"/>
    <col min="9966" max="9966" width="6.625" style="39" customWidth="1"/>
    <col min="9967" max="9967" width="11.375" style="39" customWidth="1"/>
    <col min="9968" max="9968" width="7.375" style="39" customWidth="1"/>
    <col min="9969" max="9969" width="11.375" style="39" customWidth="1"/>
    <col min="9970" max="9970" width="7.625" style="39" customWidth="1"/>
    <col min="9971" max="9971" width="11.375" style="39" customWidth="1"/>
    <col min="9972" max="9972" width="6.75" style="39" customWidth="1"/>
    <col min="9973" max="9973" width="11.375" style="39" customWidth="1"/>
    <col min="9974" max="9974" width="8.625" style="39" customWidth="1"/>
    <col min="9975" max="9975" width="13.25" style="39" customWidth="1"/>
    <col min="9976" max="9976" width="9" style="39"/>
    <col min="9977" max="9977" width="11" style="39" bestFit="1" customWidth="1"/>
    <col min="9978" max="10214" width="9" style="39"/>
    <col min="10215" max="10215" width="10" style="39" customWidth="1"/>
    <col min="10216" max="10216" width="3.625" style="39" customWidth="1"/>
    <col min="10217" max="10217" width="6.75" style="39" customWidth="1"/>
    <col min="10218" max="10218" width="9.125" style="39" customWidth="1"/>
    <col min="10219" max="10219" width="12.25" style="39" customWidth="1"/>
    <col min="10220" max="10220" width="7.5" style="39" customWidth="1"/>
    <col min="10221" max="10221" width="11.375" style="39" customWidth="1"/>
    <col min="10222" max="10222" width="6.625" style="39" customWidth="1"/>
    <col min="10223" max="10223" width="11.375" style="39" customWidth="1"/>
    <col min="10224" max="10224" width="7.375" style="39" customWidth="1"/>
    <col min="10225" max="10225" width="11.375" style="39" customWidth="1"/>
    <col min="10226" max="10226" width="7.625" style="39" customWidth="1"/>
    <col min="10227" max="10227" width="11.375" style="39" customWidth="1"/>
    <col min="10228" max="10228" width="6.75" style="39" customWidth="1"/>
    <col min="10229" max="10229" width="11.375" style="39" customWidth="1"/>
    <col min="10230" max="10230" width="8.625" style="39" customWidth="1"/>
    <col min="10231" max="10231" width="13.25" style="39" customWidth="1"/>
    <col min="10232" max="10232" width="9" style="39"/>
    <col min="10233" max="10233" width="11" style="39" bestFit="1" customWidth="1"/>
    <col min="10234" max="10470" width="9" style="39"/>
    <col min="10471" max="10471" width="10" style="39" customWidth="1"/>
    <col min="10472" max="10472" width="3.625" style="39" customWidth="1"/>
    <col min="10473" max="10473" width="6.75" style="39" customWidth="1"/>
    <col min="10474" max="10474" width="9.125" style="39" customWidth="1"/>
    <col min="10475" max="10475" width="12.25" style="39" customWidth="1"/>
    <col min="10476" max="10476" width="7.5" style="39" customWidth="1"/>
    <col min="10477" max="10477" width="11.375" style="39" customWidth="1"/>
    <col min="10478" max="10478" width="6.625" style="39" customWidth="1"/>
    <col min="10479" max="10479" width="11.375" style="39" customWidth="1"/>
    <col min="10480" max="10480" width="7.375" style="39" customWidth="1"/>
    <col min="10481" max="10481" width="11.375" style="39" customWidth="1"/>
    <col min="10482" max="10482" width="7.625" style="39" customWidth="1"/>
    <col min="10483" max="10483" width="11.375" style="39" customWidth="1"/>
    <col min="10484" max="10484" width="6.75" style="39" customWidth="1"/>
    <col min="10485" max="10485" width="11.375" style="39" customWidth="1"/>
    <col min="10486" max="10486" width="8.625" style="39" customWidth="1"/>
    <col min="10487" max="10487" width="13.25" style="39" customWidth="1"/>
    <col min="10488" max="10488" width="9" style="39"/>
    <col min="10489" max="10489" width="11" style="39" bestFit="1" customWidth="1"/>
    <col min="10490" max="10726" width="9" style="39"/>
    <col min="10727" max="10727" width="10" style="39" customWidth="1"/>
    <col min="10728" max="10728" width="3.625" style="39" customWidth="1"/>
    <col min="10729" max="10729" width="6.75" style="39" customWidth="1"/>
    <col min="10730" max="10730" width="9.125" style="39" customWidth="1"/>
    <col min="10731" max="10731" width="12.25" style="39" customWidth="1"/>
    <col min="10732" max="10732" width="7.5" style="39" customWidth="1"/>
    <col min="10733" max="10733" width="11.375" style="39" customWidth="1"/>
    <col min="10734" max="10734" width="6.625" style="39" customWidth="1"/>
    <col min="10735" max="10735" width="11.375" style="39" customWidth="1"/>
    <col min="10736" max="10736" width="7.375" style="39" customWidth="1"/>
    <col min="10737" max="10737" width="11.375" style="39" customWidth="1"/>
    <col min="10738" max="10738" width="7.625" style="39" customWidth="1"/>
    <col min="10739" max="10739" width="11.375" style="39" customWidth="1"/>
    <col min="10740" max="10740" width="6.75" style="39" customWidth="1"/>
    <col min="10741" max="10741" width="11.375" style="39" customWidth="1"/>
    <col min="10742" max="10742" width="8.625" style="39" customWidth="1"/>
    <col min="10743" max="10743" width="13.25" style="39" customWidth="1"/>
    <col min="10744" max="10744" width="9" style="39"/>
    <col min="10745" max="10745" width="11" style="39" bestFit="1" customWidth="1"/>
    <col min="10746" max="10982" width="9" style="39"/>
    <col min="10983" max="10983" width="10" style="39" customWidth="1"/>
    <col min="10984" max="10984" width="3.625" style="39" customWidth="1"/>
    <col min="10985" max="10985" width="6.75" style="39" customWidth="1"/>
    <col min="10986" max="10986" width="9.125" style="39" customWidth="1"/>
    <col min="10987" max="10987" width="12.25" style="39" customWidth="1"/>
    <col min="10988" max="10988" width="7.5" style="39" customWidth="1"/>
    <col min="10989" max="10989" width="11.375" style="39" customWidth="1"/>
    <col min="10990" max="10990" width="6.625" style="39" customWidth="1"/>
    <col min="10991" max="10991" width="11.375" style="39" customWidth="1"/>
    <col min="10992" max="10992" width="7.375" style="39" customWidth="1"/>
    <col min="10993" max="10993" width="11.375" style="39" customWidth="1"/>
    <col min="10994" max="10994" width="7.625" style="39" customWidth="1"/>
    <col min="10995" max="10995" width="11.375" style="39" customWidth="1"/>
    <col min="10996" max="10996" width="6.75" style="39" customWidth="1"/>
    <col min="10997" max="10997" width="11.375" style="39" customWidth="1"/>
    <col min="10998" max="10998" width="8.625" style="39" customWidth="1"/>
    <col min="10999" max="10999" width="13.25" style="39" customWidth="1"/>
    <col min="11000" max="11000" width="9" style="39"/>
    <col min="11001" max="11001" width="11" style="39" bestFit="1" customWidth="1"/>
    <col min="11002" max="11238" width="9" style="39"/>
    <col min="11239" max="11239" width="10" style="39" customWidth="1"/>
    <col min="11240" max="11240" width="3.625" style="39" customWidth="1"/>
    <col min="11241" max="11241" width="6.75" style="39" customWidth="1"/>
    <col min="11242" max="11242" width="9.125" style="39" customWidth="1"/>
    <col min="11243" max="11243" width="12.25" style="39" customWidth="1"/>
    <col min="11244" max="11244" width="7.5" style="39" customWidth="1"/>
    <col min="11245" max="11245" width="11.375" style="39" customWidth="1"/>
    <col min="11246" max="11246" width="6.625" style="39" customWidth="1"/>
    <col min="11247" max="11247" width="11.375" style="39" customWidth="1"/>
    <col min="11248" max="11248" width="7.375" style="39" customWidth="1"/>
    <col min="11249" max="11249" width="11.375" style="39" customWidth="1"/>
    <col min="11250" max="11250" width="7.625" style="39" customWidth="1"/>
    <col min="11251" max="11251" width="11.375" style="39" customWidth="1"/>
    <col min="11252" max="11252" width="6.75" style="39" customWidth="1"/>
    <col min="11253" max="11253" width="11.375" style="39" customWidth="1"/>
    <col min="11254" max="11254" width="8.625" style="39" customWidth="1"/>
    <col min="11255" max="11255" width="13.25" style="39" customWidth="1"/>
    <col min="11256" max="11256" width="9" style="39"/>
    <col min="11257" max="11257" width="11" style="39" bestFit="1" customWidth="1"/>
    <col min="11258" max="11494" width="9" style="39"/>
    <col min="11495" max="11495" width="10" style="39" customWidth="1"/>
    <col min="11496" max="11496" width="3.625" style="39" customWidth="1"/>
    <col min="11497" max="11497" width="6.75" style="39" customWidth="1"/>
    <col min="11498" max="11498" width="9.125" style="39" customWidth="1"/>
    <col min="11499" max="11499" width="12.25" style="39" customWidth="1"/>
    <col min="11500" max="11500" width="7.5" style="39" customWidth="1"/>
    <col min="11501" max="11501" width="11.375" style="39" customWidth="1"/>
    <col min="11502" max="11502" width="6.625" style="39" customWidth="1"/>
    <col min="11503" max="11503" width="11.375" style="39" customWidth="1"/>
    <col min="11504" max="11504" width="7.375" style="39" customWidth="1"/>
    <col min="11505" max="11505" width="11.375" style="39" customWidth="1"/>
    <col min="11506" max="11506" width="7.625" style="39" customWidth="1"/>
    <col min="11507" max="11507" width="11.375" style="39" customWidth="1"/>
    <col min="11508" max="11508" width="6.75" style="39" customWidth="1"/>
    <col min="11509" max="11509" width="11.375" style="39" customWidth="1"/>
    <col min="11510" max="11510" width="8.625" style="39" customWidth="1"/>
    <col min="11511" max="11511" width="13.25" style="39" customWidth="1"/>
    <col min="11512" max="11512" width="9" style="39"/>
    <col min="11513" max="11513" width="11" style="39" bestFit="1" customWidth="1"/>
    <col min="11514" max="11750" width="9" style="39"/>
    <col min="11751" max="11751" width="10" style="39" customWidth="1"/>
    <col min="11752" max="11752" width="3.625" style="39" customWidth="1"/>
    <col min="11753" max="11753" width="6.75" style="39" customWidth="1"/>
    <col min="11754" max="11754" width="9.125" style="39" customWidth="1"/>
    <col min="11755" max="11755" width="12.25" style="39" customWidth="1"/>
    <col min="11756" max="11756" width="7.5" style="39" customWidth="1"/>
    <col min="11757" max="11757" width="11.375" style="39" customWidth="1"/>
    <col min="11758" max="11758" width="6.625" style="39" customWidth="1"/>
    <col min="11759" max="11759" width="11.375" style="39" customWidth="1"/>
    <col min="11760" max="11760" width="7.375" style="39" customWidth="1"/>
    <col min="11761" max="11761" width="11.375" style="39" customWidth="1"/>
    <col min="11762" max="11762" width="7.625" style="39" customWidth="1"/>
    <col min="11763" max="11763" width="11.375" style="39" customWidth="1"/>
    <col min="11764" max="11764" width="6.75" style="39" customWidth="1"/>
    <col min="11765" max="11765" width="11.375" style="39" customWidth="1"/>
    <col min="11766" max="11766" width="8.625" style="39" customWidth="1"/>
    <col min="11767" max="11767" width="13.25" style="39" customWidth="1"/>
    <col min="11768" max="11768" width="9" style="39"/>
    <col min="11769" max="11769" width="11" style="39" bestFit="1" customWidth="1"/>
    <col min="11770" max="12006" width="9" style="39"/>
    <col min="12007" max="12007" width="10" style="39" customWidth="1"/>
    <col min="12008" max="12008" width="3.625" style="39" customWidth="1"/>
    <col min="12009" max="12009" width="6.75" style="39" customWidth="1"/>
    <col min="12010" max="12010" width="9.125" style="39" customWidth="1"/>
    <col min="12011" max="12011" width="12.25" style="39" customWidth="1"/>
    <col min="12012" max="12012" width="7.5" style="39" customWidth="1"/>
    <col min="12013" max="12013" width="11.375" style="39" customWidth="1"/>
    <col min="12014" max="12014" width="6.625" style="39" customWidth="1"/>
    <col min="12015" max="12015" width="11.375" style="39" customWidth="1"/>
    <col min="12016" max="12016" width="7.375" style="39" customWidth="1"/>
    <col min="12017" max="12017" width="11.375" style="39" customWidth="1"/>
    <col min="12018" max="12018" width="7.625" style="39" customWidth="1"/>
    <col min="12019" max="12019" width="11.375" style="39" customWidth="1"/>
    <col min="12020" max="12020" width="6.75" style="39" customWidth="1"/>
    <col min="12021" max="12021" width="11.375" style="39" customWidth="1"/>
    <col min="12022" max="12022" width="8.625" style="39" customWidth="1"/>
    <col min="12023" max="12023" width="13.25" style="39" customWidth="1"/>
    <col min="12024" max="12024" width="9" style="39"/>
    <col min="12025" max="12025" width="11" style="39" bestFit="1" customWidth="1"/>
    <col min="12026" max="12262" width="9" style="39"/>
    <col min="12263" max="12263" width="10" style="39" customWidth="1"/>
    <col min="12264" max="12264" width="3.625" style="39" customWidth="1"/>
    <col min="12265" max="12265" width="6.75" style="39" customWidth="1"/>
    <col min="12266" max="12266" width="9.125" style="39" customWidth="1"/>
    <col min="12267" max="12267" width="12.25" style="39" customWidth="1"/>
    <col min="12268" max="12268" width="7.5" style="39" customWidth="1"/>
    <col min="12269" max="12269" width="11.375" style="39" customWidth="1"/>
    <col min="12270" max="12270" width="6.625" style="39" customWidth="1"/>
    <col min="12271" max="12271" width="11.375" style="39" customWidth="1"/>
    <col min="12272" max="12272" width="7.375" style="39" customWidth="1"/>
    <col min="12273" max="12273" width="11.375" style="39" customWidth="1"/>
    <col min="12274" max="12274" width="7.625" style="39" customWidth="1"/>
    <col min="12275" max="12275" width="11.375" style="39" customWidth="1"/>
    <col min="12276" max="12276" width="6.75" style="39" customWidth="1"/>
    <col min="12277" max="12277" width="11.375" style="39" customWidth="1"/>
    <col min="12278" max="12278" width="8.625" style="39" customWidth="1"/>
    <col min="12279" max="12279" width="13.25" style="39" customWidth="1"/>
    <col min="12280" max="12280" width="9" style="39"/>
    <col min="12281" max="12281" width="11" style="39" bestFit="1" customWidth="1"/>
    <col min="12282" max="12518" width="9" style="39"/>
    <col min="12519" max="12519" width="10" style="39" customWidth="1"/>
    <col min="12520" max="12520" width="3.625" style="39" customWidth="1"/>
    <col min="12521" max="12521" width="6.75" style="39" customWidth="1"/>
    <col min="12522" max="12522" width="9.125" style="39" customWidth="1"/>
    <col min="12523" max="12523" width="12.25" style="39" customWidth="1"/>
    <col min="12524" max="12524" width="7.5" style="39" customWidth="1"/>
    <col min="12525" max="12525" width="11.375" style="39" customWidth="1"/>
    <col min="12526" max="12526" width="6.625" style="39" customWidth="1"/>
    <col min="12527" max="12527" width="11.375" style="39" customWidth="1"/>
    <col min="12528" max="12528" width="7.375" style="39" customWidth="1"/>
    <col min="12529" max="12529" width="11.375" style="39" customWidth="1"/>
    <col min="12530" max="12530" width="7.625" style="39" customWidth="1"/>
    <col min="12531" max="12531" width="11.375" style="39" customWidth="1"/>
    <col min="12532" max="12532" width="6.75" style="39" customWidth="1"/>
    <col min="12533" max="12533" width="11.375" style="39" customWidth="1"/>
    <col min="12534" max="12534" width="8.625" style="39" customWidth="1"/>
    <col min="12535" max="12535" width="13.25" style="39" customWidth="1"/>
    <col min="12536" max="12536" width="9" style="39"/>
    <col min="12537" max="12537" width="11" style="39" bestFit="1" customWidth="1"/>
    <col min="12538" max="12774" width="9" style="39"/>
    <col min="12775" max="12775" width="10" style="39" customWidth="1"/>
    <col min="12776" max="12776" width="3.625" style="39" customWidth="1"/>
    <col min="12777" max="12777" width="6.75" style="39" customWidth="1"/>
    <col min="12778" max="12778" width="9.125" style="39" customWidth="1"/>
    <col min="12779" max="12779" width="12.25" style="39" customWidth="1"/>
    <col min="12780" max="12780" width="7.5" style="39" customWidth="1"/>
    <col min="12781" max="12781" width="11.375" style="39" customWidth="1"/>
    <col min="12782" max="12782" width="6.625" style="39" customWidth="1"/>
    <col min="12783" max="12783" width="11.375" style="39" customWidth="1"/>
    <col min="12784" max="12784" width="7.375" style="39" customWidth="1"/>
    <col min="12785" max="12785" width="11.375" style="39" customWidth="1"/>
    <col min="12786" max="12786" width="7.625" style="39" customWidth="1"/>
    <col min="12787" max="12787" width="11.375" style="39" customWidth="1"/>
    <col min="12788" max="12788" width="6.75" style="39" customWidth="1"/>
    <col min="12789" max="12789" width="11.375" style="39" customWidth="1"/>
    <col min="12790" max="12790" width="8.625" style="39" customWidth="1"/>
    <col min="12791" max="12791" width="13.25" style="39" customWidth="1"/>
    <col min="12792" max="12792" width="9" style="39"/>
    <col min="12793" max="12793" width="11" style="39" bestFit="1" customWidth="1"/>
    <col min="12794" max="13030" width="9" style="39"/>
    <col min="13031" max="13031" width="10" style="39" customWidth="1"/>
    <col min="13032" max="13032" width="3.625" style="39" customWidth="1"/>
    <col min="13033" max="13033" width="6.75" style="39" customWidth="1"/>
    <col min="13034" max="13034" width="9.125" style="39" customWidth="1"/>
    <col min="13035" max="13035" width="12.25" style="39" customWidth="1"/>
    <col min="13036" max="13036" width="7.5" style="39" customWidth="1"/>
    <col min="13037" max="13037" width="11.375" style="39" customWidth="1"/>
    <col min="13038" max="13038" width="6.625" style="39" customWidth="1"/>
    <col min="13039" max="13039" width="11.375" style="39" customWidth="1"/>
    <col min="13040" max="13040" width="7.375" style="39" customWidth="1"/>
    <col min="13041" max="13041" width="11.375" style="39" customWidth="1"/>
    <col min="13042" max="13042" width="7.625" style="39" customWidth="1"/>
    <col min="13043" max="13043" width="11.375" style="39" customWidth="1"/>
    <col min="13044" max="13044" width="6.75" style="39" customWidth="1"/>
    <col min="13045" max="13045" width="11.375" style="39" customWidth="1"/>
    <col min="13046" max="13046" width="8.625" style="39" customWidth="1"/>
    <col min="13047" max="13047" width="13.25" style="39" customWidth="1"/>
    <col min="13048" max="13048" width="9" style="39"/>
    <col min="13049" max="13049" width="11" style="39" bestFit="1" customWidth="1"/>
    <col min="13050" max="13286" width="9" style="39"/>
    <col min="13287" max="13287" width="10" style="39" customWidth="1"/>
    <col min="13288" max="13288" width="3.625" style="39" customWidth="1"/>
    <col min="13289" max="13289" width="6.75" style="39" customWidth="1"/>
    <col min="13290" max="13290" width="9.125" style="39" customWidth="1"/>
    <col min="13291" max="13291" width="12.25" style="39" customWidth="1"/>
    <col min="13292" max="13292" width="7.5" style="39" customWidth="1"/>
    <col min="13293" max="13293" width="11.375" style="39" customWidth="1"/>
    <col min="13294" max="13294" width="6.625" style="39" customWidth="1"/>
    <col min="13295" max="13295" width="11.375" style="39" customWidth="1"/>
    <col min="13296" max="13296" width="7.375" style="39" customWidth="1"/>
    <col min="13297" max="13297" width="11.375" style="39" customWidth="1"/>
    <col min="13298" max="13298" width="7.625" style="39" customWidth="1"/>
    <col min="13299" max="13299" width="11.375" style="39" customWidth="1"/>
    <col min="13300" max="13300" width="6.75" style="39" customWidth="1"/>
    <col min="13301" max="13301" width="11.375" style="39" customWidth="1"/>
    <col min="13302" max="13302" width="8.625" style="39" customWidth="1"/>
    <col min="13303" max="13303" width="13.25" style="39" customWidth="1"/>
    <col min="13304" max="13304" width="9" style="39"/>
    <col min="13305" max="13305" width="11" style="39" bestFit="1" customWidth="1"/>
    <col min="13306" max="13542" width="9" style="39"/>
    <col min="13543" max="13543" width="10" style="39" customWidth="1"/>
    <col min="13544" max="13544" width="3.625" style="39" customWidth="1"/>
    <col min="13545" max="13545" width="6.75" style="39" customWidth="1"/>
    <col min="13546" max="13546" width="9.125" style="39" customWidth="1"/>
    <col min="13547" max="13547" width="12.25" style="39" customWidth="1"/>
    <col min="13548" max="13548" width="7.5" style="39" customWidth="1"/>
    <col min="13549" max="13549" width="11.375" style="39" customWidth="1"/>
    <col min="13550" max="13550" width="6.625" style="39" customWidth="1"/>
    <col min="13551" max="13551" width="11.375" style="39" customWidth="1"/>
    <col min="13552" max="13552" width="7.375" style="39" customWidth="1"/>
    <col min="13553" max="13553" width="11.375" style="39" customWidth="1"/>
    <col min="13554" max="13554" width="7.625" style="39" customWidth="1"/>
    <col min="13555" max="13555" width="11.375" style="39" customWidth="1"/>
    <col min="13556" max="13556" width="6.75" style="39" customWidth="1"/>
    <col min="13557" max="13557" width="11.375" style="39" customWidth="1"/>
    <col min="13558" max="13558" width="8.625" style="39" customWidth="1"/>
    <col min="13559" max="13559" width="13.25" style="39" customWidth="1"/>
    <col min="13560" max="13560" width="9" style="39"/>
    <col min="13561" max="13561" width="11" style="39" bestFit="1" customWidth="1"/>
    <col min="13562" max="13798" width="9" style="39"/>
    <col min="13799" max="13799" width="10" style="39" customWidth="1"/>
    <col min="13800" max="13800" width="3.625" style="39" customWidth="1"/>
    <col min="13801" max="13801" width="6.75" style="39" customWidth="1"/>
    <col min="13802" max="13802" width="9.125" style="39" customWidth="1"/>
    <col min="13803" max="13803" width="12.25" style="39" customWidth="1"/>
    <col min="13804" max="13804" width="7.5" style="39" customWidth="1"/>
    <col min="13805" max="13805" width="11.375" style="39" customWidth="1"/>
    <col min="13806" max="13806" width="6.625" style="39" customWidth="1"/>
    <col min="13807" max="13807" width="11.375" style="39" customWidth="1"/>
    <col min="13808" max="13808" width="7.375" style="39" customWidth="1"/>
    <col min="13809" max="13809" width="11.375" style="39" customWidth="1"/>
    <col min="13810" max="13810" width="7.625" style="39" customWidth="1"/>
    <col min="13811" max="13811" width="11.375" style="39" customWidth="1"/>
    <col min="13812" max="13812" width="6.75" style="39" customWidth="1"/>
    <col min="13813" max="13813" width="11.375" style="39" customWidth="1"/>
    <col min="13814" max="13814" width="8.625" style="39" customWidth="1"/>
    <col min="13815" max="13815" width="13.25" style="39" customWidth="1"/>
    <col min="13816" max="13816" width="9" style="39"/>
    <col min="13817" max="13817" width="11" style="39" bestFit="1" customWidth="1"/>
    <col min="13818" max="14054" width="9" style="39"/>
    <col min="14055" max="14055" width="10" style="39" customWidth="1"/>
    <col min="14056" max="14056" width="3.625" style="39" customWidth="1"/>
    <col min="14057" max="14057" width="6.75" style="39" customWidth="1"/>
    <col min="14058" max="14058" width="9.125" style="39" customWidth="1"/>
    <col min="14059" max="14059" width="12.25" style="39" customWidth="1"/>
    <col min="14060" max="14060" width="7.5" style="39" customWidth="1"/>
    <col min="14061" max="14061" width="11.375" style="39" customWidth="1"/>
    <col min="14062" max="14062" width="6.625" style="39" customWidth="1"/>
    <col min="14063" max="14063" width="11.375" style="39" customWidth="1"/>
    <col min="14064" max="14064" width="7.375" style="39" customWidth="1"/>
    <col min="14065" max="14065" width="11.375" style="39" customWidth="1"/>
    <col min="14066" max="14066" width="7.625" style="39" customWidth="1"/>
    <col min="14067" max="14067" width="11.375" style="39" customWidth="1"/>
    <col min="14068" max="14068" width="6.75" style="39" customWidth="1"/>
    <col min="14069" max="14069" width="11.375" style="39" customWidth="1"/>
    <col min="14070" max="14070" width="8.625" style="39" customWidth="1"/>
    <col min="14071" max="14071" width="13.25" style="39" customWidth="1"/>
    <col min="14072" max="14072" width="9" style="39"/>
    <col min="14073" max="14073" width="11" style="39" bestFit="1" customWidth="1"/>
    <col min="14074" max="14310" width="9" style="39"/>
    <col min="14311" max="14311" width="10" style="39" customWidth="1"/>
    <col min="14312" max="14312" width="3.625" style="39" customWidth="1"/>
    <col min="14313" max="14313" width="6.75" style="39" customWidth="1"/>
    <col min="14314" max="14314" width="9.125" style="39" customWidth="1"/>
    <col min="14315" max="14315" width="12.25" style="39" customWidth="1"/>
    <col min="14316" max="14316" width="7.5" style="39" customWidth="1"/>
    <col min="14317" max="14317" width="11.375" style="39" customWidth="1"/>
    <col min="14318" max="14318" width="6.625" style="39" customWidth="1"/>
    <col min="14319" max="14319" width="11.375" style="39" customWidth="1"/>
    <col min="14320" max="14320" width="7.375" style="39" customWidth="1"/>
    <col min="14321" max="14321" width="11.375" style="39" customWidth="1"/>
    <col min="14322" max="14322" width="7.625" style="39" customWidth="1"/>
    <col min="14323" max="14323" width="11.375" style="39" customWidth="1"/>
    <col min="14324" max="14324" width="6.75" style="39" customWidth="1"/>
    <col min="14325" max="14325" width="11.375" style="39" customWidth="1"/>
    <col min="14326" max="14326" width="8.625" style="39" customWidth="1"/>
    <col min="14327" max="14327" width="13.25" style="39" customWidth="1"/>
    <col min="14328" max="14328" width="9" style="39"/>
    <col min="14329" max="14329" width="11" style="39" bestFit="1" customWidth="1"/>
    <col min="14330" max="14566" width="9" style="39"/>
    <col min="14567" max="14567" width="10" style="39" customWidth="1"/>
    <col min="14568" max="14568" width="3.625" style="39" customWidth="1"/>
    <col min="14569" max="14569" width="6.75" style="39" customWidth="1"/>
    <col min="14570" max="14570" width="9.125" style="39" customWidth="1"/>
    <col min="14571" max="14571" width="12.25" style="39" customWidth="1"/>
    <col min="14572" max="14572" width="7.5" style="39" customWidth="1"/>
    <col min="14573" max="14573" width="11.375" style="39" customWidth="1"/>
    <col min="14574" max="14574" width="6.625" style="39" customWidth="1"/>
    <col min="14575" max="14575" width="11.375" style="39" customWidth="1"/>
    <col min="14576" max="14576" width="7.375" style="39" customWidth="1"/>
    <col min="14577" max="14577" width="11.375" style="39" customWidth="1"/>
    <col min="14578" max="14578" width="7.625" style="39" customWidth="1"/>
    <col min="14579" max="14579" width="11.375" style="39" customWidth="1"/>
    <col min="14580" max="14580" width="6.75" style="39" customWidth="1"/>
    <col min="14581" max="14581" width="11.375" style="39" customWidth="1"/>
    <col min="14582" max="14582" width="8.625" style="39" customWidth="1"/>
    <col min="14583" max="14583" width="13.25" style="39" customWidth="1"/>
    <col min="14584" max="14584" width="9" style="39"/>
    <col min="14585" max="14585" width="11" style="39" bestFit="1" customWidth="1"/>
    <col min="14586" max="14822" width="9" style="39"/>
    <col min="14823" max="14823" width="10" style="39" customWidth="1"/>
    <col min="14824" max="14824" width="3.625" style="39" customWidth="1"/>
    <col min="14825" max="14825" width="6.75" style="39" customWidth="1"/>
    <col min="14826" max="14826" width="9.125" style="39" customWidth="1"/>
    <col min="14827" max="14827" width="12.25" style="39" customWidth="1"/>
    <col min="14828" max="14828" width="7.5" style="39" customWidth="1"/>
    <col min="14829" max="14829" width="11.375" style="39" customWidth="1"/>
    <col min="14830" max="14830" width="6.625" style="39" customWidth="1"/>
    <col min="14831" max="14831" width="11.375" style="39" customWidth="1"/>
    <col min="14832" max="14832" width="7.375" style="39" customWidth="1"/>
    <col min="14833" max="14833" width="11.375" style="39" customWidth="1"/>
    <col min="14834" max="14834" width="7.625" style="39" customWidth="1"/>
    <col min="14835" max="14835" width="11.375" style="39" customWidth="1"/>
    <col min="14836" max="14836" width="6.75" style="39" customWidth="1"/>
    <col min="14837" max="14837" width="11.375" style="39" customWidth="1"/>
    <col min="14838" max="14838" width="8.625" style="39" customWidth="1"/>
    <col min="14839" max="14839" width="13.25" style="39" customWidth="1"/>
    <col min="14840" max="14840" width="9" style="39"/>
    <col min="14841" max="14841" width="11" style="39" bestFit="1" customWidth="1"/>
    <col min="14842" max="15078" width="9" style="39"/>
    <col min="15079" max="15079" width="10" style="39" customWidth="1"/>
    <col min="15080" max="15080" width="3.625" style="39" customWidth="1"/>
    <col min="15081" max="15081" width="6.75" style="39" customWidth="1"/>
    <col min="15082" max="15082" width="9.125" style="39" customWidth="1"/>
    <col min="15083" max="15083" width="12.25" style="39" customWidth="1"/>
    <col min="15084" max="15084" width="7.5" style="39" customWidth="1"/>
    <col min="15085" max="15085" width="11.375" style="39" customWidth="1"/>
    <col min="15086" max="15086" width="6.625" style="39" customWidth="1"/>
    <col min="15087" max="15087" width="11.375" style="39" customWidth="1"/>
    <col min="15088" max="15088" width="7.375" style="39" customWidth="1"/>
    <col min="15089" max="15089" width="11.375" style="39" customWidth="1"/>
    <col min="15090" max="15090" width="7.625" style="39" customWidth="1"/>
    <col min="15091" max="15091" width="11.375" style="39" customWidth="1"/>
    <col min="15092" max="15092" width="6.75" style="39" customWidth="1"/>
    <col min="15093" max="15093" width="11.375" style="39" customWidth="1"/>
    <col min="15094" max="15094" width="8.625" style="39" customWidth="1"/>
    <col min="15095" max="15095" width="13.25" style="39" customWidth="1"/>
    <col min="15096" max="15096" width="9" style="39"/>
    <col min="15097" max="15097" width="11" style="39" bestFit="1" customWidth="1"/>
    <col min="15098" max="15334" width="9" style="39"/>
    <col min="15335" max="15335" width="10" style="39" customWidth="1"/>
    <col min="15336" max="15336" width="3.625" style="39" customWidth="1"/>
    <col min="15337" max="15337" width="6.75" style="39" customWidth="1"/>
    <col min="15338" max="15338" width="9.125" style="39" customWidth="1"/>
    <col min="15339" max="15339" width="12.25" style="39" customWidth="1"/>
    <col min="15340" max="15340" width="7.5" style="39" customWidth="1"/>
    <col min="15341" max="15341" width="11.375" style="39" customWidth="1"/>
    <col min="15342" max="15342" width="6.625" style="39" customWidth="1"/>
    <col min="15343" max="15343" width="11.375" style="39" customWidth="1"/>
    <col min="15344" max="15344" width="7.375" style="39" customWidth="1"/>
    <col min="15345" max="15345" width="11.375" style="39" customWidth="1"/>
    <col min="15346" max="15346" width="7.625" style="39" customWidth="1"/>
    <col min="15347" max="15347" width="11.375" style="39" customWidth="1"/>
    <col min="15348" max="15348" width="6.75" style="39" customWidth="1"/>
    <col min="15349" max="15349" width="11.375" style="39" customWidth="1"/>
    <col min="15350" max="15350" width="8.625" style="39" customWidth="1"/>
    <col min="15351" max="15351" width="13.25" style="39" customWidth="1"/>
    <col min="15352" max="15352" width="9" style="39"/>
    <col min="15353" max="15353" width="11" style="39" bestFit="1" customWidth="1"/>
    <col min="15354" max="15590" width="9" style="39"/>
    <col min="15591" max="15591" width="10" style="39" customWidth="1"/>
    <col min="15592" max="15592" width="3.625" style="39" customWidth="1"/>
    <col min="15593" max="15593" width="6.75" style="39" customWidth="1"/>
    <col min="15594" max="15594" width="9.125" style="39" customWidth="1"/>
    <col min="15595" max="15595" width="12.25" style="39" customWidth="1"/>
    <col min="15596" max="15596" width="7.5" style="39" customWidth="1"/>
    <col min="15597" max="15597" width="11.375" style="39" customWidth="1"/>
    <col min="15598" max="15598" width="6.625" style="39" customWidth="1"/>
    <col min="15599" max="15599" width="11.375" style="39" customWidth="1"/>
    <col min="15600" max="15600" width="7.375" style="39" customWidth="1"/>
    <col min="15601" max="15601" width="11.375" style="39" customWidth="1"/>
    <col min="15602" max="15602" width="7.625" style="39" customWidth="1"/>
    <col min="15603" max="15603" width="11.375" style="39" customWidth="1"/>
    <col min="15604" max="15604" width="6.75" style="39" customWidth="1"/>
    <col min="15605" max="15605" width="11.375" style="39" customWidth="1"/>
    <col min="15606" max="15606" width="8.625" style="39" customWidth="1"/>
    <col min="15607" max="15607" width="13.25" style="39" customWidth="1"/>
    <col min="15608" max="15608" width="9" style="39"/>
    <col min="15609" max="15609" width="11" style="39" bestFit="1" customWidth="1"/>
    <col min="15610" max="15846" width="9" style="39"/>
    <col min="15847" max="15847" width="10" style="39" customWidth="1"/>
    <col min="15848" max="15848" width="3.625" style="39" customWidth="1"/>
    <col min="15849" max="15849" width="6.75" style="39" customWidth="1"/>
    <col min="15850" max="15850" width="9.125" style="39" customWidth="1"/>
    <col min="15851" max="15851" width="12.25" style="39" customWidth="1"/>
    <col min="15852" max="15852" width="7.5" style="39" customWidth="1"/>
    <col min="15853" max="15853" width="11.375" style="39" customWidth="1"/>
    <col min="15854" max="15854" width="6.625" style="39" customWidth="1"/>
    <col min="15855" max="15855" width="11.375" style="39" customWidth="1"/>
    <col min="15856" max="15856" width="7.375" style="39" customWidth="1"/>
    <col min="15857" max="15857" width="11.375" style="39" customWidth="1"/>
    <col min="15858" max="15858" width="7.625" style="39" customWidth="1"/>
    <col min="15859" max="15859" width="11.375" style="39" customWidth="1"/>
    <col min="15860" max="15860" width="6.75" style="39" customWidth="1"/>
    <col min="15861" max="15861" width="11.375" style="39" customWidth="1"/>
    <col min="15862" max="15862" width="8.625" style="39" customWidth="1"/>
    <col min="15863" max="15863" width="13.25" style="39" customWidth="1"/>
    <col min="15864" max="15864" width="9" style="39"/>
    <col min="15865" max="15865" width="11" style="39" bestFit="1" customWidth="1"/>
    <col min="15866" max="16102" width="9" style="39"/>
    <col min="16103" max="16103" width="10" style="39" customWidth="1"/>
    <col min="16104" max="16104" width="3.625" style="39" customWidth="1"/>
    <col min="16105" max="16105" width="6.75" style="39" customWidth="1"/>
    <col min="16106" max="16106" width="9.125" style="39" customWidth="1"/>
    <col min="16107" max="16107" width="12.25" style="39" customWidth="1"/>
    <col min="16108" max="16108" width="7.5" style="39" customWidth="1"/>
    <col min="16109" max="16109" width="11.375" style="39" customWidth="1"/>
    <col min="16110" max="16110" width="6.625" style="39" customWidth="1"/>
    <col min="16111" max="16111" width="11.375" style="39" customWidth="1"/>
    <col min="16112" max="16112" width="7.375" style="39" customWidth="1"/>
    <col min="16113" max="16113" width="11.375" style="39" customWidth="1"/>
    <col min="16114" max="16114" width="7.625" style="39" customWidth="1"/>
    <col min="16115" max="16115" width="11.375" style="39" customWidth="1"/>
    <col min="16116" max="16116" width="6.75" style="39" customWidth="1"/>
    <col min="16117" max="16117" width="11.375" style="39" customWidth="1"/>
    <col min="16118" max="16118" width="8.625" style="39" customWidth="1"/>
    <col min="16119" max="16119" width="13.25" style="39" customWidth="1"/>
    <col min="16120" max="16120" width="9" style="39"/>
    <col min="16121" max="16121" width="11" style="39" bestFit="1" customWidth="1"/>
    <col min="16122" max="16384" width="9" style="39"/>
  </cols>
  <sheetData>
    <row r="1" spans="1:17" ht="17.25" customHeight="1" x14ac:dyDescent="0.15">
      <c r="A1" s="79" t="s">
        <v>20</v>
      </c>
      <c r="B1" s="79"/>
      <c r="C1" s="79"/>
      <c r="D1" s="79"/>
      <c r="E1" s="79"/>
      <c r="F1" s="79"/>
      <c r="G1" s="79"/>
      <c r="H1" s="43"/>
      <c r="I1" s="43"/>
      <c r="J1" s="43"/>
      <c r="K1" s="43"/>
      <c r="L1" s="42"/>
      <c r="M1" s="42"/>
      <c r="N1" s="42"/>
      <c r="O1" s="69" t="s">
        <v>56</v>
      </c>
      <c r="P1" s="69"/>
      <c r="Q1" s="69"/>
    </row>
    <row r="2" spans="1:17" x14ac:dyDescent="0.15">
      <c r="A2" s="8"/>
      <c r="B2" s="8"/>
      <c r="C2" s="8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</row>
    <row r="3" spans="1:17" ht="16.5" customHeight="1" x14ac:dyDescent="0.15">
      <c r="A3" s="70"/>
      <c r="B3" s="71"/>
      <c r="C3" s="10" t="s">
        <v>21</v>
      </c>
      <c r="D3" s="72" t="s">
        <v>22</v>
      </c>
      <c r="E3" s="73"/>
      <c r="F3" s="56" t="s">
        <v>23</v>
      </c>
      <c r="G3" s="75"/>
      <c r="H3" s="76" t="s">
        <v>24</v>
      </c>
      <c r="I3" s="73"/>
      <c r="J3" s="76" t="s">
        <v>25</v>
      </c>
      <c r="K3" s="73"/>
      <c r="L3" s="76" t="s">
        <v>26</v>
      </c>
      <c r="M3" s="73"/>
      <c r="N3" s="76" t="s">
        <v>27</v>
      </c>
      <c r="O3" s="73"/>
      <c r="P3" s="77" t="s">
        <v>28</v>
      </c>
      <c r="Q3" s="78"/>
    </row>
    <row r="4" spans="1:17" ht="13.5" customHeight="1" x14ac:dyDescent="0.15">
      <c r="A4" s="11"/>
      <c r="B4" s="12"/>
      <c r="C4" s="14"/>
      <c r="D4" s="74"/>
      <c r="E4" s="73"/>
      <c r="F4" s="75"/>
      <c r="G4" s="75"/>
      <c r="H4" s="73"/>
      <c r="I4" s="73"/>
      <c r="J4" s="73"/>
      <c r="K4" s="73"/>
      <c r="L4" s="73"/>
      <c r="M4" s="73"/>
      <c r="N4" s="73"/>
      <c r="O4" s="73"/>
      <c r="P4" s="78"/>
      <c r="Q4" s="78"/>
    </row>
    <row r="5" spans="1:17" ht="12.75" customHeight="1" x14ac:dyDescent="0.15">
      <c r="A5" s="11"/>
      <c r="B5" s="13"/>
      <c r="C5" s="14" t="s">
        <v>29</v>
      </c>
      <c r="D5" s="67" t="s">
        <v>30</v>
      </c>
      <c r="E5" s="67" t="s">
        <v>31</v>
      </c>
      <c r="F5" s="67" t="s">
        <v>30</v>
      </c>
      <c r="G5" s="67" t="s">
        <v>31</v>
      </c>
      <c r="H5" s="67" t="s">
        <v>30</v>
      </c>
      <c r="I5" s="67" t="s">
        <v>31</v>
      </c>
      <c r="J5" s="67" t="s">
        <v>30</v>
      </c>
      <c r="K5" s="67" t="s">
        <v>31</v>
      </c>
      <c r="L5" s="67" t="s">
        <v>30</v>
      </c>
      <c r="M5" s="67" t="s">
        <v>31</v>
      </c>
      <c r="N5" s="67" t="s">
        <v>30</v>
      </c>
      <c r="O5" s="67" t="s">
        <v>31</v>
      </c>
      <c r="P5" s="58" t="s">
        <v>30</v>
      </c>
      <c r="Q5" s="58" t="s">
        <v>31</v>
      </c>
    </row>
    <row r="6" spans="1:17" ht="12.75" customHeight="1" x14ac:dyDescent="0.15">
      <c r="A6" s="61" t="s">
        <v>32</v>
      </c>
      <c r="B6" s="62"/>
      <c r="C6" s="15" t="s">
        <v>33</v>
      </c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59"/>
      <c r="Q6" s="59"/>
    </row>
    <row r="7" spans="1:17" ht="11.25" customHeight="1" x14ac:dyDescent="0.15">
      <c r="A7" s="16" t="s">
        <v>34</v>
      </c>
      <c r="B7" s="17" t="s">
        <v>35</v>
      </c>
      <c r="C7" s="18" t="s">
        <v>36</v>
      </c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0"/>
      <c r="Q7" s="60"/>
    </row>
    <row r="8" spans="1:17" ht="15" customHeight="1" x14ac:dyDescent="0.15">
      <c r="A8" s="63" t="s">
        <v>37</v>
      </c>
      <c r="B8" s="66" t="s">
        <v>38</v>
      </c>
      <c r="C8" s="19" t="s">
        <v>39</v>
      </c>
      <c r="D8" s="44">
        <v>23</v>
      </c>
      <c r="E8" s="21">
        <v>506</v>
      </c>
      <c r="F8" s="20">
        <v>0</v>
      </c>
      <c r="G8" s="21">
        <v>0</v>
      </c>
      <c r="H8" s="20">
        <v>0</v>
      </c>
      <c r="I8" s="21">
        <v>0</v>
      </c>
      <c r="J8" s="20">
        <v>0</v>
      </c>
      <c r="K8" s="21">
        <v>0</v>
      </c>
      <c r="L8" s="20">
        <v>0</v>
      </c>
      <c r="M8" s="21">
        <v>0</v>
      </c>
      <c r="N8" s="20">
        <v>0</v>
      </c>
      <c r="O8" s="21">
        <v>0</v>
      </c>
      <c r="P8" s="22">
        <f>SUM(D8,F8,H8,J8,L8,N8)</f>
        <v>23</v>
      </c>
      <c r="Q8" s="22">
        <f>SUM(E8,G8,I8,K8,M8,O8)</f>
        <v>506</v>
      </c>
    </row>
    <row r="9" spans="1:17" ht="15" customHeight="1" x14ac:dyDescent="0.15">
      <c r="A9" s="64"/>
      <c r="B9" s="57"/>
      <c r="C9" s="23" t="s">
        <v>36</v>
      </c>
      <c r="D9" s="24">
        <v>325</v>
      </c>
      <c r="E9" s="24">
        <v>3887.53</v>
      </c>
      <c r="F9" s="24">
        <v>2</v>
      </c>
      <c r="G9" s="24">
        <v>39.120000000000005</v>
      </c>
      <c r="H9" s="24">
        <v>0</v>
      </c>
      <c r="I9" s="24">
        <v>0</v>
      </c>
      <c r="J9" s="24"/>
      <c r="K9" s="24"/>
      <c r="L9" s="24">
        <v>4</v>
      </c>
      <c r="M9" s="24">
        <v>130.38999999999999</v>
      </c>
      <c r="N9" s="24">
        <v>0</v>
      </c>
      <c r="O9" s="24">
        <v>0</v>
      </c>
      <c r="P9" s="25">
        <f>D9+F9+H9+J9+L9+N9</f>
        <v>331</v>
      </c>
      <c r="Q9" s="25">
        <f>E9+G9+M9</f>
        <v>4057.04</v>
      </c>
    </row>
    <row r="10" spans="1:17" ht="15" customHeight="1" x14ac:dyDescent="0.15">
      <c r="A10" s="64"/>
      <c r="B10" s="57" t="s">
        <v>40</v>
      </c>
      <c r="C10" s="19" t="s">
        <v>39</v>
      </c>
      <c r="D10" s="44">
        <v>312</v>
      </c>
      <c r="E10" s="21">
        <v>6579</v>
      </c>
      <c r="F10" s="21">
        <v>9</v>
      </c>
      <c r="G10" s="21">
        <v>383</v>
      </c>
      <c r="H10" s="21">
        <v>0</v>
      </c>
      <c r="I10" s="21">
        <v>0</v>
      </c>
      <c r="J10" s="21"/>
      <c r="K10" s="21"/>
      <c r="L10" s="21">
        <v>43</v>
      </c>
      <c r="M10" s="21">
        <v>2686</v>
      </c>
      <c r="N10" s="21">
        <v>0</v>
      </c>
      <c r="O10" s="21">
        <v>0</v>
      </c>
      <c r="P10" s="22">
        <f>SUM(D10,F10,H10,J10,L10,N10)</f>
        <v>364</v>
      </c>
      <c r="Q10" s="22">
        <f>SUM(E10,G10,I10,K10,M10,O10)</f>
        <v>9648</v>
      </c>
    </row>
    <row r="11" spans="1:17" ht="15" customHeight="1" x14ac:dyDescent="0.15">
      <c r="A11" s="65"/>
      <c r="B11" s="57"/>
      <c r="C11" s="23" t="s">
        <v>36</v>
      </c>
      <c r="D11" s="24">
        <v>1126</v>
      </c>
      <c r="E11" s="24">
        <v>23668.27</v>
      </c>
      <c r="F11" s="24">
        <v>9</v>
      </c>
      <c r="G11" s="24">
        <v>173.73</v>
      </c>
      <c r="H11" s="24">
        <v>2</v>
      </c>
      <c r="I11" s="24">
        <v>38</v>
      </c>
      <c r="J11" s="24"/>
      <c r="K11" s="24"/>
      <c r="L11" s="24">
        <v>202</v>
      </c>
      <c r="M11" s="24">
        <v>10496.93</v>
      </c>
      <c r="N11" s="24">
        <v>2</v>
      </c>
      <c r="O11" s="24">
        <v>167</v>
      </c>
      <c r="P11" s="25">
        <f>D11+F11+H11+L11+N11</f>
        <v>1341</v>
      </c>
      <c r="Q11" s="25">
        <f>E11+G11+I11+M11+O11</f>
        <v>34543.93</v>
      </c>
    </row>
    <row r="12" spans="1:17" ht="15" customHeight="1" x14ac:dyDescent="0.15">
      <c r="A12" s="63" t="s">
        <v>41</v>
      </c>
      <c r="B12" s="57" t="s">
        <v>38</v>
      </c>
      <c r="C12" s="19" t="s">
        <v>39</v>
      </c>
      <c r="D12" s="20">
        <v>0</v>
      </c>
      <c r="E12" s="21"/>
      <c r="F12" s="20"/>
      <c r="G12" s="21"/>
      <c r="H12" s="20">
        <v>0</v>
      </c>
      <c r="I12" s="21">
        <v>0</v>
      </c>
      <c r="J12" s="21"/>
      <c r="K12" s="21"/>
      <c r="L12" s="21"/>
      <c r="M12" s="21"/>
      <c r="N12" s="20">
        <v>0</v>
      </c>
      <c r="O12" s="21"/>
      <c r="P12" s="22">
        <v>0</v>
      </c>
      <c r="Q12" s="22">
        <v>0</v>
      </c>
    </row>
    <row r="13" spans="1:17" ht="15" customHeight="1" x14ac:dyDescent="0.15">
      <c r="A13" s="64"/>
      <c r="B13" s="57"/>
      <c r="C13" s="23" t="s">
        <v>36</v>
      </c>
      <c r="D13" s="24">
        <v>2</v>
      </c>
      <c r="E13" s="24">
        <v>330</v>
      </c>
      <c r="F13" s="24">
        <v>0</v>
      </c>
      <c r="G13" s="24">
        <v>0</v>
      </c>
      <c r="H13" s="24">
        <v>0</v>
      </c>
      <c r="I13" s="24">
        <v>0</v>
      </c>
      <c r="J13" s="24">
        <v>0</v>
      </c>
      <c r="K13" s="24">
        <v>0</v>
      </c>
      <c r="L13" s="24">
        <v>0</v>
      </c>
      <c r="M13" s="24">
        <v>0</v>
      </c>
      <c r="N13" s="24">
        <v>0</v>
      </c>
      <c r="O13" s="24">
        <v>0</v>
      </c>
      <c r="P13" s="25">
        <v>2</v>
      </c>
      <c r="Q13" s="25">
        <v>330</v>
      </c>
    </row>
    <row r="14" spans="1:17" ht="15" customHeight="1" x14ac:dyDescent="0.15">
      <c r="A14" s="64"/>
      <c r="B14" s="57" t="s">
        <v>40</v>
      </c>
      <c r="C14" s="19" t="s">
        <v>39</v>
      </c>
      <c r="D14" s="21">
        <v>53</v>
      </c>
      <c r="E14" s="21">
        <v>9466</v>
      </c>
      <c r="F14" s="21">
        <v>13</v>
      </c>
      <c r="G14" s="21">
        <v>1940</v>
      </c>
      <c r="H14" s="21">
        <v>0</v>
      </c>
      <c r="I14" s="21">
        <v>0</v>
      </c>
      <c r="J14" s="21">
        <v>1</v>
      </c>
      <c r="K14" s="21">
        <v>198</v>
      </c>
      <c r="L14" s="21">
        <v>9</v>
      </c>
      <c r="M14" s="21">
        <v>1624</v>
      </c>
      <c r="N14" s="21">
        <v>5</v>
      </c>
      <c r="O14" s="21">
        <v>993</v>
      </c>
      <c r="P14" s="26">
        <f>SUM(D14,F14,H14,J14,L14,N14)</f>
        <v>81</v>
      </c>
      <c r="Q14" s="26">
        <f>SUM(E14,G14,I14,K14,M14,O14)</f>
        <v>14221</v>
      </c>
    </row>
    <row r="15" spans="1:17" ht="15" customHeight="1" x14ac:dyDescent="0.15">
      <c r="A15" s="65"/>
      <c r="B15" s="57"/>
      <c r="C15" s="23" t="s">
        <v>36</v>
      </c>
      <c r="D15" s="24">
        <v>325</v>
      </c>
      <c r="E15" s="24">
        <v>55518.62</v>
      </c>
      <c r="F15" s="24">
        <v>20</v>
      </c>
      <c r="G15" s="24">
        <v>2737.5</v>
      </c>
      <c r="H15" s="24">
        <v>0</v>
      </c>
      <c r="I15" s="24">
        <v>0</v>
      </c>
      <c r="J15" s="24">
        <v>9</v>
      </c>
      <c r="K15" s="24">
        <v>1372.73</v>
      </c>
      <c r="L15" s="24">
        <v>122</v>
      </c>
      <c r="M15" s="24">
        <v>19539.41</v>
      </c>
      <c r="N15" s="24">
        <v>37</v>
      </c>
      <c r="O15" s="24">
        <v>7226</v>
      </c>
      <c r="P15" s="25">
        <f>D15+F15+J15+L15+N15</f>
        <v>513</v>
      </c>
      <c r="Q15" s="25">
        <f>E15+G15+K15+M15+O15</f>
        <v>86394.260000000009</v>
      </c>
    </row>
    <row r="16" spans="1:17" ht="15" customHeight="1" x14ac:dyDescent="0.15">
      <c r="A16" s="56" t="s">
        <v>42</v>
      </c>
      <c r="B16" s="57" t="s">
        <v>40</v>
      </c>
      <c r="C16" s="19" t="s">
        <v>39</v>
      </c>
      <c r="D16" s="21">
        <v>41</v>
      </c>
      <c r="E16" s="21">
        <v>10862</v>
      </c>
      <c r="F16" s="21">
        <v>5</v>
      </c>
      <c r="G16" s="21">
        <v>1276</v>
      </c>
      <c r="H16" s="21">
        <v>0</v>
      </c>
      <c r="I16" s="21">
        <v>0</v>
      </c>
      <c r="J16" s="21">
        <v>1</v>
      </c>
      <c r="K16" s="21">
        <v>205</v>
      </c>
      <c r="L16" s="21">
        <v>1</v>
      </c>
      <c r="M16" s="21">
        <v>246</v>
      </c>
      <c r="N16" s="21">
        <v>0</v>
      </c>
      <c r="O16" s="21">
        <v>0</v>
      </c>
      <c r="P16" s="22">
        <f>SUM(D16,F16,H16,J16,L16,N16)</f>
        <v>48</v>
      </c>
      <c r="Q16" s="22">
        <f>SUM(E16,G16,I16,K16,M16,O16)</f>
        <v>12589</v>
      </c>
    </row>
    <row r="17" spans="1:17" ht="15" customHeight="1" x14ac:dyDescent="0.15">
      <c r="A17" s="56"/>
      <c r="B17" s="57"/>
      <c r="C17" s="23" t="s">
        <v>36</v>
      </c>
      <c r="D17" s="24">
        <v>320</v>
      </c>
      <c r="E17" s="24">
        <v>84511.07</v>
      </c>
      <c r="F17" s="24">
        <v>8</v>
      </c>
      <c r="G17" s="24">
        <v>2101</v>
      </c>
      <c r="H17" s="24">
        <v>0</v>
      </c>
      <c r="I17" s="24">
        <v>0</v>
      </c>
      <c r="J17" s="24">
        <v>6</v>
      </c>
      <c r="K17" s="24">
        <v>1592</v>
      </c>
      <c r="L17" s="24">
        <v>26</v>
      </c>
      <c r="M17" s="24">
        <v>6852</v>
      </c>
      <c r="N17" s="24">
        <v>8</v>
      </c>
      <c r="O17" s="24">
        <v>2280</v>
      </c>
      <c r="P17" s="25">
        <f>D17+F17+J17+L17+N17</f>
        <v>368</v>
      </c>
      <c r="Q17" s="25">
        <f>E17+G17+K17+M17+O17</f>
        <v>97336.07</v>
      </c>
    </row>
    <row r="18" spans="1:17" ht="15" customHeight="1" x14ac:dyDescent="0.15">
      <c r="A18" s="56" t="s">
        <v>43</v>
      </c>
      <c r="B18" s="57" t="s">
        <v>40</v>
      </c>
      <c r="C18" s="19" t="s">
        <v>39</v>
      </c>
      <c r="D18" s="21">
        <v>15</v>
      </c>
      <c r="E18" s="21">
        <v>5034</v>
      </c>
      <c r="F18" s="21">
        <v>3</v>
      </c>
      <c r="G18" s="21">
        <v>1141</v>
      </c>
      <c r="H18" s="21">
        <v>0</v>
      </c>
      <c r="I18" s="21">
        <v>0</v>
      </c>
      <c r="J18" s="21">
        <v>2</v>
      </c>
      <c r="K18" s="21">
        <v>734</v>
      </c>
      <c r="L18" s="21">
        <v>3</v>
      </c>
      <c r="M18" s="21">
        <v>959</v>
      </c>
      <c r="N18" s="21">
        <v>1</v>
      </c>
      <c r="O18" s="21">
        <v>346</v>
      </c>
      <c r="P18" s="22">
        <f>SUM(D18,F18,H18,J18,L18,N18)</f>
        <v>24</v>
      </c>
      <c r="Q18" s="22">
        <f>SUM(E18,G18,I18,K18,M18,O18)</f>
        <v>8214</v>
      </c>
    </row>
    <row r="19" spans="1:17" ht="15" customHeight="1" x14ac:dyDescent="0.15">
      <c r="A19" s="56"/>
      <c r="B19" s="57"/>
      <c r="C19" s="23" t="s">
        <v>36</v>
      </c>
      <c r="D19" s="24">
        <v>107</v>
      </c>
      <c r="E19" s="24">
        <v>36781.89</v>
      </c>
      <c r="F19" s="24">
        <v>7</v>
      </c>
      <c r="G19" s="24">
        <v>2481</v>
      </c>
      <c r="H19" s="24">
        <v>0</v>
      </c>
      <c r="I19" s="24">
        <v>0</v>
      </c>
      <c r="J19" s="24">
        <v>8</v>
      </c>
      <c r="K19" s="24">
        <v>2827</v>
      </c>
      <c r="L19" s="24">
        <v>42</v>
      </c>
      <c r="M19" s="24">
        <v>14310</v>
      </c>
      <c r="N19" s="24">
        <v>32</v>
      </c>
      <c r="O19" s="24">
        <v>11435</v>
      </c>
      <c r="P19" s="25">
        <f>D19+F19+J19+L19+N19</f>
        <v>196</v>
      </c>
      <c r="Q19" s="25">
        <f>E19+G19+K19+M19+O19</f>
        <v>67834.89</v>
      </c>
    </row>
    <row r="20" spans="1:17" ht="15" customHeight="1" x14ac:dyDescent="0.15">
      <c r="A20" s="56" t="s">
        <v>44</v>
      </c>
      <c r="B20" s="57" t="s">
        <v>40</v>
      </c>
      <c r="C20" s="19" t="s">
        <v>39</v>
      </c>
      <c r="D20" s="21">
        <v>80</v>
      </c>
      <c r="E20" s="21">
        <v>39053</v>
      </c>
      <c r="F20" s="21">
        <v>14</v>
      </c>
      <c r="G20" s="21">
        <v>6864</v>
      </c>
      <c r="H20" s="21">
        <v>0</v>
      </c>
      <c r="I20" s="21">
        <v>0</v>
      </c>
      <c r="J20" s="21">
        <v>0</v>
      </c>
      <c r="K20" s="21">
        <v>0</v>
      </c>
      <c r="L20" s="21">
        <v>8</v>
      </c>
      <c r="M20" s="21">
        <v>3924</v>
      </c>
      <c r="N20" s="21">
        <v>2</v>
      </c>
      <c r="O20" s="21">
        <v>992</v>
      </c>
      <c r="P20" s="22">
        <f>SUM(D20,F20,H20,J20,L20,N20)</f>
        <v>104</v>
      </c>
      <c r="Q20" s="22">
        <f>SUM(E20,G20,I20,K20,M20,O20)</f>
        <v>50833</v>
      </c>
    </row>
    <row r="21" spans="1:17" ht="15" customHeight="1" x14ac:dyDescent="0.15">
      <c r="A21" s="56"/>
      <c r="B21" s="57"/>
      <c r="C21" s="23" t="s">
        <v>36</v>
      </c>
      <c r="D21" s="24">
        <v>734</v>
      </c>
      <c r="E21" s="24">
        <v>361571.93</v>
      </c>
      <c r="F21" s="24">
        <v>79</v>
      </c>
      <c r="G21" s="24">
        <v>37948</v>
      </c>
      <c r="H21" s="24">
        <v>0</v>
      </c>
      <c r="I21" s="24">
        <v>0</v>
      </c>
      <c r="J21" s="24">
        <v>3</v>
      </c>
      <c r="K21" s="24">
        <v>1410</v>
      </c>
      <c r="L21" s="24">
        <v>193</v>
      </c>
      <c r="M21" s="24">
        <v>95361</v>
      </c>
      <c r="N21" s="24">
        <v>49</v>
      </c>
      <c r="O21" s="24">
        <v>23652</v>
      </c>
      <c r="P21" s="25">
        <f>D21+F21+J21+L21+N21</f>
        <v>1058</v>
      </c>
      <c r="Q21" s="25">
        <f>E21+G21+K21+M21+O21</f>
        <v>519942.93</v>
      </c>
    </row>
    <row r="22" spans="1:17" ht="15" customHeight="1" x14ac:dyDescent="0.15">
      <c r="A22" s="56" t="s">
        <v>45</v>
      </c>
      <c r="B22" s="57" t="s">
        <v>40</v>
      </c>
      <c r="C22" s="19" t="s">
        <v>39</v>
      </c>
      <c r="D22" s="21">
        <v>15</v>
      </c>
      <c r="E22" s="21">
        <v>9250</v>
      </c>
      <c r="F22" s="21">
        <v>9</v>
      </c>
      <c r="G22" s="21">
        <v>5216</v>
      </c>
      <c r="H22" s="21">
        <v>0</v>
      </c>
      <c r="I22" s="21">
        <v>0</v>
      </c>
      <c r="J22" s="21">
        <v>6</v>
      </c>
      <c r="K22" s="21">
        <v>4048</v>
      </c>
      <c r="L22" s="21">
        <v>4</v>
      </c>
      <c r="M22" s="21">
        <v>2019</v>
      </c>
      <c r="N22" s="21">
        <v>0</v>
      </c>
      <c r="O22" s="21">
        <v>0</v>
      </c>
      <c r="P22" s="22">
        <f>SUM(D22,F22,H22,J22,L22,N22)</f>
        <v>34</v>
      </c>
      <c r="Q22" s="22">
        <f>SUM(E22,G22,I22,K22,M22,O22)</f>
        <v>20533</v>
      </c>
    </row>
    <row r="23" spans="1:17" ht="15" customHeight="1" x14ac:dyDescent="0.15">
      <c r="A23" s="56"/>
      <c r="B23" s="57"/>
      <c r="C23" s="23" t="s">
        <v>36</v>
      </c>
      <c r="D23" s="24">
        <v>115</v>
      </c>
      <c r="E23" s="24">
        <v>69345.2</v>
      </c>
      <c r="F23" s="24">
        <v>10</v>
      </c>
      <c r="G23" s="24">
        <v>5931</v>
      </c>
      <c r="H23" s="24">
        <v>0</v>
      </c>
      <c r="I23" s="24">
        <v>0</v>
      </c>
      <c r="J23" s="24">
        <v>11</v>
      </c>
      <c r="K23" s="24">
        <v>7352</v>
      </c>
      <c r="L23" s="24">
        <v>32</v>
      </c>
      <c r="M23" s="24">
        <v>17947</v>
      </c>
      <c r="N23" s="24">
        <v>8</v>
      </c>
      <c r="O23" s="24">
        <v>5391</v>
      </c>
      <c r="P23" s="25">
        <f>D23+F23+J23+L23+N23</f>
        <v>176</v>
      </c>
      <c r="Q23" s="25">
        <f>E23+G23+K23+M23+O23</f>
        <v>105966.2</v>
      </c>
    </row>
    <row r="24" spans="1:17" ht="15" customHeight="1" x14ac:dyDescent="0.15">
      <c r="A24" s="56" t="s">
        <v>46</v>
      </c>
      <c r="B24" s="57" t="s">
        <v>40</v>
      </c>
      <c r="C24" s="19" t="s">
        <v>39</v>
      </c>
      <c r="D24" s="21">
        <v>30</v>
      </c>
      <c r="E24" s="21">
        <v>24051</v>
      </c>
      <c r="F24" s="21">
        <v>5</v>
      </c>
      <c r="G24" s="21">
        <v>4305</v>
      </c>
      <c r="H24" s="21">
        <v>0</v>
      </c>
      <c r="I24" s="21">
        <v>0</v>
      </c>
      <c r="J24" s="21">
        <v>13</v>
      </c>
      <c r="K24" s="21">
        <v>9701</v>
      </c>
      <c r="L24" s="21">
        <v>6</v>
      </c>
      <c r="M24" s="21">
        <v>4474</v>
      </c>
      <c r="N24" s="21">
        <v>0</v>
      </c>
      <c r="O24" s="21">
        <v>0</v>
      </c>
      <c r="P24" s="22">
        <f>SUM(N24,L24,J24,H24,F24,D24)</f>
        <v>54</v>
      </c>
      <c r="Q24" s="22">
        <f>SUM(O24,M24,K24,I24,G24,E24)</f>
        <v>42531</v>
      </c>
    </row>
    <row r="25" spans="1:17" ht="15" customHeight="1" x14ac:dyDescent="0.15">
      <c r="A25" s="56"/>
      <c r="B25" s="57"/>
      <c r="C25" s="23" t="s">
        <v>36</v>
      </c>
      <c r="D25" s="24">
        <v>226</v>
      </c>
      <c r="E25" s="24">
        <v>178412.92</v>
      </c>
      <c r="F25" s="24">
        <v>20</v>
      </c>
      <c r="G25" s="24">
        <v>17458</v>
      </c>
      <c r="H25" s="24">
        <v>0</v>
      </c>
      <c r="I25" s="24">
        <v>0</v>
      </c>
      <c r="J25" s="24">
        <v>29</v>
      </c>
      <c r="K25" s="24">
        <v>21650</v>
      </c>
      <c r="L25" s="24">
        <v>114</v>
      </c>
      <c r="M25" s="24">
        <v>97871</v>
      </c>
      <c r="N25" s="24">
        <v>117</v>
      </c>
      <c r="O25" s="24">
        <v>95047</v>
      </c>
      <c r="P25" s="25">
        <f>D25+F25+J25+L25+N25</f>
        <v>506</v>
      </c>
      <c r="Q25" s="25">
        <f>E25+G25+K25+M25+O25</f>
        <v>410438.92000000004</v>
      </c>
    </row>
    <row r="26" spans="1:17" ht="15" customHeight="1" x14ac:dyDescent="0.15">
      <c r="A26" s="56" t="s">
        <v>47</v>
      </c>
      <c r="B26" s="57" t="s">
        <v>40</v>
      </c>
      <c r="C26" s="19" t="s">
        <v>39</v>
      </c>
      <c r="D26" s="21">
        <v>41</v>
      </c>
      <c r="E26" s="21">
        <v>56628</v>
      </c>
      <c r="F26" s="21">
        <v>11</v>
      </c>
      <c r="G26" s="21">
        <v>16012</v>
      </c>
      <c r="H26" s="21">
        <v>0</v>
      </c>
      <c r="I26" s="21">
        <v>0</v>
      </c>
      <c r="J26" s="21">
        <v>0</v>
      </c>
      <c r="K26" s="21">
        <v>0</v>
      </c>
      <c r="L26" s="21">
        <v>0</v>
      </c>
      <c r="M26" s="21">
        <v>0</v>
      </c>
      <c r="N26" s="21">
        <v>0</v>
      </c>
      <c r="O26" s="21">
        <v>0</v>
      </c>
      <c r="P26" s="22">
        <f>SUM(N26,L26,J26,H26,F26,D26)</f>
        <v>52</v>
      </c>
      <c r="Q26" s="22">
        <f>SUM(O26,M26,K26,I26,G26,E26)</f>
        <v>72640</v>
      </c>
    </row>
    <row r="27" spans="1:17" ht="15" customHeight="1" x14ac:dyDescent="0.15">
      <c r="A27" s="56"/>
      <c r="B27" s="57"/>
      <c r="C27" s="23" t="s">
        <v>36</v>
      </c>
      <c r="D27" s="24">
        <v>133</v>
      </c>
      <c r="E27" s="24">
        <v>187891.77</v>
      </c>
      <c r="F27" s="24">
        <v>18</v>
      </c>
      <c r="G27" s="24">
        <v>25764.52</v>
      </c>
      <c r="H27" s="24">
        <v>0</v>
      </c>
      <c r="I27" s="24">
        <v>0</v>
      </c>
      <c r="J27" s="24">
        <v>4</v>
      </c>
      <c r="K27" s="24">
        <v>6764</v>
      </c>
      <c r="L27" s="24">
        <v>15</v>
      </c>
      <c r="M27" s="24">
        <v>25263</v>
      </c>
      <c r="N27" s="24">
        <v>13</v>
      </c>
      <c r="O27" s="24">
        <v>18093</v>
      </c>
      <c r="P27" s="25">
        <f>D27+F27+J27+L27+N27</f>
        <v>183</v>
      </c>
      <c r="Q27" s="25">
        <f>E27+G27+K27+M27+O27</f>
        <v>263776.28999999998</v>
      </c>
    </row>
    <row r="28" spans="1:17" ht="15" customHeight="1" x14ac:dyDescent="0.15">
      <c r="A28" s="56" t="s">
        <v>48</v>
      </c>
      <c r="B28" s="57" t="s">
        <v>40</v>
      </c>
      <c r="C28" s="19" t="s">
        <v>39</v>
      </c>
      <c r="D28" s="21">
        <v>13</v>
      </c>
      <c r="E28" s="21">
        <v>32135</v>
      </c>
      <c r="F28" s="21">
        <v>6</v>
      </c>
      <c r="G28" s="21">
        <v>15964</v>
      </c>
      <c r="H28" s="21">
        <v>3</v>
      </c>
      <c r="I28" s="21">
        <v>8973</v>
      </c>
      <c r="J28" s="21">
        <v>4</v>
      </c>
      <c r="K28" s="21">
        <v>11313</v>
      </c>
      <c r="L28" s="21">
        <v>0</v>
      </c>
      <c r="M28" s="21">
        <v>0</v>
      </c>
      <c r="N28" s="21">
        <v>0</v>
      </c>
      <c r="O28" s="21">
        <v>0</v>
      </c>
      <c r="P28" s="22">
        <f>SUM(N28,L28,J28,H28,F28,D28)</f>
        <v>26</v>
      </c>
      <c r="Q28" s="22">
        <f>SUM(O28,M28,K28,I28,G28,E28)</f>
        <v>68385</v>
      </c>
    </row>
    <row r="29" spans="1:17" ht="15" customHeight="1" x14ac:dyDescent="0.15">
      <c r="A29" s="56"/>
      <c r="B29" s="57"/>
      <c r="C29" s="23" t="s">
        <v>36</v>
      </c>
      <c r="D29" s="24">
        <v>43</v>
      </c>
      <c r="E29" s="24">
        <v>106221</v>
      </c>
      <c r="F29" s="24">
        <v>7</v>
      </c>
      <c r="G29" s="24">
        <v>17508</v>
      </c>
      <c r="H29" s="24">
        <v>4</v>
      </c>
      <c r="I29" s="24">
        <v>11961</v>
      </c>
      <c r="J29" s="24">
        <v>3</v>
      </c>
      <c r="K29" s="24">
        <v>8330</v>
      </c>
      <c r="L29" s="24">
        <v>13</v>
      </c>
      <c r="M29" s="24">
        <v>31614</v>
      </c>
      <c r="N29" s="24">
        <v>7</v>
      </c>
      <c r="O29" s="24">
        <v>19871</v>
      </c>
      <c r="P29" s="25">
        <f>D29+F29+H29+J29+L29+N29</f>
        <v>77</v>
      </c>
      <c r="Q29" s="25">
        <f>E29+G29+I29+K29+M29+O29</f>
        <v>195505</v>
      </c>
    </row>
    <row r="30" spans="1:17" ht="15" customHeight="1" x14ac:dyDescent="0.15">
      <c r="A30" s="56" t="s">
        <v>49</v>
      </c>
      <c r="B30" s="57" t="s">
        <v>40</v>
      </c>
      <c r="C30" s="19" t="s">
        <v>39</v>
      </c>
      <c r="D30" s="21">
        <v>7</v>
      </c>
      <c r="E30" s="21">
        <v>25498</v>
      </c>
      <c r="F30" s="21">
        <v>1</v>
      </c>
      <c r="G30" s="21">
        <v>3497</v>
      </c>
      <c r="H30" s="21">
        <v>0</v>
      </c>
      <c r="I30" s="21">
        <v>0</v>
      </c>
      <c r="J30" s="21">
        <v>3</v>
      </c>
      <c r="K30" s="21">
        <v>10889</v>
      </c>
      <c r="L30" s="21">
        <v>1</v>
      </c>
      <c r="M30" s="21">
        <v>3959</v>
      </c>
      <c r="N30" s="21">
        <v>0</v>
      </c>
      <c r="O30" s="21">
        <v>0</v>
      </c>
      <c r="P30" s="22">
        <f>SUM(N30,L30,J30,H30,F30,D30)</f>
        <v>12</v>
      </c>
      <c r="Q30" s="22">
        <f>SUM(O30,M30,K30,I30,G30,E30)</f>
        <v>43843</v>
      </c>
    </row>
    <row r="31" spans="1:17" ht="15" customHeight="1" x14ac:dyDescent="0.15">
      <c r="A31" s="56"/>
      <c r="B31" s="57"/>
      <c r="C31" s="23" t="s">
        <v>36</v>
      </c>
      <c r="D31" s="24">
        <v>42</v>
      </c>
      <c r="E31" s="24">
        <v>148643</v>
      </c>
      <c r="F31" s="24">
        <v>7</v>
      </c>
      <c r="G31" s="24">
        <v>25314</v>
      </c>
      <c r="H31" s="24">
        <v>3</v>
      </c>
      <c r="I31" s="24">
        <v>10418</v>
      </c>
      <c r="J31" s="24">
        <v>23</v>
      </c>
      <c r="K31" s="24">
        <v>92921</v>
      </c>
      <c r="L31" s="24">
        <v>123</v>
      </c>
      <c r="M31" s="24">
        <v>462498</v>
      </c>
      <c r="N31" s="24">
        <v>5</v>
      </c>
      <c r="O31" s="24">
        <v>16288</v>
      </c>
      <c r="P31" s="25">
        <f>D31+F31+H31+J31+L31+N31</f>
        <v>203</v>
      </c>
      <c r="Q31" s="25">
        <f>E31+G31+I31+K31+M31+O31</f>
        <v>756082</v>
      </c>
    </row>
    <row r="32" spans="1:17" ht="15" customHeight="1" x14ac:dyDescent="0.15">
      <c r="A32" s="56" t="s">
        <v>50</v>
      </c>
      <c r="B32" s="57" t="s">
        <v>40</v>
      </c>
      <c r="C32" s="19" t="s">
        <v>39</v>
      </c>
      <c r="D32" s="21">
        <v>3</v>
      </c>
      <c r="E32" s="21">
        <v>15647</v>
      </c>
      <c r="F32" s="21">
        <v>0</v>
      </c>
      <c r="G32" s="21">
        <v>0</v>
      </c>
      <c r="H32" s="21">
        <v>0</v>
      </c>
      <c r="I32" s="21">
        <v>0</v>
      </c>
      <c r="J32" s="21">
        <v>13</v>
      </c>
      <c r="K32" s="21">
        <v>67916</v>
      </c>
      <c r="L32" s="21">
        <v>0</v>
      </c>
      <c r="M32" s="21">
        <v>0</v>
      </c>
      <c r="N32" s="21">
        <v>1</v>
      </c>
      <c r="O32" s="21">
        <v>4744</v>
      </c>
      <c r="P32" s="22">
        <f>SUM(D32,N32,L32,J32,H32,F32)</f>
        <v>17</v>
      </c>
      <c r="Q32" s="22">
        <f>SUM(E32,O32,M32,K32,I32,G32)</f>
        <v>88307</v>
      </c>
    </row>
    <row r="33" spans="1:17" ht="15" customHeight="1" x14ac:dyDescent="0.15">
      <c r="A33" s="56"/>
      <c r="B33" s="57"/>
      <c r="C33" s="23" t="s">
        <v>36</v>
      </c>
      <c r="D33" s="24">
        <v>33</v>
      </c>
      <c r="E33" s="24">
        <v>173832</v>
      </c>
      <c r="F33" s="24">
        <v>2</v>
      </c>
      <c r="G33" s="24">
        <v>9863.2000000000007</v>
      </c>
      <c r="H33" s="24">
        <v>1</v>
      </c>
      <c r="I33" s="24">
        <v>6249</v>
      </c>
      <c r="J33" s="24">
        <v>27</v>
      </c>
      <c r="K33" s="24">
        <v>144213</v>
      </c>
      <c r="L33" s="24">
        <v>2</v>
      </c>
      <c r="M33" s="24">
        <v>9102</v>
      </c>
      <c r="N33" s="24">
        <v>2</v>
      </c>
      <c r="O33" s="24">
        <v>9249</v>
      </c>
      <c r="P33" s="25">
        <f>D33+F33+H33+J33+L33+N33</f>
        <v>67</v>
      </c>
      <c r="Q33" s="25">
        <f>E33+G33+I33+K33+M33+O33</f>
        <v>352508.2</v>
      </c>
    </row>
    <row r="34" spans="1:17" ht="15" customHeight="1" x14ac:dyDescent="0.15">
      <c r="A34" s="56" t="s">
        <v>51</v>
      </c>
      <c r="B34" s="57" t="s">
        <v>40</v>
      </c>
      <c r="C34" s="19" t="s">
        <v>39</v>
      </c>
      <c r="D34" s="21">
        <v>8</v>
      </c>
      <c r="E34" s="21">
        <v>91130</v>
      </c>
      <c r="F34" s="21">
        <v>0</v>
      </c>
      <c r="G34" s="21">
        <v>0</v>
      </c>
      <c r="H34" s="21">
        <v>0</v>
      </c>
      <c r="I34" s="21">
        <v>0</v>
      </c>
      <c r="J34" s="21">
        <v>7</v>
      </c>
      <c r="K34" s="21">
        <v>81418</v>
      </c>
      <c r="L34" s="21">
        <v>0</v>
      </c>
      <c r="M34" s="21">
        <v>0</v>
      </c>
      <c r="N34" s="21">
        <v>0</v>
      </c>
      <c r="O34" s="21">
        <v>0</v>
      </c>
      <c r="P34" s="22">
        <f>SUM(D34,F34,H34,J34,L34,N34)</f>
        <v>15</v>
      </c>
      <c r="Q34" s="22">
        <f>SUM(E34,G34,I34,K34,M34,O34)</f>
        <v>172548</v>
      </c>
    </row>
    <row r="35" spans="1:17" ht="15" customHeight="1" x14ac:dyDescent="0.15">
      <c r="A35" s="56"/>
      <c r="B35" s="57"/>
      <c r="C35" s="23" t="s">
        <v>36</v>
      </c>
      <c r="D35" s="24">
        <v>110</v>
      </c>
      <c r="E35" s="24">
        <v>1254341.3999999999</v>
      </c>
      <c r="F35" s="24">
        <v>0</v>
      </c>
      <c r="G35" s="24">
        <v>0</v>
      </c>
      <c r="H35" s="24"/>
      <c r="I35" s="24"/>
      <c r="J35" s="24">
        <v>9</v>
      </c>
      <c r="K35" s="24">
        <v>81993</v>
      </c>
      <c r="L35" s="24">
        <v>6</v>
      </c>
      <c r="M35" s="24">
        <v>265533</v>
      </c>
      <c r="N35" s="24">
        <v>0</v>
      </c>
      <c r="O35" s="24">
        <v>0</v>
      </c>
      <c r="P35" s="25">
        <f>D35+H35+J35+L35</f>
        <v>125</v>
      </c>
      <c r="Q35" s="25">
        <f>E35+I35+K35+M35</f>
        <v>1601867.4</v>
      </c>
    </row>
    <row r="36" spans="1:17" ht="15" customHeight="1" x14ac:dyDescent="0.15">
      <c r="A36" s="55" t="s">
        <v>28</v>
      </c>
      <c r="B36" s="55" t="s">
        <v>38</v>
      </c>
      <c r="C36" s="27" t="s">
        <v>39</v>
      </c>
      <c r="D36" s="22">
        <f t="shared" ref="D36:O36" si="0">SUM(D8,D12)</f>
        <v>23</v>
      </c>
      <c r="E36" s="22">
        <f t="shared" si="0"/>
        <v>506</v>
      </c>
      <c r="F36" s="22">
        <f t="shared" si="0"/>
        <v>0</v>
      </c>
      <c r="G36" s="22">
        <f t="shared" si="0"/>
        <v>0</v>
      </c>
      <c r="H36" s="22">
        <f t="shared" si="0"/>
        <v>0</v>
      </c>
      <c r="I36" s="22">
        <f t="shared" si="0"/>
        <v>0</v>
      </c>
      <c r="J36" s="22">
        <f t="shared" si="0"/>
        <v>0</v>
      </c>
      <c r="K36" s="22">
        <f t="shared" si="0"/>
        <v>0</v>
      </c>
      <c r="L36" s="22">
        <f t="shared" si="0"/>
        <v>0</v>
      </c>
      <c r="M36" s="22">
        <f t="shared" si="0"/>
        <v>0</v>
      </c>
      <c r="N36" s="22">
        <f t="shared" si="0"/>
        <v>0</v>
      </c>
      <c r="O36" s="22">
        <f t="shared" si="0"/>
        <v>0</v>
      </c>
      <c r="P36" s="28">
        <f>SUM(D36,F36,H36,J36,L36,N36)</f>
        <v>23</v>
      </c>
      <c r="Q36" s="28">
        <f>SUM(E36,G36,I36,K36,M36,O36)</f>
        <v>506</v>
      </c>
    </row>
    <row r="37" spans="1:17" ht="15" customHeight="1" x14ac:dyDescent="0.15">
      <c r="A37" s="55"/>
      <c r="B37" s="55"/>
      <c r="C37" s="29" t="s">
        <v>36</v>
      </c>
      <c r="D37" s="30">
        <f>D9+D13</f>
        <v>327</v>
      </c>
      <c r="E37" s="30">
        <f>E9+E13</f>
        <v>4217.5300000000007</v>
      </c>
      <c r="F37" s="30">
        <v>2</v>
      </c>
      <c r="G37" s="31">
        <v>39.119999999999997</v>
      </c>
      <c r="H37" s="30">
        <v>0</v>
      </c>
      <c r="I37" s="30">
        <v>0</v>
      </c>
      <c r="J37" s="30">
        <v>0</v>
      </c>
      <c r="K37" s="30">
        <v>0</v>
      </c>
      <c r="L37" s="30">
        <f>L9</f>
        <v>4</v>
      </c>
      <c r="M37" s="30">
        <f>M9</f>
        <v>130.38999999999999</v>
      </c>
      <c r="N37" s="30">
        <v>0</v>
      </c>
      <c r="O37" s="30">
        <v>0</v>
      </c>
      <c r="P37" s="30">
        <f>SUM(P9,P13)</f>
        <v>333</v>
      </c>
      <c r="Q37" s="30">
        <f>SUM(E37,G37,I37,K37,M37,O37)</f>
        <v>4387.0400000000009</v>
      </c>
    </row>
    <row r="38" spans="1:17" ht="15" customHeight="1" x14ac:dyDescent="0.15">
      <c r="A38" s="55"/>
      <c r="B38" s="55" t="s">
        <v>40</v>
      </c>
      <c r="C38" s="27" t="s">
        <v>39</v>
      </c>
      <c r="D38" s="28">
        <f>SUM(D10,D14,D16,D18,D20,D22,D24,D26,D28,D30,D32,D34)</f>
        <v>618</v>
      </c>
      <c r="E38" s="22">
        <f t="shared" ref="E38:O38" si="1">SUM(E10,E14,E16,E18,E20,E22,E24,E26,E28,E30,E32,E34)</f>
        <v>325333</v>
      </c>
      <c r="F38" s="28">
        <f t="shared" si="1"/>
        <v>76</v>
      </c>
      <c r="G38" s="22">
        <f t="shared" si="1"/>
        <v>56598</v>
      </c>
      <c r="H38" s="28">
        <f t="shared" si="1"/>
        <v>3</v>
      </c>
      <c r="I38" s="22">
        <f t="shared" si="1"/>
        <v>8973</v>
      </c>
      <c r="J38" s="28">
        <f t="shared" si="1"/>
        <v>50</v>
      </c>
      <c r="K38" s="22">
        <f t="shared" si="1"/>
        <v>186422</v>
      </c>
      <c r="L38" s="28">
        <f t="shared" si="1"/>
        <v>75</v>
      </c>
      <c r="M38" s="22">
        <f t="shared" si="1"/>
        <v>19891</v>
      </c>
      <c r="N38" s="28">
        <f t="shared" si="1"/>
        <v>9</v>
      </c>
      <c r="O38" s="22">
        <f t="shared" si="1"/>
        <v>7075</v>
      </c>
      <c r="P38" s="22">
        <f>SUM(P10,P14,P16,P18,P20,P22,P24,P26,P28,P30,P32,P34)</f>
        <v>831</v>
      </c>
      <c r="Q38" s="22">
        <f>SUM(Q10,Q14,Q16,Q18,Q20,Q22,Q24,Q26,Q28,Q30,Q32,Q34)</f>
        <v>604292</v>
      </c>
    </row>
    <row r="39" spans="1:17" ht="15" customHeight="1" x14ac:dyDescent="0.15">
      <c r="A39" s="55"/>
      <c r="B39" s="55"/>
      <c r="C39" s="29" t="s">
        <v>36</v>
      </c>
      <c r="D39" s="30">
        <f>SUM(D11,D15,D17,D19,D21,D23,D25,D27,D29,D31,D33,D35)</f>
        <v>3314</v>
      </c>
      <c r="E39" s="30">
        <f>E11+E15+E17+E19+E21+E25+E27+E29+E31+E33+E35+E23</f>
        <v>2680739.0700000003</v>
      </c>
      <c r="F39" s="30">
        <f>F11+F15+F17+F19+F21+F23+F27+F25+F29+F31+F33+F35</f>
        <v>187</v>
      </c>
      <c r="G39" s="30">
        <f>G11+G15+G17+G19+G21+G23+G25+G27+G29+G31+G33+G35</f>
        <v>147279.95000000001</v>
      </c>
      <c r="H39" s="30">
        <f>H11+H29+H31+H33+H35</f>
        <v>10</v>
      </c>
      <c r="I39" s="30">
        <f>I11+I29+I31+I33+I35</f>
        <v>28666</v>
      </c>
      <c r="J39" s="30">
        <f>J15+J17+J19+J21+J23+J25+J27+J29+J31+J33+J35</f>
        <v>132</v>
      </c>
      <c r="K39" s="30">
        <f>K15+K17+K19+K21+K23+K25+K27+K29+K31+K33+K35</f>
        <v>370424.73</v>
      </c>
      <c r="L39" s="30">
        <f>L11+L15+L17+L19+L21+L23+L25+L27+L29+L31+L33+L35</f>
        <v>890</v>
      </c>
      <c r="M39" s="30">
        <f>M11+M15+M17+M19+M21+M23+M25+M27+M29+M31+M33+M35</f>
        <v>1056387.3399999999</v>
      </c>
      <c r="N39" s="30">
        <f>N11+N15+N17+N19+N21+N23+N25+N27+N29+N31+N33</f>
        <v>280</v>
      </c>
      <c r="O39" s="30">
        <f>O11+O15+O17+O19+O21+O23+O25+O27+O29+O31+O33</f>
        <v>208699</v>
      </c>
      <c r="P39" s="30">
        <f>SUM(P11,P15,P17,P19,P21,P23,P25,P27,P29,P31,P33,P35)</f>
        <v>4813</v>
      </c>
      <c r="Q39" s="30">
        <f>SUM(Q11,Q15,Q17,Q19,Q21,Q23,Q25,Q27,Q29,Q31,Q33,Q35)</f>
        <v>4492196.09</v>
      </c>
    </row>
    <row r="40" spans="1:17" ht="15" customHeight="1" x14ac:dyDescent="0.15">
      <c r="A40" s="55" t="s">
        <v>52</v>
      </c>
      <c r="B40" s="55"/>
      <c r="C40" s="27" t="s">
        <v>39</v>
      </c>
      <c r="D40" s="22">
        <f t="shared" ref="D40:O40" si="2">SUM(D36,D38)</f>
        <v>641</v>
      </c>
      <c r="E40" s="32">
        <f t="shared" si="2"/>
        <v>325839</v>
      </c>
      <c r="F40" s="22">
        <f t="shared" si="2"/>
        <v>76</v>
      </c>
      <c r="G40" s="22">
        <f t="shared" si="2"/>
        <v>56598</v>
      </c>
      <c r="H40" s="22">
        <f t="shared" si="2"/>
        <v>3</v>
      </c>
      <c r="I40" s="22">
        <f t="shared" si="2"/>
        <v>8973</v>
      </c>
      <c r="J40" s="22">
        <f t="shared" si="2"/>
        <v>50</v>
      </c>
      <c r="K40" s="22">
        <f t="shared" si="2"/>
        <v>186422</v>
      </c>
      <c r="L40" s="22">
        <f t="shared" si="2"/>
        <v>75</v>
      </c>
      <c r="M40" s="22">
        <f t="shared" si="2"/>
        <v>19891</v>
      </c>
      <c r="N40" s="22">
        <f t="shared" si="2"/>
        <v>9</v>
      </c>
      <c r="O40" s="22">
        <f t="shared" si="2"/>
        <v>7075</v>
      </c>
      <c r="P40" s="22">
        <f>D40+F40+H40+J40+L40+N40</f>
        <v>854</v>
      </c>
      <c r="Q40" s="22">
        <f>E40+G40+I40+K40+M40+O40</f>
        <v>604798</v>
      </c>
    </row>
    <row r="41" spans="1:17" ht="15" customHeight="1" x14ac:dyDescent="0.15">
      <c r="A41" s="55"/>
      <c r="B41" s="55"/>
      <c r="C41" s="29" t="s">
        <v>36</v>
      </c>
      <c r="D41" s="30">
        <f>D37+D39</f>
        <v>3641</v>
      </c>
      <c r="E41" s="30">
        <f>E37+E39</f>
        <v>2684956.6</v>
      </c>
      <c r="F41" s="30">
        <f>F37+F39</f>
        <v>189</v>
      </c>
      <c r="G41" s="33">
        <f>G37+G39</f>
        <v>147319.07</v>
      </c>
      <c r="H41" s="33">
        <f>H39</f>
        <v>10</v>
      </c>
      <c r="I41" s="33">
        <f>I39</f>
        <v>28666</v>
      </c>
      <c r="J41" s="33">
        <f>J39</f>
        <v>132</v>
      </c>
      <c r="K41" s="33">
        <f>K39</f>
        <v>370424.73</v>
      </c>
      <c r="L41" s="33">
        <f>L37+L39</f>
        <v>894</v>
      </c>
      <c r="M41" s="33">
        <f>M37+M39</f>
        <v>1056517.7299999997</v>
      </c>
      <c r="N41" s="33">
        <f>N39</f>
        <v>280</v>
      </c>
      <c r="O41" s="33">
        <f>O39</f>
        <v>208699</v>
      </c>
      <c r="P41" s="33">
        <f>D41+F41+H41+J41+L41+N41</f>
        <v>5146</v>
      </c>
      <c r="Q41" s="30">
        <f>E41+G41+I41+K41+M41+O41</f>
        <v>4496583.13</v>
      </c>
    </row>
    <row r="42" spans="1:17" x14ac:dyDescent="0.15">
      <c r="A42" s="42" t="s">
        <v>53</v>
      </c>
      <c r="B42" s="42"/>
      <c r="C42" s="42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</row>
    <row r="43" spans="1:17" x14ac:dyDescent="0.15"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</row>
    <row r="44" spans="1:17" x14ac:dyDescent="0.15">
      <c r="Q44" s="41"/>
    </row>
  </sheetData>
  <mergeCells count="55">
    <mergeCell ref="O1:Q1"/>
    <mergeCell ref="A3:B3"/>
    <mergeCell ref="D3:E4"/>
    <mergeCell ref="F3:G4"/>
    <mergeCell ref="H3:I4"/>
    <mergeCell ref="J3:K4"/>
    <mergeCell ref="L3:M4"/>
    <mergeCell ref="N3:O4"/>
    <mergeCell ref="P3:Q4"/>
    <mergeCell ref="A1:G1"/>
    <mergeCell ref="A18:A19"/>
    <mergeCell ref="B18:B19"/>
    <mergeCell ref="A16:A17"/>
    <mergeCell ref="B16:B17"/>
    <mergeCell ref="P5:P7"/>
    <mergeCell ref="E5:E7"/>
    <mergeCell ref="A12:A15"/>
    <mergeCell ref="B12:B13"/>
    <mergeCell ref="B14:B15"/>
    <mergeCell ref="Q5:Q7"/>
    <mergeCell ref="A6:B6"/>
    <mergeCell ref="A8:A11"/>
    <mergeCell ref="B8:B9"/>
    <mergeCell ref="B10:B11"/>
    <mergeCell ref="J5:J7"/>
    <mergeCell ref="K5:K7"/>
    <mergeCell ref="L5:L7"/>
    <mergeCell ref="M5:M7"/>
    <mergeCell ref="F5:F7"/>
    <mergeCell ref="G5:G7"/>
    <mergeCell ref="H5:H7"/>
    <mergeCell ref="I5:I7"/>
    <mergeCell ref="N5:N7"/>
    <mergeCell ref="O5:O7"/>
    <mergeCell ref="D5:D7"/>
    <mergeCell ref="A20:A21"/>
    <mergeCell ref="B20:B21"/>
    <mergeCell ref="A22:A23"/>
    <mergeCell ref="B22:B23"/>
    <mergeCell ref="A24:A25"/>
    <mergeCell ref="B24:B25"/>
    <mergeCell ref="A26:A27"/>
    <mergeCell ref="B26:B27"/>
    <mergeCell ref="A28:A29"/>
    <mergeCell ref="B28:B29"/>
    <mergeCell ref="A30:A31"/>
    <mergeCell ref="B30:B31"/>
    <mergeCell ref="A40:B41"/>
    <mergeCell ref="A32:A33"/>
    <mergeCell ref="B32:B33"/>
    <mergeCell ref="A34:A35"/>
    <mergeCell ref="B34:B35"/>
    <mergeCell ref="A36:A39"/>
    <mergeCell ref="B36:B37"/>
    <mergeCell ref="B38:B39"/>
  </mergeCells>
  <phoneticPr fontId="2"/>
  <printOptions horizontalCentered="1" verticalCentered="1"/>
  <pageMargins left="0" right="0" top="0" bottom="0" header="0.51181102362204722" footer="0.51181102362204722"/>
  <pageSetup paperSize="9" scale="9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15〔5〕(1)県別支配隻数 、(2)県別支配船腹量</vt:lpstr>
      <vt:lpstr>15〔5〕(3)用途別・トン数階層別・船質別支配船腹量</vt:lpstr>
      <vt:lpstr>'15〔5〕(1)県別支配隻数 、(2)県別支配船腹量'!Print_Area</vt:lpstr>
      <vt:lpstr>'15〔5〕(3)用途別・トン数階層別・船質別支配船腹量'!Print_Area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