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!03 検討中フォルダ（保存期間1年未満）\02_11_★データ資料関係寄せ集め\04_○宿泊統計 プレス発表\03_プレス資料エクセル・パワポ\②パワポ貼付用&amp;HP本文掲載用表＆色付け\"/>
    </mc:Choice>
  </mc:AlternateContent>
  <xr:revisionPtr revIDLastSave="0" documentId="13_ncr:1_{C962A35B-3702-4270-B55E-E5318BCF86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5" i="2"/>
  <c r="C28" i="2" s="1"/>
  <c r="C23" i="2"/>
  <c r="C22" i="2"/>
  <c r="O20" i="2"/>
  <c r="C18" i="2"/>
  <c r="C17" i="2"/>
  <c r="C13" i="2"/>
  <c r="C12" i="2"/>
  <c r="O10" i="2"/>
  <c r="O5" i="2"/>
  <c r="C33" i="1"/>
  <c r="C32" i="1"/>
  <c r="C28" i="1"/>
  <c r="C27" i="1"/>
  <c r="C23" i="1"/>
  <c r="C22" i="1"/>
  <c r="C18" i="1"/>
  <c r="C17" i="1"/>
  <c r="C13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D5" i="3"/>
  <c r="E5" i="3"/>
  <c r="F5" i="3"/>
  <c r="G5" i="3"/>
  <c r="H5" i="3"/>
  <c r="I5" i="3"/>
  <c r="J5" i="3"/>
  <c r="K5" i="3"/>
  <c r="L5" i="3"/>
  <c r="M5" i="3"/>
  <c r="N5" i="3"/>
  <c r="C10" i="3"/>
  <c r="D10" i="3"/>
  <c r="E10" i="3"/>
  <c r="F10" i="3"/>
  <c r="G10" i="3"/>
  <c r="H10" i="3"/>
  <c r="I10" i="3"/>
  <c r="J10" i="3"/>
  <c r="K10" i="3"/>
  <c r="L10" i="3"/>
  <c r="M10" i="3"/>
  <c r="C15" i="3"/>
  <c r="D15" i="3"/>
  <c r="E15" i="3"/>
  <c r="F15" i="3"/>
  <c r="G15" i="3"/>
  <c r="H15" i="3"/>
  <c r="I15" i="3"/>
  <c r="J15" i="3"/>
  <c r="K15" i="3"/>
  <c r="L15" i="3"/>
  <c r="M15" i="3"/>
  <c r="O15" i="3" l="1"/>
  <c r="O10" i="3"/>
  <c r="O5" i="3"/>
  <c r="C31" i="3" l="1"/>
  <c r="M30" i="3"/>
  <c r="L30" i="3"/>
  <c r="K30" i="3"/>
  <c r="J30" i="3"/>
  <c r="I30" i="3"/>
  <c r="H30" i="3"/>
  <c r="G30" i="3"/>
  <c r="F30" i="3"/>
  <c r="E30" i="3"/>
  <c r="D30" i="3"/>
  <c r="C30" i="3"/>
  <c r="M29" i="3"/>
  <c r="L29" i="3"/>
  <c r="K29" i="3"/>
  <c r="J29" i="3"/>
  <c r="I29" i="3"/>
  <c r="H29" i="3"/>
  <c r="G29" i="3"/>
  <c r="F29" i="3"/>
  <c r="E29" i="3"/>
  <c r="D29" i="3"/>
  <c r="C29" i="3"/>
  <c r="C26" i="3"/>
  <c r="M25" i="3"/>
  <c r="L25" i="3"/>
  <c r="K25" i="3"/>
  <c r="J25" i="3"/>
  <c r="I25" i="3"/>
  <c r="H25" i="3"/>
  <c r="G25" i="3"/>
  <c r="F25" i="3"/>
  <c r="E25" i="3"/>
  <c r="D25" i="3"/>
  <c r="C25" i="3"/>
  <c r="M24" i="3"/>
  <c r="L24" i="3"/>
  <c r="K24" i="3"/>
  <c r="J24" i="3"/>
  <c r="I24" i="3"/>
  <c r="H24" i="3"/>
  <c r="G24" i="3"/>
  <c r="F24" i="3"/>
  <c r="E24" i="3"/>
  <c r="D24" i="3"/>
  <c r="C24" i="3"/>
  <c r="C21" i="3"/>
  <c r="M20" i="3"/>
  <c r="L20" i="3"/>
  <c r="K20" i="3"/>
  <c r="J20" i="3"/>
  <c r="I20" i="3"/>
  <c r="H20" i="3"/>
  <c r="G20" i="3"/>
  <c r="F20" i="3"/>
  <c r="E20" i="3"/>
  <c r="D20" i="3"/>
  <c r="C20" i="3"/>
  <c r="M19" i="3"/>
  <c r="L19" i="3"/>
  <c r="K19" i="3"/>
  <c r="J19" i="3"/>
  <c r="I19" i="3"/>
  <c r="H19" i="3"/>
  <c r="G19" i="3"/>
  <c r="F19" i="3"/>
  <c r="E19" i="3"/>
  <c r="D19" i="3"/>
  <c r="C19" i="3"/>
  <c r="C16" i="3"/>
  <c r="M14" i="3"/>
  <c r="L14" i="3"/>
  <c r="K14" i="3"/>
  <c r="J14" i="3"/>
  <c r="I14" i="3"/>
  <c r="H14" i="3"/>
  <c r="G14" i="3"/>
  <c r="F14" i="3"/>
  <c r="E14" i="3"/>
  <c r="D14" i="3"/>
  <c r="C14" i="3"/>
  <c r="C11" i="3"/>
  <c r="M9" i="3"/>
  <c r="L9" i="3"/>
  <c r="K9" i="3"/>
  <c r="J9" i="3"/>
  <c r="I9" i="3"/>
  <c r="H9" i="3"/>
  <c r="G9" i="3"/>
  <c r="F9" i="3"/>
  <c r="E9" i="3"/>
  <c r="D9" i="3"/>
  <c r="C9" i="3"/>
  <c r="C6" i="3"/>
  <c r="N4" i="3"/>
  <c r="M4" i="3"/>
  <c r="L4" i="3"/>
  <c r="K4" i="3"/>
  <c r="J4" i="3"/>
  <c r="I4" i="3"/>
  <c r="H4" i="3"/>
  <c r="G4" i="3"/>
  <c r="F4" i="3"/>
  <c r="E4" i="3"/>
  <c r="D4" i="3"/>
  <c r="C4" i="3"/>
  <c r="O9" i="3" l="1"/>
  <c r="O14" i="3"/>
  <c r="O20" i="3"/>
  <c r="O25" i="3"/>
  <c r="O24" i="3"/>
  <c r="O30" i="3"/>
  <c r="O19" i="3"/>
  <c r="O29" i="3"/>
  <c r="C23" i="3"/>
  <c r="C22" i="3"/>
  <c r="C17" i="3"/>
  <c r="C18" i="3"/>
  <c r="C13" i="3"/>
  <c r="C12" i="3"/>
  <c r="C8" i="3"/>
  <c r="C7" i="3"/>
  <c r="C28" i="3"/>
  <c r="C27" i="3"/>
  <c r="C33" i="3"/>
  <c r="C32" i="3"/>
  <c r="O4" i="3"/>
</calcChain>
</file>

<file path=xl/sharedStrings.xml><?xml version="1.0" encoding="utf-8"?>
<sst xmlns="http://schemas.openxmlformats.org/spreadsheetml/2006/main" count="212" uniqueCount="47">
  <si>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</si>
  <si>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</si>
  <si>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</si>
  <si>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</si>
  <si>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</si>
  <si>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</si>
  <si>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</si>
  <si>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</si>
  <si>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</si>
  <si>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</si>
  <si>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</si>
  <si>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</si>
  <si>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</si>
  <si>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</si>
  <si>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</si>
  <si>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</si>
  <si>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</si>
  <si>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</si>
  <si>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</si>
  <si>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</si>
  <si>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</si>
  <si>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</si>
  <si>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</si>
  <si>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</si>
  <si>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</si>
  <si>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</si>
  <si>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</si>
  <si>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</si>
  <si>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</si>
  <si>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</si>
  <si>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</si>
  <si>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</si>
  <si>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2023年（人泊）</t>
    <rPh sb="4" eb="5">
      <t>ネン</t>
    </rPh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</si>
  <si>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</si>
  <si>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</si>
  <si>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</si>
  <si>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</si>
  <si>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2019年</t>
  </si>
  <si>
    <t>2023年</t>
  </si>
  <si>
    <t>2024年</t>
  </si>
  <si>
    <t>2024年（人泊）</t>
    <rPh sb="4" eb="5">
      <t>ネン</t>
    </rPh>
    <phoneticPr fontId="3"/>
  </si>
  <si>
    <t>対2019年差（ポイント）</t>
  </si>
  <si>
    <t>宿泊旅行統計調査（令和6年1月分）</t>
    <rPh sb="0" eb="2">
      <t>シュクハク</t>
    </rPh>
    <rPh sb="2" eb="4">
      <t>リョコウ</t>
    </rPh>
    <rPh sb="4" eb="6">
      <t>トウケイ</t>
    </rPh>
    <rPh sb="6" eb="8">
      <t>チョウサ</t>
    </rPh>
    <rPh sb="9" eb="11">
      <t>レイワ</t>
    </rPh>
    <rPh sb="12" eb="13">
      <t>ネン</t>
    </rPh>
    <rPh sb="14" eb="16">
      <t>ガツブン</t>
    </rPh>
    <phoneticPr fontId="3"/>
  </si>
  <si>
    <t>対2019年比(%)</t>
    <phoneticPr fontId="3"/>
  </si>
  <si>
    <t>対2023年比(%)</t>
    <phoneticPr fontId="3"/>
  </si>
  <si>
    <t>対2019年差（ポイント）</t>
    <phoneticPr fontId="3"/>
  </si>
  <si>
    <t>対2023年差（ポイント）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</si>
</sst>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>
      <selection activeCell="O33" sqref="O33"/>
    </sheetView>
  </sheetViews>
  <sheetFormatPr defaultRowHeight="13.5" x14ac:dyDescent="0.15"/>
  <cols>
    <col min="1" max="1" width="7.125" style="13" customWidth="1"/>
    <col min="2" max="2" width="15.5" style="14" customWidth="1"/>
    <col min="3" max="14" width="11.125" style="13" customWidth="1"/>
    <col min="15" max="15" width="12.625" style="13" bestFit="1" customWidth="1"/>
    <col min="17" max="17" width="10.25" bestFit="1" customWidth="1"/>
  </cols>
  <sheetData>
    <row r="1" spans="1:15" ht="14.25" x14ac:dyDescent="0.15">
      <c r="A1" s="35" t="s">
        <v>42</v>
      </c>
    </row>
    <row r="2" spans="1:15" x14ac:dyDescent="0.15">
      <c r="A2" s="13" t="s">
        <v>33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7" t="s">
        <v>15</v>
      </c>
      <c r="B4" s="2" t="s">
        <v>37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8"/>
      <c r="B5" s="2" t="s">
        <v>38</v>
      </c>
      <c r="C5" s="5">
        <v>131730</v>
      </c>
      <c r="D5" s="5">
        <v>152460</v>
      </c>
      <c r="E5" s="5">
        <v>225140</v>
      </c>
      <c r="F5" s="5">
        <v>177960</v>
      </c>
      <c r="G5" s="5">
        <v>226580</v>
      </c>
      <c r="H5" s="5">
        <v>184720</v>
      </c>
      <c r="I5" s="5">
        <v>167380</v>
      </c>
      <c r="J5" s="5">
        <v>240890</v>
      </c>
      <c r="K5" s="5">
        <v>196330</v>
      </c>
      <c r="L5" s="5">
        <v>191750</v>
      </c>
      <c r="M5" s="5">
        <v>192630</v>
      </c>
      <c r="N5" s="5">
        <v>171440</v>
      </c>
      <c r="O5" s="5">
        <v>2259020</v>
      </c>
    </row>
    <row r="6" spans="1:15" x14ac:dyDescent="0.15">
      <c r="A6" s="38"/>
      <c r="B6" s="2" t="s">
        <v>39</v>
      </c>
      <c r="C6" s="5">
        <v>160740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15">
      <c r="A7" s="38"/>
      <c r="B7" s="6" t="s">
        <v>43</v>
      </c>
      <c r="C7" s="7">
        <f t="shared" ref="C7" si="0">C6/C4*100-100</f>
        <v>1.164327522185161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39"/>
      <c r="B8" s="6" t="s">
        <v>44</v>
      </c>
      <c r="C8" s="7">
        <f t="shared" ref="C8" si="1">C6/C5*100-100</f>
        <v>22.022318378501481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37" t="s">
        <v>16</v>
      </c>
      <c r="B9" s="2" t="s">
        <v>37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8"/>
      <c r="B10" s="2" t="s">
        <v>38</v>
      </c>
      <c r="C10" s="5">
        <v>235900</v>
      </c>
      <c r="D10" s="5">
        <v>269160</v>
      </c>
      <c r="E10" s="5">
        <v>384700</v>
      </c>
      <c r="F10" s="5">
        <v>306860</v>
      </c>
      <c r="G10" s="5">
        <v>381700</v>
      </c>
      <c r="H10" s="5">
        <v>310430</v>
      </c>
      <c r="I10" s="5">
        <v>375840</v>
      </c>
      <c r="J10" s="5">
        <v>448660</v>
      </c>
      <c r="K10" s="5">
        <v>393370</v>
      </c>
      <c r="L10" s="5">
        <v>391090</v>
      </c>
      <c r="M10" s="5">
        <v>394940</v>
      </c>
      <c r="N10" s="5">
        <v>334730</v>
      </c>
      <c r="O10" s="5">
        <v>4227390</v>
      </c>
    </row>
    <row r="11" spans="1:15" x14ac:dyDescent="0.15">
      <c r="A11" s="38"/>
      <c r="B11" s="2" t="s">
        <v>39</v>
      </c>
      <c r="C11" s="5">
        <v>279530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15">
      <c r="A12" s="38"/>
      <c r="B12" s="6" t="s">
        <v>43</v>
      </c>
      <c r="C12" s="7">
        <f t="shared" ref="C12" si="2">C11/C9*100-100</f>
        <v>2.1188762649325952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9"/>
      <c r="B13" s="6" t="s">
        <v>44</v>
      </c>
      <c r="C13" s="7">
        <f t="shared" ref="C13" si="3">C11/C10*100-100</f>
        <v>18.495125052988556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7" t="s">
        <v>18</v>
      </c>
      <c r="B14" s="2" t="s">
        <v>37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8"/>
      <c r="B15" s="2" t="s">
        <v>38</v>
      </c>
      <c r="C15" s="5">
        <v>299650</v>
      </c>
      <c r="D15" s="5">
        <v>323660</v>
      </c>
      <c r="E15" s="5">
        <v>441780</v>
      </c>
      <c r="F15" s="5">
        <v>365970</v>
      </c>
      <c r="G15" s="5">
        <v>444150</v>
      </c>
      <c r="H15" s="5">
        <v>342450</v>
      </c>
      <c r="I15" s="5">
        <v>352020</v>
      </c>
      <c r="J15" s="5">
        <v>484610</v>
      </c>
      <c r="K15" s="5">
        <v>366140</v>
      </c>
      <c r="L15" s="5">
        <v>415990</v>
      </c>
      <c r="M15" s="5">
        <v>453130</v>
      </c>
      <c r="N15" s="5">
        <v>363450</v>
      </c>
      <c r="O15" s="5">
        <v>4653010</v>
      </c>
    </row>
    <row r="16" spans="1:15" x14ac:dyDescent="0.15">
      <c r="A16" s="38"/>
      <c r="B16" s="2" t="s">
        <v>39</v>
      </c>
      <c r="C16" s="5">
        <v>285700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7" x14ac:dyDescent="0.15">
      <c r="A17" s="38"/>
      <c r="B17" s="6" t="s">
        <v>43</v>
      </c>
      <c r="C17" s="7">
        <f t="shared" ref="C17" si="4">C16/C14*100-100</f>
        <v>-3.9276346761718912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7" x14ac:dyDescent="0.15">
      <c r="A18" s="39"/>
      <c r="B18" s="6" t="s">
        <v>44</v>
      </c>
      <c r="C18" s="7">
        <f t="shared" ref="C18" si="5">C16/C15*100-100</f>
        <v>-4.6554313365593174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7" x14ac:dyDescent="0.15">
      <c r="A19" s="37" t="s">
        <v>19</v>
      </c>
      <c r="B19" s="2" t="s">
        <v>37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8"/>
      <c r="B20" s="2" t="s">
        <v>38</v>
      </c>
      <c r="C20" s="5">
        <v>199140</v>
      </c>
      <c r="D20" s="5">
        <v>214900</v>
      </c>
      <c r="E20" s="5">
        <v>315790</v>
      </c>
      <c r="F20" s="5">
        <v>269250</v>
      </c>
      <c r="G20" s="5">
        <v>325810</v>
      </c>
      <c r="H20" s="5">
        <v>216180</v>
      </c>
      <c r="I20" s="5">
        <v>280580</v>
      </c>
      <c r="J20" s="5">
        <v>412900</v>
      </c>
      <c r="K20" s="5">
        <v>297230</v>
      </c>
      <c r="L20" s="5">
        <v>285040</v>
      </c>
      <c r="M20" s="5">
        <v>355050</v>
      </c>
      <c r="N20" s="5">
        <v>256960</v>
      </c>
      <c r="O20" s="5">
        <v>3428840</v>
      </c>
    </row>
    <row r="21" spans="1:17" x14ac:dyDescent="0.15">
      <c r="A21" s="38"/>
      <c r="B21" s="2" t="s">
        <v>39</v>
      </c>
      <c r="C21" s="5">
        <v>159320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x14ac:dyDescent="0.15">
      <c r="A22" s="38"/>
      <c r="B22" s="6" t="s">
        <v>43</v>
      </c>
      <c r="C22" s="7">
        <f t="shared" ref="C22" si="6">C21/C19*100-100</f>
        <v>-3.6992263056092867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7" x14ac:dyDescent="0.15">
      <c r="A23" s="39"/>
      <c r="B23" s="6" t="s">
        <v>44</v>
      </c>
      <c r="C23" s="7">
        <f t="shared" ref="C23" si="7">C21/C20*100-100</f>
        <v>-19.995982725720594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7" x14ac:dyDescent="0.15">
      <c r="A24" s="37" t="s">
        <v>20</v>
      </c>
      <c r="B24" s="2" t="s">
        <v>37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6"/>
    </row>
    <row r="25" spans="1:17" x14ac:dyDescent="0.15">
      <c r="A25" s="38"/>
      <c r="B25" s="2" t="s">
        <v>38</v>
      </c>
      <c r="C25" s="4">
        <v>866420</v>
      </c>
      <c r="D25" s="4">
        <v>960180</v>
      </c>
      <c r="E25" s="4">
        <v>1367410</v>
      </c>
      <c r="F25" s="4">
        <v>1120040</v>
      </c>
      <c r="G25" s="5">
        <v>1378250</v>
      </c>
      <c r="H25" s="5">
        <v>1053780</v>
      </c>
      <c r="I25" s="5">
        <v>1175830</v>
      </c>
      <c r="J25" s="5">
        <v>1587060</v>
      </c>
      <c r="K25" s="5">
        <v>1253080</v>
      </c>
      <c r="L25" s="5">
        <v>1283880</v>
      </c>
      <c r="M25" s="5">
        <v>1395750</v>
      </c>
      <c r="N25" s="5">
        <v>1126590</v>
      </c>
      <c r="O25" s="5">
        <v>14568250</v>
      </c>
    </row>
    <row r="26" spans="1:17" x14ac:dyDescent="0.15">
      <c r="A26" s="38"/>
      <c r="B26" s="2" t="s">
        <v>39</v>
      </c>
      <c r="C26" s="5">
        <v>885290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36"/>
    </row>
    <row r="27" spans="1:17" x14ac:dyDescent="0.15">
      <c r="A27" s="38"/>
      <c r="B27" s="6" t="s">
        <v>43</v>
      </c>
      <c r="C27" s="7">
        <f t="shared" ref="C27" si="8">C26/C24*100-100</f>
        <v>-1.134625048858112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x14ac:dyDescent="0.15">
      <c r="A28" s="39"/>
      <c r="B28" s="6" t="s">
        <v>44</v>
      </c>
      <c r="C28" s="7">
        <f t="shared" ref="C28" si="9">C26/C25*100-100</f>
        <v>2.1779275639989919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7" x14ac:dyDescent="0.15">
      <c r="A29" s="37" t="s">
        <v>21</v>
      </c>
      <c r="B29" s="2" t="s">
        <v>37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8"/>
      <c r="B30" s="2" t="s">
        <v>38</v>
      </c>
      <c r="C30" s="8">
        <v>39494940</v>
      </c>
      <c r="D30" s="8">
        <v>41139780</v>
      </c>
      <c r="E30" s="10">
        <v>50678060</v>
      </c>
      <c r="F30" s="8">
        <v>45539500</v>
      </c>
      <c r="G30" s="11">
        <v>49258420</v>
      </c>
      <c r="H30" s="11">
        <v>45325030</v>
      </c>
      <c r="I30" s="11">
        <v>52543200</v>
      </c>
      <c r="J30" s="11">
        <v>61023920</v>
      </c>
      <c r="K30" s="11">
        <v>50318010</v>
      </c>
      <c r="L30" s="12">
        <v>53777550</v>
      </c>
      <c r="M30" s="11">
        <v>52918750</v>
      </c>
      <c r="N30" s="11">
        <v>50735030</v>
      </c>
      <c r="O30" s="5">
        <v>592752190</v>
      </c>
    </row>
    <row r="31" spans="1:17" x14ac:dyDescent="0.15">
      <c r="A31" s="38"/>
      <c r="B31" s="2" t="s">
        <v>39</v>
      </c>
      <c r="C31" s="8">
        <v>45650120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7" x14ac:dyDescent="0.15">
      <c r="A32" s="38"/>
      <c r="B32" s="6" t="s">
        <v>43</v>
      </c>
      <c r="C32" s="7">
        <f t="shared" ref="C32" si="10">C31/C29*100-100</f>
        <v>6.9472417640883606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15">
      <c r="A33" s="39"/>
      <c r="B33" s="6" t="s">
        <v>44</v>
      </c>
      <c r="C33" s="7">
        <f t="shared" ref="C33" si="11">C31/C30*100-100</f>
        <v>15.584730600932687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>
      <selection activeCell="O33" sqref="O33"/>
    </sheetView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">
        <v>42</v>
      </c>
    </row>
    <row r="2" spans="1:15" x14ac:dyDescent="0.15">
      <c r="A2" s="13" t="s">
        <v>34</v>
      </c>
    </row>
    <row r="3" spans="1:15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</row>
    <row r="4" spans="1:15" x14ac:dyDescent="0.15">
      <c r="A4" s="40" t="s">
        <v>15</v>
      </c>
      <c r="B4" s="17" t="s">
        <v>37</v>
      </c>
      <c r="C4" s="18">
        <v>7010</v>
      </c>
      <c r="D4" s="18">
        <v>8850</v>
      </c>
      <c r="E4" s="18">
        <v>12030</v>
      </c>
      <c r="F4" s="18">
        <v>13220</v>
      </c>
      <c r="G4" s="18">
        <v>11410</v>
      </c>
      <c r="H4" s="18">
        <v>9710</v>
      </c>
      <c r="I4" s="18">
        <v>9540</v>
      </c>
      <c r="J4" s="18">
        <v>12750</v>
      </c>
      <c r="K4" s="18">
        <v>9630</v>
      </c>
      <c r="L4" s="18">
        <v>13860</v>
      </c>
      <c r="M4" s="18">
        <v>15290</v>
      </c>
      <c r="N4" s="18">
        <v>10280</v>
      </c>
      <c r="O4" s="18">
        <v>133560</v>
      </c>
    </row>
    <row r="5" spans="1:15" x14ac:dyDescent="0.15">
      <c r="A5" s="40"/>
      <c r="B5" s="17" t="s">
        <v>38</v>
      </c>
      <c r="C5" s="18">
        <v>3830</v>
      </c>
      <c r="D5" s="18">
        <v>4310</v>
      </c>
      <c r="E5" s="18">
        <v>12320</v>
      </c>
      <c r="F5" s="18">
        <v>15040</v>
      </c>
      <c r="G5" s="18">
        <v>10720</v>
      </c>
      <c r="H5" s="18">
        <v>8100</v>
      </c>
      <c r="I5" s="18">
        <v>10890</v>
      </c>
      <c r="J5" s="18">
        <v>11310</v>
      </c>
      <c r="K5" s="18">
        <v>10610</v>
      </c>
      <c r="L5" s="18">
        <v>16760</v>
      </c>
      <c r="M5" s="18">
        <v>16960</v>
      </c>
      <c r="N5" s="18">
        <v>8490</v>
      </c>
      <c r="O5" s="18">
        <f>SUM(C5:N5)</f>
        <v>129340</v>
      </c>
    </row>
    <row r="6" spans="1:15" x14ac:dyDescent="0.15">
      <c r="A6" s="40"/>
      <c r="B6" s="17" t="s">
        <v>39</v>
      </c>
      <c r="C6" s="18">
        <v>6360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15">
      <c r="A7" s="40"/>
      <c r="B7" s="6" t="s">
        <v>43</v>
      </c>
      <c r="C7" s="19">
        <f t="shared" ref="C7" si="0">C6/C4*100-100</f>
        <v>-9.2724679029957144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15">
      <c r="A8" s="40"/>
      <c r="B8" s="6" t="s">
        <v>44</v>
      </c>
      <c r="C8" s="19">
        <f t="shared" ref="C8" si="1">C6/C5*100-100</f>
        <v>66.057441253263704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15">
      <c r="A9" s="40" t="s">
        <v>16</v>
      </c>
      <c r="B9" s="17" t="s">
        <v>37</v>
      </c>
      <c r="C9" s="18">
        <v>35810</v>
      </c>
      <c r="D9" s="18">
        <v>46660</v>
      </c>
      <c r="E9" s="18">
        <v>63030</v>
      </c>
      <c r="F9" s="18">
        <v>62640</v>
      </c>
      <c r="G9" s="18">
        <v>79840</v>
      </c>
      <c r="H9" s="18">
        <v>52760</v>
      </c>
      <c r="I9" s="18">
        <v>73180</v>
      </c>
      <c r="J9" s="18">
        <v>70660</v>
      </c>
      <c r="K9" s="18">
        <v>62200</v>
      </c>
      <c r="L9" s="18">
        <v>112630</v>
      </c>
      <c r="M9" s="18">
        <v>69630</v>
      </c>
      <c r="N9" s="18">
        <v>42670</v>
      </c>
      <c r="O9" s="18">
        <v>771730</v>
      </c>
    </row>
    <row r="10" spans="1:15" x14ac:dyDescent="0.15">
      <c r="A10" s="40"/>
      <c r="B10" s="17" t="s">
        <v>38</v>
      </c>
      <c r="C10" s="18">
        <v>11060</v>
      </c>
      <c r="D10" s="18">
        <v>11920</v>
      </c>
      <c r="E10" s="18">
        <v>19970</v>
      </c>
      <c r="F10" s="18">
        <v>39440</v>
      </c>
      <c r="G10" s="18">
        <v>38890</v>
      </c>
      <c r="H10" s="18">
        <v>35990</v>
      </c>
      <c r="I10" s="18">
        <v>39080</v>
      </c>
      <c r="J10" s="18">
        <v>32080</v>
      </c>
      <c r="K10" s="18">
        <v>42340</v>
      </c>
      <c r="L10" s="18">
        <v>66150</v>
      </c>
      <c r="M10" s="18">
        <v>61860</v>
      </c>
      <c r="N10" s="18">
        <v>45690</v>
      </c>
      <c r="O10" s="18">
        <f>SUM(C10:N10)</f>
        <v>444470</v>
      </c>
    </row>
    <row r="11" spans="1:15" x14ac:dyDescent="0.15">
      <c r="A11" s="40"/>
      <c r="B11" s="17" t="s">
        <v>39</v>
      </c>
      <c r="C11" s="18">
        <v>31760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15">
      <c r="A12" s="40"/>
      <c r="B12" s="6" t="s">
        <v>43</v>
      </c>
      <c r="C12" s="19">
        <f t="shared" ref="C12" si="2">C11/C9*100-100</f>
        <v>-11.309690030717675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15">
      <c r="A13" s="40"/>
      <c r="B13" s="6" t="s">
        <v>44</v>
      </c>
      <c r="C13" s="19">
        <f t="shared" ref="C13" si="3">C11/C10*100-100</f>
        <v>187.16094032549728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15">
      <c r="A14" s="40" t="s">
        <v>18</v>
      </c>
      <c r="B14" s="17" t="s">
        <v>37</v>
      </c>
      <c r="C14" s="18">
        <v>16640</v>
      </c>
      <c r="D14" s="18">
        <v>16540</v>
      </c>
      <c r="E14" s="18">
        <v>20080</v>
      </c>
      <c r="F14" s="18">
        <v>22730</v>
      </c>
      <c r="G14" s="18">
        <v>18280</v>
      </c>
      <c r="H14" s="18">
        <v>13910</v>
      </c>
      <c r="I14" s="18">
        <v>18200</v>
      </c>
      <c r="J14" s="18">
        <v>17120</v>
      </c>
      <c r="K14" s="18">
        <v>13590</v>
      </c>
      <c r="L14" s="18">
        <v>21550</v>
      </c>
      <c r="M14" s="18">
        <v>22520</v>
      </c>
      <c r="N14" s="18">
        <v>15110</v>
      </c>
      <c r="O14" s="18">
        <v>216270</v>
      </c>
    </row>
    <row r="15" spans="1:15" x14ac:dyDescent="0.15">
      <c r="A15" s="40"/>
      <c r="B15" s="17" t="s">
        <v>38</v>
      </c>
      <c r="C15" s="18">
        <v>5020</v>
      </c>
      <c r="D15" s="18">
        <v>5800</v>
      </c>
      <c r="E15" s="18">
        <v>13390</v>
      </c>
      <c r="F15" s="18">
        <v>19330</v>
      </c>
      <c r="G15" s="18">
        <v>16670</v>
      </c>
      <c r="H15" s="18">
        <v>13810</v>
      </c>
      <c r="I15" s="18">
        <v>13930</v>
      </c>
      <c r="J15" s="18">
        <v>16260</v>
      </c>
      <c r="K15" s="18">
        <v>14800</v>
      </c>
      <c r="L15" s="18">
        <v>24310</v>
      </c>
      <c r="M15" s="18">
        <v>33840</v>
      </c>
      <c r="N15" s="18">
        <v>23800</v>
      </c>
      <c r="O15" s="18">
        <v>200950</v>
      </c>
    </row>
    <row r="16" spans="1:15" x14ac:dyDescent="0.15">
      <c r="A16" s="40"/>
      <c r="B16" s="17" t="s">
        <v>39</v>
      </c>
      <c r="C16" s="18">
        <v>24090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x14ac:dyDescent="0.15">
      <c r="A17" s="40"/>
      <c r="B17" s="6" t="s">
        <v>43</v>
      </c>
      <c r="C17" s="19">
        <f t="shared" ref="C17" si="4">C16/C14*100-100</f>
        <v>44.771634615384613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15">
      <c r="A18" s="40"/>
      <c r="B18" s="6" t="s">
        <v>44</v>
      </c>
      <c r="C18" s="19">
        <f t="shared" ref="C18" si="5">C16/C15*100-100</f>
        <v>379.88047808764935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15">
      <c r="A19" s="40" t="s">
        <v>19</v>
      </c>
      <c r="B19" s="17" t="s">
        <v>37</v>
      </c>
      <c r="C19" s="18">
        <v>4270</v>
      </c>
      <c r="D19" s="18">
        <v>7220</v>
      </c>
      <c r="E19" s="18">
        <v>10750</v>
      </c>
      <c r="F19" s="18">
        <v>7870</v>
      </c>
      <c r="G19" s="18">
        <v>7250</v>
      </c>
      <c r="H19" s="18">
        <v>6990</v>
      </c>
      <c r="I19" s="18">
        <v>7980</v>
      </c>
      <c r="J19" s="18">
        <v>9150</v>
      </c>
      <c r="K19" s="18">
        <v>6670</v>
      </c>
      <c r="L19" s="18">
        <v>10220</v>
      </c>
      <c r="M19" s="18">
        <v>10490</v>
      </c>
      <c r="N19" s="18">
        <v>6510</v>
      </c>
      <c r="O19" s="18">
        <v>95360</v>
      </c>
    </row>
    <row r="20" spans="1:15" x14ac:dyDescent="0.15">
      <c r="A20" s="40"/>
      <c r="B20" s="17" t="s">
        <v>38</v>
      </c>
      <c r="C20" s="18">
        <v>2930</v>
      </c>
      <c r="D20" s="18">
        <v>4850</v>
      </c>
      <c r="E20" s="18">
        <v>9090</v>
      </c>
      <c r="F20" s="18">
        <v>11470</v>
      </c>
      <c r="G20" s="18">
        <v>10030</v>
      </c>
      <c r="H20" s="18">
        <v>8280</v>
      </c>
      <c r="I20" s="18">
        <v>10150</v>
      </c>
      <c r="J20" s="18">
        <v>13980</v>
      </c>
      <c r="K20" s="18">
        <v>15250</v>
      </c>
      <c r="L20" s="18">
        <v>18020</v>
      </c>
      <c r="M20" s="18">
        <v>15890</v>
      </c>
      <c r="N20" s="18">
        <v>9540</v>
      </c>
      <c r="O20" s="18">
        <f>SUM(C20:N20)</f>
        <v>129480</v>
      </c>
    </row>
    <row r="21" spans="1:15" x14ac:dyDescent="0.15">
      <c r="A21" s="40"/>
      <c r="B21" s="17" t="s">
        <v>39</v>
      </c>
      <c r="C21" s="18">
        <v>5830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15">
      <c r="A22" s="40"/>
      <c r="B22" s="6" t="s">
        <v>43</v>
      </c>
      <c r="C22" s="19">
        <f t="shared" ref="C22" si="6">C21/C19*100-100</f>
        <v>36.533957845433264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15">
      <c r="A23" s="40"/>
      <c r="B23" s="6" t="s">
        <v>44</v>
      </c>
      <c r="C23" s="19">
        <f t="shared" ref="C23" si="7">C21/C20*100-100</f>
        <v>98.976109215017061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15">
      <c r="A24" s="40" t="s">
        <v>20</v>
      </c>
      <c r="B24" s="17" t="s">
        <v>37</v>
      </c>
      <c r="C24" s="18">
        <v>63730</v>
      </c>
      <c r="D24" s="18">
        <v>79270</v>
      </c>
      <c r="E24" s="18">
        <v>105890</v>
      </c>
      <c r="F24" s="18">
        <v>106470</v>
      </c>
      <c r="G24" s="18">
        <v>116780</v>
      </c>
      <c r="H24" s="18">
        <v>83360</v>
      </c>
      <c r="I24" s="18">
        <v>108900</v>
      </c>
      <c r="J24" s="18">
        <v>109680</v>
      </c>
      <c r="K24" s="18">
        <v>92090</v>
      </c>
      <c r="L24" s="18">
        <v>158260</v>
      </c>
      <c r="M24" s="18">
        <v>117930</v>
      </c>
      <c r="N24" s="18">
        <v>74560</v>
      </c>
      <c r="O24" s="18">
        <v>1216920</v>
      </c>
    </row>
    <row r="25" spans="1:15" x14ac:dyDescent="0.15">
      <c r="A25" s="40"/>
      <c r="B25" s="17" t="s">
        <v>38</v>
      </c>
      <c r="C25" s="18">
        <f>SUM(C5+C10+C15+C20)</f>
        <v>22840</v>
      </c>
      <c r="D25" s="18">
        <v>26890</v>
      </c>
      <c r="E25" s="18">
        <v>54770</v>
      </c>
      <c r="F25" s="18">
        <v>85280</v>
      </c>
      <c r="G25" s="18">
        <v>76310</v>
      </c>
      <c r="H25" s="18">
        <v>66180</v>
      </c>
      <c r="I25" s="18">
        <v>74050</v>
      </c>
      <c r="J25" s="18">
        <v>73620</v>
      </c>
      <c r="K25" s="18">
        <v>83000</v>
      </c>
      <c r="L25" s="18">
        <v>125240</v>
      </c>
      <c r="M25" s="18">
        <v>128550</v>
      </c>
      <c r="N25" s="18">
        <v>87520</v>
      </c>
      <c r="O25" s="18">
        <v>904240</v>
      </c>
    </row>
    <row r="26" spans="1:15" x14ac:dyDescent="0.15">
      <c r="A26" s="40"/>
      <c r="B26" s="17" t="s">
        <v>39</v>
      </c>
      <c r="C26" s="18">
        <v>68050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15">
      <c r="A27" s="40"/>
      <c r="B27" s="6" t="s">
        <v>43</v>
      </c>
      <c r="C27" s="19">
        <f t="shared" ref="C27" si="8">C26/C24*100-100</f>
        <v>6.7785972069668929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15">
      <c r="A28" s="40"/>
      <c r="B28" s="6" t="s">
        <v>44</v>
      </c>
      <c r="C28" s="19">
        <f t="shared" ref="C28" si="9">C26/C25*100-100</f>
        <v>197.94220665499125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x14ac:dyDescent="0.15">
      <c r="A29" s="40" t="s">
        <v>21</v>
      </c>
      <c r="B29" s="15" t="s">
        <v>37</v>
      </c>
      <c r="C29" s="20">
        <v>9208780</v>
      </c>
      <c r="D29" s="20">
        <v>9276270</v>
      </c>
      <c r="E29" s="20">
        <v>9515070</v>
      </c>
      <c r="F29" s="20">
        <v>11284480</v>
      </c>
      <c r="G29" s="21">
        <v>9727570</v>
      </c>
      <c r="H29" s="21">
        <v>9586990</v>
      </c>
      <c r="I29" s="21">
        <v>10801410</v>
      </c>
      <c r="J29" s="21">
        <v>9486460</v>
      </c>
      <c r="K29" s="21">
        <v>8260400</v>
      </c>
      <c r="L29" s="21">
        <v>10262020</v>
      </c>
      <c r="M29" s="21">
        <v>9064070</v>
      </c>
      <c r="N29" s="21">
        <v>9182820</v>
      </c>
      <c r="O29" s="18">
        <v>115656350</v>
      </c>
    </row>
    <row r="30" spans="1:15" x14ac:dyDescent="0.15">
      <c r="A30" s="40"/>
      <c r="B30" s="17" t="s">
        <v>38</v>
      </c>
      <c r="C30" s="22">
        <v>6058130</v>
      </c>
      <c r="D30" s="22">
        <v>5929850</v>
      </c>
      <c r="E30" s="23">
        <v>7547120</v>
      </c>
      <c r="F30" s="23">
        <v>9519560</v>
      </c>
      <c r="G30" s="23">
        <v>8765940</v>
      </c>
      <c r="H30" s="23">
        <v>9339670</v>
      </c>
      <c r="I30" s="23">
        <v>10814130</v>
      </c>
      <c r="J30" s="21">
        <v>10095050</v>
      </c>
      <c r="K30" s="21">
        <v>9819470</v>
      </c>
      <c r="L30" s="24">
        <v>12258920</v>
      </c>
      <c r="M30" s="21">
        <v>11885770</v>
      </c>
      <c r="N30" s="21">
        <v>12302500</v>
      </c>
      <c r="O30" s="18">
        <v>114336110</v>
      </c>
    </row>
    <row r="31" spans="1:15" x14ac:dyDescent="0.15">
      <c r="A31" s="40"/>
      <c r="B31" s="17" t="s">
        <v>39</v>
      </c>
      <c r="C31" s="22">
        <v>11235450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15">
      <c r="A32" s="40"/>
      <c r="B32" s="6" t="s">
        <v>43</v>
      </c>
      <c r="C32" s="19">
        <f t="shared" ref="C32" si="10">C31/C29*100-100</f>
        <v>22.008018434580919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x14ac:dyDescent="0.15">
      <c r="A33" s="40"/>
      <c r="B33" s="6" t="s">
        <v>44</v>
      </c>
      <c r="C33" s="19">
        <f t="shared" ref="C33" si="11">C31/C30*100-100</f>
        <v>85.460694966928742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zoomScaleNormal="100" workbookViewId="0">
      <selection activeCell="O33" sqref="O33"/>
    </sheetView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">
        <v>42</v>
      </c>
    </row>
    <row r="2" spans="1:15" x14ac:dyDescent="0.15">
      <c r="A2" s="13" t="s">
        <v>35</v>
      </c>
    </row>
    <row r="3" spans="1:1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16" t="s">
        <v>14</v>
      </c>
    </row>
    <row r="4" spans="1:15" x14ac:dyDescent="0.15">
      <c r="A4" s="41" t="s">
        <v>15</v>
      </c>
      <c r="B4" s="17" t="s">
        <v>17</v>
      </c>
      <c r="C4" s="18">
        <f>全体!C4-外国人!C4</f>
        <v>151880</v>
      </c>
      <c r="D4" s="18">
        <f>全体!D4-外国人!D4</f>
        <v>148880</v>
      </c>
      <c r="E4" s="18">
        <f>全体!E4-外国人!E4</f>
        <v>207200</v>
      </c>
      <c r="F4" s="18">
        <f>全体!F4-外国人!F4</f>
        <v>214250</v>
      </c>
      <c r="G4" s="18">
        <f>全体!G4-外国人!G4</f>
        <v>240640</v>
      </c>
      <c r="H4" s="18">
        <f>全体!H4-外国人!H4</f>
        <v>175180</v>
      </c>
      <c r="I4" s="18">
        <f>全体!I4-外国人!I4</f>
        <v>200180</v>
      </c>
      <c r="J4" s="18">
        <f>全体!J4-外国人!J4</f>
        <v>276470</v>
      </c>
      <c r="K4" s="18">
        <f>全体!K4-外国人!K4</f>
        <v>197080</v>
      </c>
      <c r="L4" s="18">
        <f>全体!L4-外国人!L4</f>
        <v>227250</v>
      </c>
      <c r="M4" s="18">
        <f>全体!M4-外国人!M4</f>
        <v>220850</v>
      </c>
      <c r="N4" s="18">
        <f>全体!N4-外国人!N4</f>
        <v>175100</v>
      </c>
      <c r="O4" s="18">
        <f t="shared" ref="O4:O20" si="0">SUM(C4:N4)</f>
        <v>2434960</v>
      </c>
    </row>
    <row r="5" spans="1:15" x14ac:dyDescent="0.15">
      <c r="A5" s="42"/>
      <c r="B5" s="17" t="s">
        <v>32</v>
      </c>
      <c r="C5" s="18">
        <f>全体!C5-外国人!C5</f>
        <v>127900</v>
      </c>
      <c r="D5" s="18">
        <f>全体!D5-外国人!D5</f>
        <v>148150</v>
      </c>
      <c r="E5" s="18">
        <f>全体!E5-外国人!E5</f>
        <v>212820</v>
      </c>
      <c r="F5" s="18">
        <f>全体!F5-外国人!F5</f>
        <v>162920</v>
      </c>
      <c r="G5" s="18">
        <f>全体!G5-外国人!G5</f>
        <v>215860</v>
      </c>
      <c r="H5" s="18">
        <f>全体!H5-外国人!H5</f>
        <v>176620</v>
      </c>
      <c r="I5" s="18">
        <f>全体!I5-外国人!I5</f>
        <v>156490</v>
      </c>
      <c r="J5" s="18">
        <f>全体!J5-外国人!J5</f>
        <v>229580</v>
      </c>
      <c r="K5" s="18">
        <f>全体!K5-外国人!K5</f>
        <v>185720</v>
      </c>
      <c r="L5" s="18">
        <f>全体!L5-外国人!L5</f>
        <v>174990</v>
      </c>
      <c r="M5" s="18">
        <f>全体!M5-外国人!M5</f>
        <v>175670</v>
      </c>
      <c r="N5" s="18">
        <f>全体!N5-外国人!N5</f>
        <v>162950</v>
      </c>
      <c r="O5" s="18">
        <f t="shared" si="0"/>
        <v>2129670</v>
      </c>
    </row>
    <row r="6" spans="1:15" x14ac:dyDescent="0.15">
      <c r="A6" s="42"/>
      <c r="B6" s="17" t="s">
        <v>40</v>
      </c>
      <c r="C6" s="18">
        <f>全体!C6-外国人!C6</f>
        <v>154380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15">
      <c r="A7" s="42"/>
      <c r="B7" s="6" t="s">
        <v>43</v>
      </c>
      <c r="C7" s="19">
        <f t="shared" ref="C7" si="1">C6/C4*100-100</f>
        <v>1.6460363444824821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15">
      <c r="A8" s="43"/>
      <c r="B8" s="6" t="s">
        <v>44</v>
      </c>
      <c r="C8" s="19">
        <f t="shared" ref="C8" si="2">C6/C5*100-100</f>
        <v>20.703674745895228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15">
      <c r="A9" s="41" t="s">
        <v>16</v>
      </c>
      <c r="B9" s="17" t="s">
        <v>17</v>
      </c>
      <c r="C9" s="18">
        <f>全体!C9-外国人!C9</f>
        <v>237920</v>
      </c>
      <c r="D9" s="18">
        <f>全体!D9-外国人!D9</f>
        <v>247050</v>
      </c>
      <c r="E9" s="18">
        <f>全体!E9-外国人!E9</f>
        <v>334310</v>
      </c>
      <c r="F9" s="18">
        <f>全体!F9-外国人!F9</f>
        <v>316720</v>
      </c>
      <c r="G9" s="18">
        <f>全体!G9-外国人!G9</f>
        <v>338770</v>
      </c>
      <c r="H9" s="18">
        <f>全体!H9-外国人!H9</f>
        <v>270790</v>
      </c>
      <c r="I9" s="18">
        <f>全体!I9-外国人!I9</f>
        <v>319910</v>
      </c>
      <c r="J9" s="18">
        <f>全体!J9-外国人!J9</f>
        <v>469990</v>
      </c>
      <c r="K9" s="18">
        <f>全体!K9-外国人!K9</f>
        <v>343290</v>
      </c>
      <c r="L9" s="18">
        <f>全体!L9-外国人!L9</f>
        <v>353970</v>
      </c>
      <c r="M9" s="18">
        <f>全体!M9-外国人!M9</f>
        <v>357860</v>
      </c>
      <c r="N9" s="18">
        <f>全体!N9-外国人!N9</f>
        <v>296960</v>
      </c>
      <c r="O9" s="18">
        <f t="shared" si="0"/>
        <v>3887540</v>
      </c>
    </row>
    <row r="10" spans="1:15" x14ac:dyDescent="0.15">
      <c r="A10" s="42"/>
      <c r="B10" s="17" t="s">
        <v>32</v>
      </c>
      <c r="C10" s="18">
        <f>全体!C10-外国人!C10</f>
        <v>224840</v>
      </c>
      <c r="D10" s="18">
        <f>全体!D10-外国人!D10</f>
        <v>257240</v>
      </c>
      <c r="E10" s="18">
        <f>全体!E10-外国人!E10</f>
        <v>364730</v>
      </c>
      <c r="F10" s="18">
        <f>全体!F10-外国人!F10</f>
        <v>267420</v>
      </c>
      <c r="G10" s="18">
        <f>全体!G10-外国人!G10</f>
        <v>342810</v>
      </c>
      <c r="H10" s="18">
        <f>全体!H10-外国人!H10</f>
        <v>274440</v>
      </c>
      <c r="I10" s="18">
        <f>全体!I10-外国人!I10</f>
        <v>336760</v>
      </c>
      <c r="J10" s="18">
        <f>全体!J10-外国人!J10</f>
        <v>416580</v>
      </c>
      <c r="K10" s="18">
        <f>全体!K10-外国人!K10</f>
        <v>351030</v>
      </c>
      <c r="L10" s="18">
        <f>全体!L10-外国人!L10</f>
        <v>324940</v>
      </c>
      <c r="M10" s="18">
        <f>全体!M10-外国人!M10</f>
        <v>333080</v>
      </c>
      <c r="N10" s="18">
        <f>全体!N10-外国人!N10</f>
        <v>289040</v>
      </c>
      <c r="O10" s="18">
        <f t="shared" si="0"/>
        <v>3782910</v>
      </c>
    </row>
    <row r="11" spans="1:15" x14ac:dyDescent="0.15">
      <c r="A11" s="42"/>
      <c r="B11" s="17" t="s">
        <v>40</v>
      </c>
      <c r="C11" s="18">
        <f>全体!C11-外国人!C11</f>
        <v>247770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15">
      <c r="A12" s="42"/>
      <c r="B12" s="6" t="s">
        <v>43</v>
      </c>
      <c r="C12" s="19">
        <f t="shared" ref="C12" si="3">C11/C9*100-100</f>
        <v>4.1400470746469438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15">
      <c r="A13" s="43"/>
      <c r="B13" s="6" t="s">
        <v>44</v>
      </c>
      <c r="C13" s="19">
        <f t="shared" ref="C13" si="4">C11/C10*100-100</f>
        <v>10.198363280555057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15">
      <c r="A14" s="41" t="s">
        <v>18</v>
      </c>
      <c r="B14" s="17" t="s">
        <v>17</v>
      </c>
      <c r="C14" s="18">
        <f>全体!C14-外国人!C14</f>
        <v>280740</v>
      </c>
      <c r="D14" s="18">
        <f>全体!D14-外国人!D14</f>
        <v>279120</v>
      </c>
      <c r="E14" s="18">
        <f>全体!E14-外国人!E14</f>
        <v>371140</v>
      </c>
      <c r="F14" s="18">
        <f>全体!F14-外国人!F14</f>
        <v>357890</v>
      </c>
      <c r="G14" s="18">
        <f>全体!G14-外国人!G14</f>
        <v>362950</v>
      </c>
      <c r="H14" s="18">
        <f>全体!H14-外国人!H14</f>
        <v>296720</v>
      </c>
      <c r="I14" s="18">
        <f>全体!I14-外国人!I14</f>
        <v>345970</v>
      </c>
      <c r="J14" s="18">
        <f>全体!J14-外国人!J14</f>
        <v>449370</v>
      </c>
      <c r="K14" s="18">
        <f>全体!K14-外国人!K14</f>
        <v>330340</v>
      </c>
      <c r="L14" s="18">
        <f>全体!L14-外国人!L14</f>
        <v>373160</v>
      </c>
      <c r="M14" s="18">
        <f>全体!M14-外国人!M14</f>
        <v>401040</v>
      </c>
      <c r="N14" s="18">
        <f>全体!N14-外国人!N14</f>
        <v>320800</v>
      </c>
      <c r="O14" s="18">
        <f t="shared" si="0"/>
        <v>4169240</v>
      </c>
    </row>
    <row r="15" spans="1:15" x14ac:dyDescent="0.15">
      <c r="A15" s="42"/>
      <c r="B15" s="17" t="s">
        <v>32</v>
      </c>
      <c r="C15" s="18">
        <f>全体!C15-外国人!C15</f>
        <v>294630</v>
      </c>
      <c r="D15" s="18">
        <f>全体!D15-外国人!D15</f>
        <v>317860</v>
      </c>
      <c r="E15" s="18">
        <f>全体!E15-外国人!E15</f>
        <v>428390</v>
      </c>
      <c r="F15" s="18">
        <f>全体!F15-外国人!F15</f>
        <v>346640</v>
      </c>
      <c r="G15" s="18">
        <f>全体!G15-外国人!G15</f>
        <v>427480</v>
      </c>
      <c r="H15" s="18">
        <f>全体!H15-外国人!H15</f>
        <v>328640</v>
      </c>
      <c r="I15" s="18">
        <f>全体!I15-外国人!I15</f>
        <v>338090</v>
      </c>
      <c r="J15" s="18">
        <f>全体!J15-外国人!J15</f>
        <v>468350</v>
      </c>
      <c r="K15" s="18">
        <f>全体!K15-外国人!K15</f>
        <v>351340</v>
      </c>
      <c r="L15" s="18">
        <f>全体!L15-外国人!L15</f>
        <v>391680</v>
      </c>
      <c r="M15" s="18">
        <f>全体!M15-外国人!M15</f>
        <v>419290</v>
      </c>
      <c r="N15" s="18">
        <f>全体!N15-外国人!N15</f>
        <v>339650</v>
      </c>
      <c r="O15" s="18">
        <f t="shared" si="0"/>
        <v>4452040</v>
      </c>
    </row>
    <row r="16" spans="1:15" x14ac:dyDescent="0.15">
      <c r="A16" s="42"/>
      <c r="B16" s="17" t="s">
        <v>40</v>
      </c>
      <c r="C16" s="18">
        <f>全体!C16-外国人!C16</f>
        <v>261610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x14ac:dyDescent="0.15">
      <c r="A17" s="42"/>
      <c r="B17" s="6" t="s">
        <v>43</v>
      </c>
      <c r="C17" s="19">
        <f t="shared" ref="C17" si="5">C16/C14*100-100</f>
        <v>-6.8141340742323848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15">
      <c r="A18" s="43"/>
      <c r="B18" s="6" t="s">
        <v>44</v>
      </c>
      <c r="C18" s="19">
        <f t="shared" ref="C18" si="6">C16/C15*100-100</f>
        <v>-11.207276923599082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15">
      <c r="A19" s="40" t="s">
        <v>19</v>
      </c>
      <c r="B19" s="17" t="s">
        <v>17</v>
      </c>
      <c r="C19" s="18">
        <f>全体!C19-外国人!C19</f>
        <v>161170</v>
      </c>
      <c r="D19" s="18">
        <f>全体!D19-外国人!D19</f>
        <v>185760</v>
      </c>
      <c r="E19" s="18">
        <f>全体!E19-外国人!E19</f>
        <v>255540</v>
      </c>
      <c r="F19" s="18">
        <f>全体!F19-外国人!F19</f>
        <v>264730</v>
      </c>
      <c r="G19" s="18">
        <f>全体!G19-外国人!G19</f>
        <v>279760</v>
      </c>
      <c r="H19" s="18">
        <f>全体!H19-外国人!H19</f>
        <v>199800</v>
      </c>
      <c r="I19" s="18">
        <f>全体!I19-外国人!I19</f>
        <v>230350</v>
      </c>
      <c r="J19" s="18">
        <f>全体!J19-外国人!J19</f>
        <v>338720</v>
      </c>
      <c r="K19" s="18">
        <f>全体!K19-外国人!K19</f>
        <v>217020</v>
      </c>
      <c r="L19" s="18">
        <f>全体!L19-外国人!L19</f>
        <v>233190</v>
      </c>
      <c r="M19" s="18">
        <f>全体!M19-外国人!M19</f>
        <v>251840</v>
      </c>
      <c r="N19" s="18">
        <f>全体!N19-外国人!N19</f>
        <v>189860</v>
      </c>
      <c r="O19" s="18">
        <f t="shared" si="0"/>
        <v>2807740</v>
      </c>
    </row>
    <row r="20" spans="1:15" x14ac:dyDescent="0.15">
      <c r="A20" s="40"/>
      <c r="B20" s="17" t="s">
        <v>32</v>
      </c>
      <c r="C20" s="18">
        <f>全体!C20-外国人!C20</f>
        <v>196210</v>
      </c>
      <c r="D20" s="18">
        <f>全体!D20-外国人!D20</f>
        <v>210050</v>
      </c>
      <c r="E20" s="18">
        <f>全体!E20-外国人!E20</f>
        <v>306700</v>
      </c>
      <c r="F20" s="18">
        <f>全体!F20-外国人!F20</f>
        <v>257780</v>
      </c>
      <c r="G20" s="18">
        <f>全体!G20-外国人!G20</f>
        <v>315780</v>
      </c>
      <c r="H20" s="18">
        <f>全体!H20-外国人!H20</f>
        <v>207900</v>
      </c>
      <c r="I20" s="18">
        <f>全体!I20-外国人!I20</f>
        <v>270430</v>
      </c>
      <c r="J20" s="18">
        <f>全体!J20-外国人!J20</f>
        <v>398920</v>
      </c>
      <c r="K20" s="18">
        <f>全体!K20-外国人!K20</f>
        <v>281980</v>
      </c>
      <c r="L20" s="18">
        <f>全体!L20-外国人!L20</f>
        <v>267020</v>
      </c>
      <c r="M20" s="18">
        <f>全体!M20-外国人!M20</f>
        <v>339160</v>
      </c>
      <c r="N20" s="18">
        <f>全体!N20-外国人!N20</f>
        <v>247420</v>
      </c>
      <c r="O20" s="18">
        <f t="shared" si="0"/>
        <v>3299350</v>
      </c>
    </row>
    <row r="21" spans="1:15" x14ac:dyDescent="0.15">
      <c r="A21" s="40"/>
      <c r="B21" s="17" t="s">
        <v>40</v>
      </c>
      <c r="C21" s="18">
        <f>全体!C21-外国人!C21</f>
        <v>153490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15">
      <c r="A22" s="40"/>
      <c r="B22" s="6" t="s">
        <v>43</v>
      </c>
      <c r="C22" s="19">
        <f t="shared" ref="C22" si="7">C21/C19*100-100</f>
        <v>-4.7651548054848973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15">
      <c r="A23" s="40"/>
      <c r="B23" s="6" t="s">
        <v>44</v>
      </c>
      <c r="C23" s="19">
        <f t="shared" ref="C23" si="8">C21/C20*100-100</f>
        <v>-21.772590591712955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15">
      <c r="A24" s="41" t="s">
        <v>20</v>
      </c>
      <c r="B24" s="17" t="s">
        <v>17</v>
      </c>
      <c r="C24" s="18">
        <f>全体!C24-外国人!C24</f>
        <v>831720</v>
      </c>
      <c r="D24" s="18">
        <f>全体!D24-外国人!D24</f>
        <v>860820</v>
      </c>
      <c r="E24" s="18">
        <f>全体!E24-外国人!E24</f>
        <v>1168190</v>
      </c>
      <c r="F24" s="18">
        <f>全体!F24-外国人!F24</f>
        <v>1153590</v>
      </c>
      <c r="G24" s="18">
        <f>全体!G24-外国人!G24</f>
        <v>1222110</v>
      </c>
      <c r="H24" s="18">
        <f>全体!H24-外国人!H24</f>
        <v>942500</v>
      </c>
      <c r="I24" s="18">
        <f>全体!I24-外国人!I24</f>
        <v>1096410</v>
      </c>
      <c r="J24" s="18">
        <f>全体!J24-外国人!J24</f>
        <v>1534550</v>
      </c>
      <c r="K24" s="18">
        <f>全体!K24-外国人!K24</f>
        <v>1087740</v>
      </c>
      <c r="L24" s="18">
        <f>全体!L24-外国人!L24</f>
        <v>1187570</v>
      </c>
      <c r="M24" s="18">
        <f>全体!M24-外国人!M24</f>
        <v>1231590</v>
      </c>
      <c r="N24" s="18">
        <f>全体!N24-外国人!N24</f>
        <v>982730</v>
      </c>
      <c r="O24" s="18">
        <f>SUM(C24:N24)</f>
        <v>13299520</v>
      </c>
    </row>
    <row r="25" spans="1:15" x14ac:dyDescent="0.15">
      <c r="A25" s="42"/>
      <c r="B25" s="17" t="s">
        <v>32</v>
      </c>
      <c r="C25" s="18">
        <f>全体!C25-外国人!C25</f>
        <v>843580</v>
      </c>
      <c r="D25" s="18">
        <f>全体!D25-外国人!D25</f>
        <v>933290</v>
      </c>
      <c r="E25" s="18">
        <f>全体!E25-外国人!E25</f>
        <v>1312640</v>
      </c>
      <c r="F25" s="18">
        <f>全体!F25-外国人!F25</f>
        <v>1034760</v>
      </c>
      <c r="G25" s="18">
        <f>全体!G25-外国人!G25</f>
        <v>1301940</v>
      </c>
      <c r="H25" s="18">
        <f>全体!H25-外国人!H25</f>
        <v>987600</v>
      </c>
      <c r="I25" s="18">
        <f>全体!I25-外国人!I25</f>
        <v>1101780</v>
      </c>
      <c r="J25" s="18">
        <f>全体!J25-外国人!J25</f>
        <v>1513440</v>
      </c>
      <c r="K25" s="18">
        <f>全体!K25-外国人!K25</f>
        <v>1170080</v>
      </c>
      <c r="L25" s="18">
        <f>全体!L25-外国人!L25</f>
        <v>1158640</v>
      </c>
      <c r="M25" s="18">
        <f>全体!M25-外国人!M25</f>
        <v>1267200</v>
      </c>
      <c r="N25" s="18">
        <f>全体!N25-外国人!N25</f>
        <v>1039070</v>
      </c>
      <c r="O25" s="18">
        <f>SUM(C25:N25)</f>
        <v>13664020</v>
      </c>
    </row>
    <row r="26" spans="1:15" x14ac:dyDescent="0.15">
      <c r="A26" s="42"/>
      <c r="B26" s="17" t="s">
        <v>40</v>
      </c>
      <c r="C26" s="18">
        <f>全体!C26-外国人!C26</f>
        <v>817240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15">
      <c r="A27" s="42"/>
      <c r="B27" s="6" t="s">
        <v>43</v>
      </c>
      <c r="C27" s="19">
        <f t="shared" ref="C27" si="9">C26/C24*100-100</f>
        <v>-1.7409705189246267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15">
      <c r="A28" s="43"/>
      <c r="B28" s="6" t="s">
        <v>44</v>
      </c>
      <c r="C28" s="19">
        <f t="shared" ref="C28" si="10">C26/C25*100-100</f>
        <v>-3.122406884942734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x14ac:dyDescent="0.15">
      <c r="A29" s="40" t="s">
        <v>21</v>
      </c>
      <c r="B29" s="26" t="s">
        <v>17</v>
      </c>
      <c r="C29" s="20">
        <f>全体!C29-外国人!C29</f>
        <v>33475930</v>
      </c>
      <c r="D29" s="20">
        <f>全体!D29-外国人!D29</f>
        <v>34263100</v>
      </c>
      <c r="E29" s="20">
        <f>全体!E29-外国人!E29</f>
        <v>41632530</v>
      </c>
      <c r="F29" s="20">
        <f>全体!F29-外国人!F29</f>
        <v>39434250</v>
      </c>
      <c r="G29" s="20">
        <f>全体!G29-外国人!G29</f>
        <v>41675120</v>
      </c>
      <c r="H29" s="20">
        <f>全体!H29-外国人!H29</f>
        <v>36223400</v>
      </c>
      <c r="I29" s="20">
        <f>全体!I29-外国人!I29</f>
        <v>40979120</v>
      </c>
      <c r="J29" s="20">
        <f>全体!J29-外国人!J29</f>
        <v>53747580</v>
      </c>
      <c r="K29" s="20">
        <f>全体!K29-外国人!K29</f>
        <v>40500840</v>
      </c>
      <c r="L29" s="20">
        <f>全体!L29-外国人!L29</f>
        <v>39790830</v>
      </c>
      <c r="M29" s="20">
        <f>全体!M29-外国人!M29</f>
        <v>40595300</v>
      </c>
      <c r="N29" s="20">
        <f>全体!N29-外国人!N29</f>
        <v>37947140</v>
      </c>
      <c r="O29" s="18">
        <f>SUM(C29:N29)</f>
        <v>480265140</v>
      </c>
    </row>
    <row r="30" spans="1:15" x14ac:dyDescent="0.15">
      <c r="A30" s="40"/>
      <c r="B30" s="17" t="s">
        <v>32</v>
      </c>
      <c r="C30" s="20">
        <f>全体!C30-外国人!C30</f>
        <v>33436810</v>
      </c>
      <c r="D30" s="20">
        <f>全体!D30-外国人!D30</f>
        <v>35209930</v>
      </c>
      <c r="E30" s="20">
        <f>全体!E30-外国人!E30</f>
        <v>43130940</v>
      </c>
      <c r="F30" s="20">
        <f>全体!F30-外国人!F30</f>
        <v>36019940</v>
      </c>
      <c r="G30" s="20">
        <f>全体!G30-外国人!G30</f>
        <v>40492480</v>
      </c>
      <c r="H30" s="20">
        <f>全体!H30-外国人!H30</f>
        <v>35985360</v>
      </c>
      <c r="I30" s="20">
        <f>全体!I30-外国人!I30</f>
        <v>41729070</v>
      </c>
      <c r="J30" s="20">
        <f>全体!J30-外国人!J30</f>
        <v>50928870</v>
      </c>
      <c r="K30" s="20">
        <f>全体!K30-外国人!K30</f>
        <v>40498540</v>
      </c>
      <c r="L30" s="20">
        <f>全体!L30-外国人!L30</f>
        <v>41518630</v>
      </c>
      <c r="M30" s="20">
        <f>全体!M30-外国人!M30</f>
        <v>41032980</v>
      </c>
      <c r="N30" s="20">
        <f>全体!N30-外国人!N30</f>
        <v>38432530</v>
      </c>
      <c r="O30" s="18">
        <f>SUM(C30:N30)</f>
        <v>478416080</v>
      </c>
    </row>
    <row r="31" spans="1:15" x14ac:dyDescent="0.15">
      <c r="A31" s="40"/>
      <c r="B31" s="17" t="s">
        <v>40</v>
      </c>
      <c r="C31" s="20">
        <f>全体!C31-外国人!C31</f>
        <v>34414670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15">
      <c r="A32" s="40"/>
      <c r="B32" s="6" t="s">
        <v>43</v>
      </c>
      <c r="C32" s="19">
        <f t="shared" ref="C32" si="11">C31/C29*100-100</f>
        <v>2.8042238109591011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x14ac:dyDescent="0.15">
      <c r="A33" s="40"/>
      <c r="B33" s="6" t="s">
        <v>44</v>
      </c>
      <c r="C33" s="19">
        <f t="shared" ref="C33" si="12">C31/C30*100-100</f>
        <v>2.9245014700863976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zoomScaleNormal="100" workbookViewId="0">
      <selection activeCell="O33" sqref="O33"/>
    </sheetView>
  </sheetViews>
  <sheetFormatPr defaultColWidth="9" defaultRowHeight="13.5" x14ac:dyDescent="0.15"/>
  <cols>
    <col min="1" max="1" width="7.125" style="28" customWidth="1"/>
    <col min="2" max="2" width="20.25" style="28" bestFit="1" customWidth="1"/>
    <col min="3" max="15" width="9.625" style="28" customWidth="1"/>
    <col min="16" max="22" width="9" style="28"/>
    <col min="23" max="23" width="8.125" style="28" bestFit="1" customWidth="1"/>
    <col min="24" max="16384" width="9" style="28"/>
  </cols>
  <sheetData>
    <row r="1" spans="1:15" ht="14.25" x14ac:dyDescent="0.15">
      <c r="A1" s="35" t="s">
        <v>42</v>
      </c>
    </row>
    <row r="2" spans="1:15" x14ac:dyDescent="0.15">
      <c r="A2" s="13" t="s">
        <v>36</v>
      </c>
    </row>
    <row r="3" spans="1:15" x14ac:dyDescent="0.15">
      <c r="A3" s="27" t="s">
        <v>22</v>
      </c>
      <c r="B3" s="27" t="s">
        <v>23</v>
      </c>
      <c r="C3" s="27" t="s">
        <v>24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25</v>
      </c>
    </row>
    <row r="4" spans="1:15" x14ac:dyDescent="0.15">
      <c r="A4" s="44" t="s">
        <v>26</v>
      </c>
      <c r="B4" s="27" t="s">
        <v>37</v>
      </c>
      <c r="C4" s="29">
        <v>42.5</v>
      </c>
      <c r="D4" s="29">
        <v>46.8</v>
      </c>
      <c r="E4" s="29">
        <v>54.3</v>
      </c>
      <c r="F4" s="29">
        <v>55.6</v>
      </c>
      <c r="G4" s="29">
        <v>57.9</v>
      </c>
      <c r="H4" s="29">
        <v>48</v>
      </c>
      <c r="I4" s="29">
        <v>49.3</v>
      </c>
      <c r="J4" s="29">
        <v>58.7</v>
      </c>
      <c r="K4" s="29">
        <v>51.3</v>
      </c>
      <c r="L4" s="29">
        <v>56.2</v>
      </c>
      <c r="M4" s="29">
        <v>57.3</v>
      </c>
      <c r="N4" s="29">
        <v>45.2</v>
      </c>
      <c r="O4" s="29">
        <v>52</v>
      </c>
    </row>
    <row r="5" spans="1:15" x14ac:dyDescent="0.15">
      <c r="A5" s="45"/>
      <c r="B5" s="30" t="s">
        <v>38</v>
      </c>
      <c r="C5" s="29">
        <v>38.4</v>
      </c>
      <c r="D5" s="29">
        <v>51.2</v>
      </c>
      <c r="E5" s="29">
        <v>58.6</v>
      </c>
      <c r="F5" s="29">
        <v>54.3</v>
      </c>
      <c r="G5" s="29">
        <v>59.3</v>
      </c>
      <c r="H5" s="29">
        <v>54.2</v>
      </c>
      <c r="I5" s="29">
        <v>47</v>
      </c>
      <c r="J5" s="29">
        <v>60.2</v>
      </c>
      <c r="K5" s="29">
        <v>56.6</v>
      </c>
      <c r="L5" s="29">
        <v>52.3</v>
      </c>
      <c r="M5" s="29">
        <v>58.1</v>
      </c>
      <c r="N5" s="29">
        <v>49.6</v>
      </c>
      <c r="O5" s="29">
        <v>53.364067132215318</v>
      </c>
    </row>
    <row r="6" spans="1:15" x14ac:dyDescent="0.15">
      <c r="A6" s="45"/>
      <c r="B6" s="30" t="s">
        <v>39</v>
      </c>
      <c r="C6" s="29">
        <v>39.200000000000003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x14ac:dyDescent="0.15">
      <c r="A7" s="45"/>
      <c r="B7" s="31" t="s">
        <v>41</v>
      </c>
      <c r="C7" s="32">
        <f t="shared" ref="C7" si="0">C6-C4</f>
        <v>-3.2999999999999972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x14ac:dyDescent="0.15">
      <c r="A8" s="46"/>
      <c r="B8" s="31" t="s">
        <v>46</v>
      </c>
      <c r="C8" s="34">
        <f t="shared" ref="C8" si="1">C6-C5</f>
        <v>0.80000000000000426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x14ac:dyDescent="0.15">
      <c r="A9" s="44" t="s">
        <v>27</v>
      </c>
      <c r="B9" s="30" t="s">
        <v>37</v>
      </c>
      <c r="C9" s="29">
        <v>44.7</v>
      </c>
      <c r="D9" s="29">
        <v>53</v>
      </c>
      <c r="E9" s="29">
        <v>58.9</v>
      </c>
      <c r="F9" s="29">
        <v>60.2</v>
      </c>
      <c r="G9" s="29">
        <v>62.4</v>
      </c>
      <c r="H9" s="29">
        <v>53.4</v>
      </c>
      <c r="I9" s="29">
        <v>59.7</v>
      </c>
      <c r="J9" s="29">
        <v>70.599999999999994</v>
      </c>
      <c r="K9" s="29">
        <v>61.5</v>
      </c>
      <c r="L9" s="29">
        <v>68.7</v>
      </c>
      <c r="M9" s="29">
        <v>64.599999999999994</v>
      </c>
      <c r="N9" s="29">
        <v>50.9</v>
      </c>
      <c r="O9" s="29">
        <v>59.3</v>
      </c>
    </row>
    <row r="10" spans="1:15" x14ac:dyDescent="0.15">
      <c r="A10" s="45"/>
      <c r="B10" s="30" t="s">
        <v>38</v>
      </c>
      <c r="C10" s="29">
        <v>39.299999999999997</v>
      </c>
      <c r="D10" s="29">
        <v>48.2</v>
      </c>
      <c r="E10" s="29">
        <v>56.2</v>
      </c>
      <c r="F10" s="29">
        <v>50.4</v>
      </c>
      <c r="G10" s="29">
        <v>54.8</v>
      </c>
      <c r="H10" s="29">
        <v>50</v>
      </c>
      <c r="I10" s="29">
        <v>53.7</v>
      </c>
      <c r="J10" s="29">
        <v>62</v>
      </c>
      <c r="K10" s="29">
        <v>57.1</v>
      </c>
      <c r="L10" s="29">
        <v>61.4</v>
      </c>
      <c r="M10" s="29">
        <v>62.9</v>
      </c>
      <c r="N10" s="29">
        <v>46.7</v>
      </c>
      <c r="O10" s="29">
        <v>53.616855717490175</v>
      </c>
    </row>
    <row r="11" spans="1:15" x14ac:dyDescent="0.15">
      <c r="A11" s="45"/>
      <c r="B11" s="30" t="s">
        <v>39</v>
      </c>
      <c r="C11" s="29">
        <v>42.6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x14ac:dyDescent="0.15">
      <c r="A12" s="45"/>
      <c r="B12" s="31" t="s">
        <v>45</v>
      </c>
      <c r="C12" s="33">
        <f t="shared" ref="C12" si="2">C11-C9</f>
        <v>-2.1000000000000014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x14ac:dyDescent="0.15">
      <c r="A13" s="46"/>
      <c r="B13" s="31" t="s">
        <v>46</v>
      </c>
      <c r="C13" s="33">
        <f t="shared" ref="C13" si="3">C11-C10</f>
        <v>3.3000000000000043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 x14ac:dyDescent="0.15">
      <c r="A14" s="44" t="s">
        <v>28</v>
      </c>
      <c r="B14" s="30" t="s">
        <v>37</v>
      </c>
      <c r="C14" s="29">
        <v>47.4</v>
      </c>
      <c r="D14" s="29">
        <v>52.3</v>
      </c>
      <c r="E14" s="29">
        <v>60.6</v>
      </c>
      <c r="F14" s="29">
        <v>58.3</v>
      </c>
      <c r="G14" s="29">
        <v>56.3</v>
      </c>
      <c r="H14" s="29">
        <v>50.6</v>
      </c>
      <c r="I14" s="29">
        <v>54.2</v>
      </c>
      <c r="J14" s="29">
        <v>60.3</v>
      </c>
      <c r="K14" s="29">
        <v>54</v>
      </c>
      <c r="L14" s="29">
        <v>59.9</v>
      </c>
      <c r="M14" s="29">
        <v>66.400000000000006</v>
      </c>
      <c r="N14" s="29">
        <v>52</v>
      </c>
      <c r="O14" s="29">
        <v>56.1</v>
      </c>
    </row>
    <row r="15" spans="1:15" x14ac:dyDescent="0.15">
      <c r="A15" s="45"/>
      <c r="B15" s="30" t="s">
        <v>38</v>
      </c>
      <c r="C15" s="29">
        <v>45.9</v>
      </c>
      <c r="D15" s="29">
        <v>52.4</v>
      </c>
      <c r="E15" s="29">
        <v>62.4</v>
      </c>
      <c r="F15" s="29">
        <v>55.8</v>
      </c>
      <c r="G15" s="29">
        <v>59.9</v>
      </c>
      <c r="H15" s="29">
        <v>53.6</v>
      </c>
      <c r="I15" s="29">
        <v>50.9</v>
      </c>
      <c r="J15" s="29">
        <v>60.6</v>
      </c>
      <c r="K15" s="29">
        <v>57.2</v>
      </c>
      <c r="L15" s="29">
        <v>60.7</v>
      </c>
      <c r="M15" s="29">
        <v>69.2</v>
      </c>
      <c r="N15" s="29">
        <v>52.4</v>
      </c>
      <c r="O15" s="29">
        <v>56.777835072916425</v>
      </c>
    </row>
    <row r="16" spans="1:15" x14ac:dyDescent="0.15">
      <c r="A16" s="45"/>
      <c r="B16" s="30" t="s">
        <v>39</v>
      </c>
      <c r="C16" s="29">
        <v>44.3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15">
      <c r="A17" s="45"/>
      <c r="B17" s="31" t="s">
        <v>41</v>
      </c>
      <c r="C17" s="34">
        <f t="shared" ref="C17" si="4">C16-C14</f>
        <v>-3.1000000000000014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 x14ac:dyDescent="0.15">
      <c r="A18" s="46"/>
      <c r="B18" s="31" t="s">
        <v>46</v>
      </c>
      <c r="C18" s="32">
        <f t="shared" ref="C18" si="5">C16-C15</f>
        <v>-1.6000000000000014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x14ac:dyDescent="0.15">
      <c r="A19" s="44" t="s">
        <v>29</v>
      </c>
      <c r="B19" s="30" t="s">
        <v>37</v>
      </c>
      <c r="C19" s="29">
        <v>37.799999999999997</v>
      </c>
      <c r="D19" s="29">
        <v>47.9</v>
      </c>
      <c r="E19" s="29">
        <v>52.3</v>
      </c>
      <c r="F19" s="29">
        <v>54.9</v>
      </c>
      <c r="G19" s="29">
        <v>55.9</v>
      </c>
      <c r="H19" s="29">
        <v>46.7</v>
      </c>
      <c r="I19" s="29">
        <v>48.9</v>
      </c>
      <c r="J19" s="29">
        <v>60.4</v>
      </c>
      <c r="K19" s="29">
        <v>49.6</v>
      </c>
      <c r="L19" s="29">
        <v>54.4</v>
      </c>
      <c r="M19" s="29">
        <v>59</v>
      </c>
      <c r="N19" s="29">
        <v>44.9</v>
      </c>
      <c r="O19" s="29">
        <v>51.1</v>
      </c>
    </row>
    <row r="20" spans="1:15" x14ac:dyDescent="0.15">
      <c r="A20" s="45"/>
      <c r="B20" s="30" t="s">
        <v>38</v>
      </c>
      <c r="C20" s="29">
        <v>39.299999999999997</v>
      </c>
      <c r="D20" s="29">
        <v>48.3</v>
      </c>
      <c r="E20" s="29">
        <v>55.1</v>
      </c>
      <c r="F20" s="29">
        <v>49.7</v>
      </c>
      <c r="G20" s="29">
        <v>58.2</v>
      </c>
      <c r="H20" s="29">
        <v>48.6</v>
      </c>
      <c r="I20" s="29">
        <v>52.7</v>
      </c>
      <c r="J20" s="29">
        <v>59.6</v>
      </c>
      <c r="K20" s="29">
        <v>54</v>
      </c>
      <c r="L20" s="29">
        <v>54.8</v>
      </c>
      <c r="M20" s="29">
        <v>62.5</v>
      </c>
      <c r="N20" s="29">
        <v>45.9</v>
      </c>
      <c r="O20" s="29">
        <v>52.534604804714832</v>
      </c>
    </row>
    <row r="21" spans="1:15" x14ac:dyDescent="0.15">
      <c r="A21" s="45"/>
      <c r="B21" s="30" t="s">
        <v>39</v>
      </c>
      <c r="C21" s="29">
        <v>36.1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15">
      <c r="A22" s="45"/>
      <c r="B22" s="31" t="s">
        <v>41</v>
      </c>
      <c r="C22" s="34">
        <f t="shared" ref="C22" si="6">C21-C19</f>
        <v>-1.6999999999999957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x14ac:dyDescent="0.15">
      <c r="A23" s="46"/>
      <c r="B23" s="31" t="s">
        <v>46</v>
      </c>
      <c r="C23" s="34">
        <f t="shared" ref="C23" si="7">C21-C20</f>
        <v>-3.1999999999999957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15">
      <c r="A24" s="44" t="s">
        <v>30</v>
      </c>
      <c r="B24" s="30" t="s">
        <v>37</v>
      </c>
      <c r="C24" s="29">
        <v>43.7</v>
      </c>
      <c r="D24" s="29">
        <v>50.5</v>
      </c>
      <c r="E24" s="29">
        <v>57.1</v>
      </c>
      <c r="F24" s="29">
        <v>57.5</v>
      </c>
      <c r="G24" s="29">
        <v>58.2</v>
      </c>
      <c r="H24" s="29">
        <v>50</v>
      </c>
      <c r="I24" s="29">
        <v>53.7</v>
      </c>
      <c r="J24" s="29">
        <v>62.9</v>
      </c>
      <c r="K24" s="29">
        <v>54.7</v>
      </c>
      <c r="L24" s="29">
        <v>60.6</v>
      </c>
      <c r="M24" s="29">
        <v>62.6</v>
      </c>
      <c r="N24" s="29">
        <v>48.9</v>
      </c>
      <c r="O24" s="29">
        <v>55.1</v>
      </c>
    </row>
    <row r="25" spans="1:15" x14ac:dyDescent="0.15">
      <c r="A25" s="45"/>
      <c r="B25" s="30" t="s">
        <v>38</v>
      </c>
      <c r="C25" s="29">
        <v>41.3</v>
      </c>
      <c r="D25" s="29">
        <v>50.1</v>
      </c>
      <c r="E25" s="29">
        <v>58.3</v>
      </c>
      <c r="F25" s="29">
        <v>52.5</v>
      </c>
      <c r="G25" s="29">
        <v>58</v>
      </c>
      <c r="H25" s="29">
        <v>51.6</v>
      </c>
      <c r="I25" s="29">
        <v>51.5</v>
      </c>
      <c r="J25" s="29">
        <v>60.6</v>
      </c>
      <c r="K25" s="29">
        <v>56.3</v>
      </c>
      <c r="L25" s="29">
        <v>58.1</v>
      </c>
      <c r="M25" s="29">
        <v>64</v>
      </c>
      <c r="N25" s="29">
        <v>48.7</v>
      </c>
      <c r="O25" s="29">
        <v>54.312561837582116</v>
      </c>
    </row>
    <row r="26" spans="1:15" x14ac:dyDescent="0.15">
      <c r="A26" s="45"/>
      <c r="B26" s="30" t="s">
        <v>39</v>
      </c>
      <c r="C26" s="29">
        <v>41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15">
      <c r="A27" s="45"/>
      <c r="B27" s="31" t="s">
        <v>41</v>
      </c>
      <c r="C27" s="33">
        <f t="shared" ref="C27" si="8">C26-C24</f>
        <v>-2.7000000000000028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x14ac:dyDescent="0.15">
      <c r="A28" s="46"/>
      <c r="B28" s="31" t="s">
        <v>46</v>
      </c>
      <c r="C28" s="33">
        <f t="shared" ref="C28" si="9">C26-C25</f>
        <v>-0.29999999999999716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x14ac:dyDescent="0.15">
      <c r="A29" s="44" t="s">
        <v>31</v>
      </c>
      <c r="B29" s="30" t="s">
        <v>37</v>
      </c>
      <c r="C29" s="29">
        <v>54</v>
      </c>
      <c r="D29" s="29">
        <v>61.9</v>
      </c>
      <c r="E29" s="29">
        <v>63.4</v>
      </c>
      <c r="F29" s="29">
        <v>65</v>
      </c>
      <c r="G29" s="29">
        <v>63.2</v>
      </c>
      <c r="H29" s="29">
        <v>60.6</v>
      </c>
      <c r="I29" s="29">
        <v>63.3</v>
      </c>
      <c r="J29" s="29">
        <v>69.400000000000006</v>
      </c>
      <c r="K29" s="29">
        <v>63.4</v>
      </c>
      <c r="L29" s="29">
        <v>63.6</v>
      </c>
      <c r="M29" s="29">
        <v>65.599999999999994</v>
      </c>
      <c r="N29" s="29">
        <v>58.7</v>
      </c>
      <c r="O29" s="29">
        <v>62.7</v>
      </c>
    </row>
    <row r="30" spans="1:15" x14ac:dyDescent="0.15">
      <c r="A30" s="45"/>
      <c r="B30" s="30" t="s">
        <v>38</v>
      </c>
      <c r="C30" s="29">
        <v>46.3</v>
      </c>
      <c r="D30" s="29">
        <v>53.4</v>
      </c>
      <c r="E30" s="29">
        <v>57.3</v>
      </c>
      <c r="F30" s="29">
        <v>55.5</v>
      </c>
      <c r="G30" s="29">
        <v>56.6</v>
      </c>
      <c r="H30" s="29">
        <v>55.6</v>
      </c>
      <c r="I30" s="29">
        <v>58.1</v>
      </c>
      <c r="J30" s="29">
        <v>62.6</v>
      </c>
      <c r="K30" s="29">
        <v>60</v>
      </c>
      <c r="L30" s="29">
        <v>62</v>
      </c>
      <c r="M30" s="29">
        <v>63.4</v>
      </c>
      <c r="N30" s="29">
        <v>57.5</v>
      </c>
      <c r="O30" s="29">
        <v>57.390063937495775</v>
      </c>
    </row>
    <row r="31" spans="1:15" x14ac:dyDescent="0.15">
      <c r="A31" s="45"/>
      <c r="B31" s="30" t="s">
        <v>39</v>
      </c>
      <c r="C31" s="29">
        <v>51.2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15">
      <c r="A32" s="45"/>
      <c r="B32" s="31" t="s">
        <v>41</v>
      </c>
      <c r="C32" s="33">
        <f t="shared" ref="C32" si="10">C31-C29</f>
        <v>-2.7999999999999972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 x14ac:dyDescent="0.15">
      <c r="A33" s="46"/>
      <c r="B33" s="31" t="s">
        <v>46</v>
      </c>
      <c r="C33" s="33">
        <f t="shared" ref="C33" si="11">C31-C30</f>
        <v>4.9000000000000057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