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zuguchi-a534c\Desktop\"/>
    </mc:Choice>
  </mc:AlternateContent>
  <xr:revisionPtr revIDLastSave="0" documentId="13_ncr:1_{FB2C706B-96DB-4D99-96E6-3AC65FFB7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<sst xmlns="http://schemas.openxmlformats.org/spreadsheetml/2006/main" count="367" uniqueCount="193">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</sst>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N3" sqref="N3:R3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80" t="s">
        <v>4</v>
      </c>
      <c r="AF1" s="80"/>
      <c r="AG1" s="80"/>
      <c r="AH1" s="81"/>
      <c r="AI1" s="81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82" t="str">
        <f>VLOOKUP(AH1,リスト!B:G,6,FALSE)</f>
        <v>令和　　年　　月　　日から令和　　年　　月　　日まで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7" t="s">
        <v>71</v>
      </c>
      <c r="D3" s="87"/>
      <c r="E3" s="87"/>
      <c r="F3" s="2" t="s">
        <v>162</v>
      </c>
      <c r="G3" s="88" t="str">
        <f>IF(C3="","運輸支局長",VLOOKUP(C3,リスト!J:K,2,FALSE))</f>
        <v>運輸支局長</v>
      </c>
      <c r="H3" s="88"/>
      <c r="I3" s="88"/>
      <c r="J3" s="88"/>
      <c r="K3" s="88"/>
      <c r="L3" s="88"/>
      <c r="M3" s="88"/>
      <c r="N3" s="83" t="s">
        <v>14</v>
      </c>
      <c r="O3" s="83"/>
      <c r="P3" s="83"/>
      <c r="Q3" s="83"/>
      <c r="R3" s="8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6" t="s">
        <v>141</v>
      </c>
      <c r="AH4" s="86"/>
      <c r="AI4" s="86"/>
      <c r="AJ4" s="86"/>
      <c r="AK4" s="10" t="s">
        <v>144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15" t="s">
        <v>139</v>
      </c>
      <c r="BG4" s="3"/>
      <c r="BH4" s="3"/>
      <c r="BI4" s="3"/>
    </row>
    <row r="5" spans="2:144" s="2" customFormat="1" ht="42" customHeight="1" x14ac:dyDescent="0.25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5" t="s">
        <v>142</v>
      </c>
      <c r="AH5" s="85"/>
      <c r="AI5" s="85"/>
      <c r="AJ5" s="85"/>
      <c r="AK5" s="11" t="s">
        <v>144</v>
      </c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15" t="s">
        <v>139</v>
      </c>
      <c r="BG5" s="3"/>
      <c r="BH5" s="3"/>
      <c r="BI5" s="3"/>
    </row>
    <row r="6" spans="2:144" s="2" customFormat="1" ht="28.5" x14ac:dyDescent="0.25">
      <c r="C6" s="72" t="s">
        <v>192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5" t="s">
        <v>143</v>
      </c>
      <c r="AH6" s="85"/>
      <c r="AI6" s="85"/>
      <c r="AJ6" s="85"/>
      <c r="AK6" s="11" t="s">
        <v>144</v>
      </c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5" t="s">
        <v>140</v>
      </c>
      <c r="AH7" s="85"/>
      <c r="AI7" s="85"/>
      <c r="AJ7" s="85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4"/>
      <c r="AH8" s="84"/>
      <c r="AI8" s="84"/>
      <c r="AJ8" s="84"/>
      <c r="AK8" s="2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15">
      <c r="B9" s="79" t="s">
        <v>182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8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40.5" x14ac:dyDescent="0.15">
      <c r="B11" s="96"/>
      <c r="C11" s="97"/>
      <c r="D11" s="97"/>
      <c r="E11" s="97"/>
      <c r="F11" s="98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40.5" x14ac:dyDescent="0.15">
      <c r="B12" s="99"/>
      <c r="C12" s="100"/>
      <c r="D12" s="100"/>
      <c r="E12" s="100"/>
      <c r="F12" s="101"/>
      <c r="G12" s="55"/>
      <c r="H12" s="56"/>
      <c r="I12" s="56"/>
      <c r="J12" s="61"/>
      <c r="K12" s="62"/>
      <c r="L12" s="107" t="s">
        <v>136</v>
      </c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9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40.5" x14ac:dyDescent="0.15">
      <c r="B13" s="99"/>
      <c r="C13" s="100"/>
      <c r="D13" s="100"/>
      <c r="E13" s="100"/>
      <c r="F13" s="101"/>
      <c r="G13" s="55"/>
      <c r="H13" s="56"/>
      <c r="I13" s="56"/>
      <c r="J13" s="61"/>
      <c r="K13" s="62"/>
      <c r="L13" s="46" t="s">
        <v>187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40.5" x14ac:dyDescent="0.15">
      <c r="B14" s="99"/>
      <c r="C14" s="100"/>
      <c r="D14" s="100"/>
      <c r="E14" s="100"/>
      <c r="F14" s="101"/>
      <c r="G14" s="55"/>
      <c r="H14" s="56"/>
      <c r="I14" s="56"/>
      <c r="J14" s="61"/>
      <c r="K14" s="62"/>
      <c r="L14" s="46" t="s">
        <v>189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40.5" x14ac:dyDescent="0.15">
      <c r="B15" s="99"/>
      <c r="C15" s="100"/>
      <c r="D15" s="100"/>
      <c r="E15" s="100"/>
      <c r="F15" s="101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40.5" x14ac:dyDescent="0.15">
      <c r="B16" s="102"/>
      <c r="C16" s="103"/>
      <c r="D16" s="103"/>
      <c r="E16" s="103"/>
      <c r="F16" s="104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105" t="str">
        <f>IF(SUM(R11,R12,R13,R14,R15)=0,"",SUM(R11,R12,R13,R14,R15))</f>
        <v/>
      </c>
      <c r="S16" s="105"/>
      <c r="T16" s="105"/>
      <c r="U16" s="105"/>
      <c r="V16" s="105"/>
      <c r="W16" s="106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15">
      <c r="B17" s="93" t="s">
        <v>173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</row>
    <row r="18" spans="1:57" x14ac:dyDescent="0.1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x14ac:dyDescent="0.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</row>
    <row r="20" spans="1:57" ht="14.25" customHeight="1" x14ac:dyDescent="0.15">
      <c r="B20" s="110" t="s">
        <v>185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</row>
    <row r="22" spans="1:57" ht="17.25" x14ac:dyDescent="0.2">
      <c r="B22" s="112" t="s">
        <v>190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</row>
    <row r="23" spans="1:57" ht="17.25" x14ac:dyDescent="0.2">
      <c r="B23" s="39" t="s">
        <v>122</v>
      </c>
      <c r="C23" s="39"/>
      <c r="D23" s="39"/>
      <c r="E23" s="39"/>
      <c r="F23" s="39"/>
      <c r="G23" s="39" t="s">
        <v>176</v>
      </c>
      <c r="H23" s="39"/>
      <c r="I23" s="39"/>
      <c r="J23" s="39"/>
      <c r="K23" s="39"/>
      <c r="L23" s="39"/>
      <c r="M23" s="119" t="s">
        <v>177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57" ht="17.2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8" t="s">
        <v>178</v>
      </c>
      <c r="N24" s="118"/>
      <c r="O24" s="118"/>
      <c r="P24" s="118"/>
      <c r="Q24" s="118"/>
      <c r="R24" s="118"/>
      <c r="S24" s="120" t="s">
        <v>191</v>
      </c>
      <c r="T24" s="120"/>
      <c r="U24" s="120"/>
      <c r="V24" s="120"/>
      <c r="W24" s="120"/>
      <c r="X24" s="120"/>
      <c r="Y24" s="121" t="s">
        <v>175</v>
      </c>
      <c r="Z24" s="121"/>
      <c r="AA24" s="121"/>
      <c r="AB24" s="121"/>
      <c r="AC24" s="121"/>
      <c r="AD24" s="121"/>
    </row>
    <row r="25" spans="1:57" ht="40.5" x14ac:dyDescent="0.15">
      <c r="A25" s="15" t="s">
        <v>181</v>
      </c>
      <c r="B25" s="39" t="str">
        <f>IF(B11="","",B11)</f>
        <v/>
      </c>
      <c r="C25" s="39"/>
      <c r="D25" s="39"/>
      <c r="E25" s="39"/>
      <c r="F25" s="39"/>
      <c r="G25" s="113"/>
      <c r="H25" s="113"/>
      <c r="I25" s="114"/>
      <c r="J25" s="114"/>
      <c r="K25" s="117" t="s">
        <v>145</v>
      </c>
      <c r="L25" s="118"/>
      <c r="M25" s="113"/>
      <c r="N25" s="113"/>
      <c r="O25" s="113"/>
      <c r="P25" s="113"/>
      <c r="Q25" s="114"/>
      <c r="R25" s="13" t="s">
        <v>180</v>
      </c>
      <c r="S25" s="113"/>
      <c r="T25" s="113"/>
      <c r="U25" s="113"/>
      <c r="V25" s="113"/>
      <c r="W25" s="114"/>
      <c r="X25" s="13" t="s">
        <v>180</v>
      </c>
      <c r="Y25" s="115">
        <f>M25+S25</f>
        <v>0</v>
      </c>
      <c r="Z25" s="115"/>
      <c r="AA25" s="115"/>
      <c r="AB25" s="115"/>
      <c r="AC25" s="116"/>
      <c r="AD25" s="13" t="s">
        <v>180</v>
      </c>
      <c r="AE25" s="15" t="s">
        <v>139</v>
      </c>
    </row>
    <row r="26" spans="1:57" x14ac:dyDescent="0.15">
      <c r="B26" s="111" t="s">
        <v>183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</row>
    <row r="27" spans="1:57" x14ac:dyDescent="0.15">
      <c r="B27" s="111" t="s">
        <v>184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C5:R5"/>
    <mergeCell ref="C6:R7"/>
    <mergeCell ref="B10:F10"/>
    <mergeCell ref="G10:K10"/>
    <mergeCell ref="L10:Q10"/>
    <mergeCell ref="R10:X10"/>
    <mergeCell ref="B9:BE9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00000000-0004-0000-0000-000002000000}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E7" sqref="E7:L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33" t="s">
        <v>188</v>
      </c>
      <c r="AR1" s="134"/>
      <c r="AS1" s="135"/>
    </row>
    <row r="2" spans="2:56" s="2" customFormat="1" ht="24" x14ac:dyDescent="0.25">
      <c r="B2" s="136" t="s">
        <v>147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80" t="s">
        <v>4</v>
      </c>
      <c r="Y3" s="80"/>
      <c r="Z3" s="80"/>
      <c r="AA3" s="137" t="str">
        <f>IF(【様式1】貸渡実績報告書!AH1="","",【様式1】貸渡実績報告書!AH1)</f>
        <v/>
      </c>
      <c r="AB3" s="137"/>
      <c r="AC3" s="43" t="s">
        <v>0</v>
      </c>
      <c r="AD3" s="43"/>
      <c r="AE3" s="43"/>
      <c r="AF3" s="130"/>
      <c r="AG3" s="43"/>
      <c r="AH3" s="3"/>
      <c r="AI3" s="3"/>
      <c r="AJ3" s="3"/>
      <c r="BD3" s="3"/>
    </row>
    <row r="4" spans="2:56" s="3" customFormat="1" ht="17.25" x14ac:dyDescent="0.15">
      <c r="B4" s="78" t="s">
        <v>148</v>
      </c>
      <c r="C4" s="78"/>
      <c r="D4" s="78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7.25" x14ac:dyDescent="0.15">
      <c r="B5" s="78"/>
      <c r="C5" s="78"/>
      <c r="D5" s="7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15">
      <c r="B6" s="78"/>
      <c r="C6" s="78"/>
      <c r="D6" s="7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186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40.5" x14ac:dyDescent="0.15">
      <c r="B7" s="132"/>
      <c r="C7" s="132"/>
      <c r="D7" s="13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32"/>
      <c r="C8" s="132"/>
      <c r="D8" s="13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32"/>
      <c r="C9" s="132"/>
      <c r="D9" s="13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32"/>
      <c r="C10" s="132"/>
      <c r="D10" s="13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32"/>
      <c r="C11" s="132"/>
      <c r="D11" s="13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32"/>
      <c r="C12" s="132"/>
      <c r="D12" s="13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32"/>
      <c r="C13" s="132"/>
      <c r="D13" s="13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32"/>
      <c r="C14" s="132"/>
      <c r="D14" s="13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32"/>
      <c r="C15" s="132"/>
      <c r="D15" s="13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32"/>
      <c r="C16" s="132"/>
      <c r="D16" s="13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27" t="s">
        <v>156</v>
      </c>
      <c r="C17" s="129"/>
      <c r="D17" s="129"/>
      <c r="E17" s="129"/>
      <c r="F17" s="129"/>
      <c r="G17" s="129"/>
      <c r="H17" s="129"/>
      <c r="I17" s="129"/>
      <c r="J17" s="128"/>
      <c r="K17" s="127" t="str">
        <f>IF(COUNTA(E7:L16)=0,"",COUNTA(E7:L16))</f>
        <v/>
      </c>
      <c r="L17" s="128"/>
      <c r="M17" s="131" t="s">
        <v>157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8" t="s">
        <v>172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9" t="s">
        <v>158</v>
      </c>
      <c r="B7" s="139" t="s">
        <v>170</v>
      </c>
      <c r="C7" s="139" t="s">
        <v>169</v>
      </c>
      <c r="D7" s="139" t="s">
        <v>170</v>
      </c>
      <c r="E7" s="139" t="str">
        <f>【様式1】貸渡実績報告書!B10</f>
        <v>運輸支局名</v>
      </c>
      <c r="F7" s="139" t="str">
        <f>【様式1】貸渡実績報告書!AG4</f>
        <v>事業者名</v>
      </c>
      <c r="G7" s="139" t="str">
        <f>【様式1】貸渡実績報告書!AG5</f>
        <v>住所</v>
      </c>
      <c r="H7" s="139" t="str">
        <f>【様式1】貸渡実績報告書!AG6</f>
        <v>代表者名</v>
      </c>
      <c r="I7" s="139" t="str">
        <f>【様式1】貸渡実績報告書!AG7</f>
        <v>電話番号</v>
      </c>
      <c r="J7" s="139">
        <f>【様式1】貸渡実績報告書!AG8</f>
        <v>0</v>
      </c>
      <c r="K7" s="139" t="str">
        <f>【様式1】貸渡実績報告書!G10</f>
        <v>事務所数</v>
      </c>
      <c r="L7" s="139" t="str">
        <f>【様式1】貸渡実績報告書!L11</f>
        <v>乗用車</v>
      </c>
      <c r="M7" s="139"/>
      <c r="N7" s="139"/>
      <c r="O7" s="139"/>
      <c r="P7" s="139"/>
      <c r="Q7" s="139"/>
      <c r="R7" s="139"/>
      <c r="S7" s="139"/>
      <c r="T7" s="139"/>
      <c r="U7" s="139"/>
      <c r="V7" s="139" t="str">
        <f>【様式1】貸渡実績報告書!L12</f>
        <v>マイクロバス</v>
      </c>
      <c r="W7" s="139"/>
      <c r="X7" s="139"/>
      <c r="Y7" s="139"/>
      <c r="Z7" s="139"/>
      <c r="AA7" s="139" t="str">
        <f>【様式1】貸渡実績報告書!L13</f>
        <v>貨物自動車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 t="str">
        <f>【様式1】貸渡実績報告書!L14</f>
        <v>特種用途車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 t="str">
        <f>【様式1】貸渡実績報告書!L15</f>
        <v>二輪車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 t="s">
        <v>137</v>
      </c>
      <c r="BF7" s="139"/>
      <c r="BG7" s="139"/>
      <c r="BH7" s="139"/>
      <c r="BI7" s="139"/>
      <c r="BJ7" s="39" t="s">
        <v>176</v>
      </c>
      <c r="BK7" s="119" t="s">
        <v>177</v>
      </c>
      <c r="BL7" s="119"/>
      <c r="BM7" s="119"/>
    </row>
    <row r="8" spans="1:65" s="25" customFormat="1" ht="17.25" x14ac:dyDescent="0.1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 t="str">
        <f>【様式1】貸渡実績報告書!R10</f>
        <v>車両数</v>
      </c>
      <c r="M8" s="139"/>
      <c r="N8" s="139" t="str">
        <f>【様式1】貸渡実績報告書!Y10</f>
        <v>延貸渡回数</v>
      </c>
      <c r="O8" s="139"/>
      <c r="P8" s="139" t="str">
        <f>【様式1】貸渡実績報告書!AG10</f>
        <v>延貸渡日車数</v>
      </c>
      <c r="Q8" s="139"/>
      <c r="R8" s="139" t="str">
        <f>【様式1】貸渡実績報告書!AO10</f>
        <v>延走行キロ</v>
      </c>
      <c r="S8" s="139"/>
      <c r="T8" s="139" t="str">
        <f>【様式1】貸渡実績報告書!AX10</f>
        <v>総貸渡料金</v>
      </c>
      <c r="U8" s="139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9" t="str">
        <f>V8</f>
        <v>車両数</v>
      </c>
      <c r="AB8" s="139"/>
      <c r="AC8" s="139" t="str">
        <f>W8</f>
        <v>延貸渡回数</v>
      </c>
      <c r="AD8" s="139"/>
      <c r="AE8" s="139" t="str">
        <f>X8</f>
        <v>延貸渡日車数</v>
      </c>
      <c r="AF8" s="139"/>
      <c r="AG8" s="139" t="str">
        <f>Y8</f>
        <v>延走行キロ</v>
      </c>
      <c r="AH8" s="139"/>
      <c r="AI8" s="139" t="str">
        <f>Z8</f>
        <v>総貸渡料金</v>
      </c>
      <c r="AJ8" s="139"/>
      <c r="AK8" s="139" t="str">
        <f>AA8</f>
        <v>車両数</v>
      </c>
      <c r="AL8" s="139"/>
      <c r="AM8" s="139" t="str">
        <f>AC8</f>
        <v>延貸渡回数</v>
      </c>
      <c r="AN8" s="139"/>
      <c r="AO8" s="139" t="str">
        <f>AE8</f>
        <v>延貸渡日車数</v>
      </c>
      <c r="AP8" s="139"/>
      <c r="AQ8" s="139" t="str">
        <f>AG8</f>
        <v>延走行キロ</v>
      </c>
      <c r="AR8" s="139"/>
      <c r="AS8" s="139" t="str">
        <f>AI8</f>
        <v>総貸渡料金</v>
      </c>
      <c r="AT8" s="139"/>
      <c r="AU8" s="139" t="str">
        <f>AK8</f>
        <v>車両数</v>
      </c>
      <c r="AV8" s="139"/>
      <c r="AW8" s="139" t="str">
        <f>AM8</f>
        <v>延貸渡回数</v>
      </c>
      <c r="AX8" s="139"/>
      <c r="AY8" s="139" t="str">
        <f>AO8</f>
        <v>延貸渡日車数</v>
      </c>
      <c r="AZ8" s="139"/>
      <c r="BA8" s="139" t="str">
        <f>AQ8</f>
        <v>延走行キロ</v>
      </c>
      <c r="BB8" s="139"/>
      <c r="BC8" s="139" t="str">
        <f>AS8</f>
        <v>総貸渡料金</v>
      </c>
      <c r="BD8" s="139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>
        <f>VLOOKUP(C10,リスト!J:L,3,FALSE)</f>
        <v>11</v>
      </c>
      <c r="C10" s="33" t="str">
        <f>【様式1】貸渡実績報告書!C3</f>
        <v>秋田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40" t="s">
        <v>171</v>
      </c>
      <c r="B1" s="140"/>
      <c r="C1" s="140"/>
      <c r="D1" s="140"/>
      <c r="E1" s="140"/>
      <c r="F1" s="140"/>
      <c r="G1" s="140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2022-03-24T11:31:50Z</cp:lastPrinted>
  <dcterms:created xsi:type="dcterms:W3CDTF">2004-04-05T11:02:23Z</dcterms:created>
  <dcterms:modified xsi:type="dcterms:W3CDTF">2023-02-01T05:28:59Z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