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themeOverride+xml" PartName="/xl/theme/themeOverrid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updateLinks="always" defaultThemeVersion="124226"/>
  <xr:revisionPtr revIDLastSave="0" documentId="13_ncr:1_{3CC94C0C-EBBB-47B7-8E9A-E984F4C88B07}" xr6:coauthVersionLast="47" xr6:coauthVersionMax="47" xr10:uidLastSave="{00000000-0000-0000-0000-000000000000}"/>
  <bookViews>
    <workbookView xWindow="-108" yWindow="-108" windowWidth="23256" windowHeight="12456" tabRatio="908" firstSheet="3" activeTab="19" xr2:uid="{00000000-000D-0000-FFFF-FFFF00000000}"/>
  </bookViews>
  <sheets>
    <sheet name="目次" sheetId="2" r:id="rId1"/>
    <sheet name="Ⅲ-1-1,2,3" sheetId="26" r:id="rId2"/>
    <sheet name="Ⅲ-1-4" sheetId="27" r:id="rId3"/>
    <sheet name="Ⅲ-1-5" sheetId="28" r:id="rId4"/>
    <sheet name="Ⅲ-2-1-1" sheetId="29" r:id="rId5"/>
    <sheet name="Ⅲ-2-1-2" sheetId="30" r:id="rId6"/>
    <sheet name="Ⅲ-2-2-1" sheetId="35" r:id="rId7"/>
    <sheet name="Ⅲ-2-2-2" sheetId="38" r:id="rId8"/>
    <sheet name="Ⅲ-2-2-3" sheetId="39" r:id="rId9"/>
    <sheet name="Ⅲ-2-2-4" sheetId="40" r:id="rId10"/>
    <sheet name="Ⅲ-2-2-5" sheetId="41" r:id="rId11"/>
    <sheet name="Ⅲ-3-1" sheetId="21" r:id="rId12"/>
    <sheet name="Ⅲ-4-1" sheetId="43" r:id="rId13"/>
    <sheet name="Ⅲ-4-3" sheetId="44" r:id="rId14"/>
    <sheet name="Ⅲ-4-4" sheetId="45" r:id="rId15"/>
    <sheet name="Ⅲ-4-5" sheetId="46" r:id="rId16"/>
    <sheet name="Ⅲ-4-6" sheetId="47" r:id="rId17"/>
    <sheet name="Ⅲ-4-7" sheetId="48" r:id="rId18"/>
    <sheet name="Ⅲ-4-8" sheetId="49" r:id="rId19"/>
    <sheet name="Ⅲ-4-9" sheetId="50" r:id="rId20"/>
  </sheets>
  <externalReferences>
    <externalReference r:id="rId21"/>
    <externalReference r:id="rId22"/>
    <externalReference r:id="rId23"/>
  </externalReferences>
  <definedNames>
    <definedName name="_xlnm._FilterDatabase" localSheetId="3" hidden="1">'Ⅲ-1-5'!$A$62:$A$68</definedName>
    <definedName name="_xlnm.Print_Area" localSheetId="1">'Ⅲ-1-1,2,3'!$A$1:$AY$54</definedName>
    <definedName name="_xlnm.Print_Area" localSheetId="2">'Ⅲ-1-4'!$A$1:$I$17</definedName>
    <definedName name="_xlnm.Print_Area" localSheetId="3">'Ⅲ-1-5'!#REF!</definedName>
    <definedName name="_xlnm.Print_Area" localSheetId="4">'Ⅲ-2-1-1'!#REF!</definedName>
    <definedName name="_xlnm.Print_Area" localSheetId="5">'Ⅲ-2-1-2'!$A$1:$O$40</definedName>
    <definedName name="_xlnm.Print_Area" localSheetId="6">'Ⅲ-2-2-1'!#REF!</definedName>
    <definedName name="_xlnm.Print_Area" localSheetId="7">'Ⅲ-2-2-2'!$A$1:$O$32</definedName>
    <definedName name="_xlnm.Print_Area" localSheetId="8">'Ⅲ-2-2-3'!$A$1:$O$32</definedName>
    <definedName name="_xlnm.Print_Area" localSheetId="9">'Ⅲ-2-2-4'!#REF!</definedName>
    <definedName name="_xlnm.Print_Area" localSheetId="10">'Ⅲ-2-2-5'!$A$1:$H$49</definedName>
    <definedName name="_xlnm.Print_Area" localSheetId="11">'Ⅲ-3-1'!$A$1:$K$95</definedName>
    <definedName name="_xlnm.Print_Area" localSheetId="12">'Ⅲ-4-1'!#REF!</definedName>
    <definedName name="_xlnm.Print_Area" localSheetId="14">'Ⅲ-4-4'!$A$1:$E$14</definedName>
    <definedName name="_xlnm.Print_Area" localSheetId="15">'Ⅲ-4-5'!$A$1:$K$92</definedName>
    <definedName name="_xlnm.Print_Area" localSheetId="16">'Ⅲ-4-6'!$A$1:$I$34</definedName>
    <definedName name="_xlnm.Print_Area" localSheetId="17">'Ⅲ-4-7'!#REF!</definedName>
    <definedName name="_xlnm.Print_Area" localSheetId="18">'Ⅲ-4-8'!#REF!</definedName>
    <definedName name="_xlnm.Print_Area" localSheetId="0">目次!$A$1:$C$25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48" l="1"/>
  <c r="P53" i="48"/>
  <c r="N53" i="48"/>
  <c r="L53" i="48"/>
  <c r="R52" i="48"/>
  <c r="P52" i="48"/>
  <c r="N52" i="48"/>
  <c r="L52" i="48"/>
  <c r="R51" i="48"/>
  <c r="P51" i="48"/>
  <c r="N51" i="48"/>
  <c r="L51" i="48"/>
  <c r="R50" i="48"/>
  <c r="P50" i="48"/>
  <c r="N50" i="48"/>
  <c r="L50" i="48"/>
  <c r="R49" i="48"/>
  <c r="P49" i="48"/>
  <c r="N49" i="48"/>
  <c r="L49" i="48"/>
  <c r="R48" i="48"/>
  <c r="P48" i="48"/>
  <c r="N48" i="48"/>
  <c r="L48" i="48"/>
  <c r="G27" i="47"/>
  <c r="F27" i="47"/>
  <c r="D27" i="47"/>
  <c r="C27" i="47"/>
  <c r="H25" i="47"/>
  <c r="G25" i="47"/>
  <c r="F25" i="47"/>
  <c r="E25" i="47"/>
  <c r="E27" i="47" s="1"/>
  <c r="D25" i="47"/>
  <c r="C25" i="47"/>
  <c r="H24" i="47"/>
  <c r="H23" i="47"/>
  <c r="G22" i="47"/>
  <c r="F22" i="47"/>
  <c r="D22" i="47"/>
  <c r="C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22" i="47" s="1"/>
  <c r="H27" i="47" s="1"/>
  <c r="H8" i="47"/>
  <c r="H7" i="47"/>
  <c r="H6" i="47"/>
  <c r="H5" i="47"/>
  <c r="N24" i="44" l="1"/>
  <c r="K24" i="44"/>
  <c r="O24" i="44" s="1"/>
  <c r="P24" i="44" s="1"/>
  <c r="H24" i="44"/>
  <c r="E24" i="44"/>
  <c r="F24" i="44" s="1"/>
  <c r="O23" i="44"/>
  <c r="P23" i="44" s="1"/>
  <c r="N23" i="44"/>
  <c r="L23" i="44"/>
  <c r="K23" i="44"/>
  <c r="H23" i="44"/>
  <c r="E23" i="44"/>
  <c r="F23" i="44" s="1"/>
  <c r="N22" i="44"/>
  <c r="L22" i="44"/>
  <c r="K22" i="44"/>
  <c r="O22" i="44" s="1"/>
  <c r="P22" i="44" s="1"/>
  <c r="H22" i="44"/>
  <c r="E22" i="44"/>
  <c r="F22" i="44" s="1"/>
  <c r="N21" i="44"/>
  <c r="K21" i="44"/>
  <c r="O21" i="44" s="1"/>
  <c r="P21" i="44" s="1"/>
  <c r="H21" i="44"/>
  <c r="E21" i="44"/>
  <c r="F21" i="44" s="1"/>
  <c r="O20" i="44"/>
  <c r="P20" i="44" s="1"/>
  <c r="N20" i="44"/>
  <c r="L20" i="44"/>
  <c r="K20" i="44"/>
  <c r="H20" i="44"/>
  <c r="E20" i="44"/>
  <c r="F20" i="44" s="1"/>
  <c r="N19" i="44"/>
  <c r="L19" i="44"/>
  <c r="K19" i="44"/>
  <c r="O19" i="44" s="1"/>
  <c r="P19" i="44" s="1"/>
  <c r="H19" i="44"/>
  <c r="E19" i="44"/>
  <c r="F19" i="44" s="1"/>
  <c r="N18" i="44"/>
  <c r="K18" i="44"/>
  <c r="O18" i="44" s="1"/>
  <c r="P18" i="44" s="1"/>
  <c r="H18" i="44"/>
  <c r="E18" i="44"/>
  <c r="F18" i="44" s="1"/>
  <c r="O17" i="44"/>
  <c r="P17" i="44" s="1"/>
  <c r="N17" i="44"/>
  <c r="L17" i="44"/>
  <c r="K17" i="44"/>
  <c r="H17" i="44"/>
  <c r="E17" i="44"/>
  <c r="F17" i="44" s="1"/>
  <c r="N16" i="44"/>
  <c r="L16" i="44"/>
  <c r="K16" i="44"/>
  <c r="O16" i="44" s="1"/>
  <c r="P16" i="44" s="1"/>
  <c r="H16" i="44"/>
  <c r="E16" i="44"/>
  <c r="F16" i="44" s="1"/>
  <c r="N15" i="44"/>
  <c r="K15" i="44"/>
  <c r="O15" i="44" s="1"/>
  <c r="P15" i="44" s="1"/>
  <c r="H15" i="44"/>
  <c r="E15" i="44"/>
  <c r="F15" i="44" s="1"/>
  <c r="O14" i="44"/>
  <c r="P14" i="44" s="1"/>
  <c r="N14" i="44"/>
  <c r="L14" i="44"/>
  <c r="K14" i="44"/>
  <c r="H14" i="44"/>
  <c r="E14" i="44"/>
  <c r="F14" i="44" s="1"/>
  <c r="N13" i="44"/>
  <c r="K13" i="44"/>
  <c r="O13" i="44" s="1"/>
  <c r="P13" i="44" s="1"/>
  <c r="H13" i="44"/>
  <c r="E13" i="44"/>
  <c r="F13" i="44" s="1"/>
  <c r="N12" i="44"/>
  <c r="K12" i="44"/>
  <c r="O12" i="44" s="1"/>
  <c r="P12" i="44" s="1"/>
  <c r="H12" i="44"/>
  <c r="E12" i="44"/>
  <c r="F12" i="44" s="1"/>
  <c r="O11" i="44"/>
  <c r="P11" i="44" s="1"/>
  <c r="N11" i="44"/>
  <c r="L11" i="44"/>
  <c r="K11" i="44"/>
  <c r="H11" i="44"/>
  <c r="E11" i="44"/>
  <c r="F11" i="44" s="1"/>
  <c r="N10" i="44"/>
  <c r="K10" i="44"/>
  <c r="O10" i="44" s="1"/>
  <c r="P10" i="44" s="1"/>
  <c r="H10" i="44"/>
  <c r="F10" i="44"/>
  <c r="E10" i="44"/>
  <c r="N9" i="44"/>
  <c r="K9" i="44"/>
  <c r="O9" i="44" s="1"/>
  <c r="P9" i="44" s="1"/>
  <c r="H9" i="44"/>
  <c r="E9" i="44"/>
  <c r="F9" i="44" s="1"/>
  <c r="O8" i="44"/>
  <c r="P8" i="44" s="1"/>
  <c r="N8" i="44"/>
  <c r="L8" i="44"/>
  <c r="K8" i="44"/>
  <c r="H8" i="44"/>
  <c r="E8" i="44"/>
  <c r="F8" i="44" s="1"/>
  <c r="N7" i="44"/>
  <c r="K7" i="44"/>
  <c r="O7" i="44" s="1"/>
  <c r="P7" i="44" s="1"/>
  <c r="H7" i="44"/>
  <c r="E7" i="44"/>
  <c r="F7" i="44" s="1"/>
  <c r="N6" i="44"/>
  <c r="K6" i="44"/>
  <c r="O6" i="44" s="1"/>
  <c r="P6" i="44" s="1"/>
  <c r="H6" i="44"/>
  <c r="E6" i="44"/>
  <c r="F6" i="44" s="1"/>
  <c r="O5" i="44"/>
  <c r="P5" i="44" s="1"/>
  <c r="N5" i="44"/>
  <c r="L5" i="44"/>
  <c r="K5" i="44"/>
  <c r="H5" i="44"/>
  <c r="E5" i="44"/>
  <c r="F5" i="44" s="1"/>
  <c r="L10" i="44" l="1"/>
  <c r="L7" i="44"/>
  <c r="L13" i="44"/>
  <c r="L6" i="44"/>
  <c r="L9" i="44"/>
  <c r="L12" i="44"/>
  <c r="L15" i="44"/>
  <c r="L18" i="44"/>
  <c r="L21" i="44"/>
  <c r="L24" i="44"/>
  <c r="R30" i="43"/>
  <c r="Q30" i="43"/>
  <c r="P30" i="43"/>
  <c r="N30" i="43"/>
  <c r="M30" i="43"/>
  <c r="L30" i="43"/>
  <c r="K30" i="43"/>
  <c r="J30" i="43"/>
  <c r="I30" i="43"/>
  <c r="H30" i="43"/>
  <c r="G30" i="43"/>
  <c r="F30" i="43"/>
  <c r="E30" i="43"/>
  <c r="D30" i="43"/>
  <c r="O29" i="43"/>
  <c r="O28" i="43"/>
  <c r="O27" i="43"/>
  <c r="O26" i="43"/>
  <c r="O25" i="43"/>
  <c r="O24" i="43"/>
  <c r="O23" i="43"/>
  <c r="O22" i="43"/>
  <c r="O21" i="43"/>
  <c r="O19" i="43"/>
  <c r="O18" i="43"/>
  <c r="O17" i="43"/>
  <c r="O16" i="43"/>
  <c r="O13" i="43"/>
  <c r="O12" i="43"/>
  <c r="O11" i="43"/>
  <c r="O10" i="43"/>
  <c r="O9" i="43"/>
  <c r="O8" i="43"/>
  <c r="O7" i="43"/>
  <c r="O30" i="43" s="1"/>
  <c r="C45" i="21" l="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G2" i="41" l="1"/>
  <c r="I2" i="40"/>
  <c r="M3" i="39"/>
  <c r="O39" i="30"/>
  <c r="N39" i="30"/>
  <c r="L39" i="30"/>
  <c r="J39" i="30"/>
  <c r="I39" i="30"/>
  <c r="H39" i="30"/>
  <c r="G39" i="30"/>
  <c r="E39" i="30"/>
  <c r="N38" i="30"/>
  <c r="L38" i="30"/>
  <c r="J38" i="30"/>
  <c r="I38" i="30"/>
  <c r="H38" i="30"/>
  <c r="G38" i="30"/>
  <c r="E38" i="30"/>
  <c r="O37" i="30"/>
  <c r="N37" i="30"/>
  <c r="L37" i="30"/>
  <c r="J37" i="30"/>
  <c r="H37" i="30"/>
  <c r="N36" i="30"/>
  <c r="L36" i="30"/>
  <c r="J36" i="30"/>
  <c r="H36" i="30"/>
  <c r="O35" i="30"/>
  <c r="N35" i="30"/>
  <c r="L35" i="30"/>
  <c r="J35" i="30"/>
  <c r="H35" i="30"/>
  <c r="N34" i="30"/>
  <c r="L34" i="30"/>
  <c r="J34" i="30"/>
  <c r="H34" i="30"/>
  <c r="O33" i="30"/>
  <c r="N33" i="30"/>
  <c r="L33" i="30"/>
  <c r="J33" i="30"/>
  <c r="H33" i="30"/>
  <c r="N32" i="30"/>
  <c r="L32" i="30"/>
  <c r="J32" i="30"/>
  <c r="H32" i="30"/>
  <c r="O31" i="30"/>
  <c r="N31" i="30"/>
  <c r="L31" i="30"/>
  <c r="J31" i="30"/>
  <c r="H31" i="30"/>
  <c r="N30" i="30"/>
  <c r="L30" i="30"/>
  <c r="J30" i="30"/>
  <c r="H30" i="30"/>
  <c r="O29" i="30"/>
  <c r="N29" i="30"/>
  <c r="L29" i="30"/>
  <c r="J29" i="30"/>
  <c r="H29" i="30"/>
  <c r="N28" i="30"/>
  <c r="L28" i="30"/>
  <c r="J28" i="30"/>
  <c r="H28" i="30"/>
  <c r="O27" i="30"/>
  <c r="N27" i="30"/>
  <c r="L27" i="30"/>
  <c r="J27" i="30"/>
  <c r="H27" i="30"/>
  <c r="N26" i="30"/>
  <c r="L26" i="30"/>
  <c r="J26" i="30"/>
  <c r="H26" i="30"/>
  <c r="N25" i="30"/>
  <c r="M25" i="30"/>
  <c r="L25" i="30"/>
  <c r="J25" i="30"/>
  <c r="I25" i="30"/>
  <c r="H25" i="30"/>
  <c r="G25" i="30"/>
  <c r="O24" i="30"/>
  <c r="N24" i="30"/>
  <c r="M24" i="30"/>
  <c r="L24" i="30"/>
  <c r="J24" i="30"/>
  <c r="I24" i="30"/>
  <c r="H24" i="30"/>
  <c r="G24" i="30"/>
  <c r="N23" i="30"/>
  <c r="M23" i="30"/>
  <c r="L23" i="30"/>
  <c r="I23" i="30"/>
  <c r="J23" i="30" s="1"/>
  <c r="H23" i="30"/>
  <c r="G23" i="30"/>
  <c r="O22" i="30"/>
  <c r="N22" i="30"/>
  <c r="L22" i="30"/>
  <c r="J22" i="30"/>
  <c r="H22" i="30"/>
  <c r="O21" i="30"/>
  <c r="N21" i="30"/>
  <c r="L21" i="30"/>
  <c r="J21" i="30"/>
  <c r="H21" i="30"/>
  <c r="N20" i="30"/>
  <c r="L20" i="30"/>
  <c r="J20" i="30"/>
  <c r="H20" i="30"/>
  <c r="O19" i="30"/>
  <c r="O18" i="30"/>
  <c r="N18" i="30"/>
  <c r="L18" i="30"/>
  <c r="J18" i="30"/>
  <c r="H18" i="30"/>
  <c r="N17" i="30"/>
  <c r="L17" i="30"/>
  <c r="J17" i="30"/>
  <c r="H17" i="30"/>
  <c r="O16" i="30"/>
  <c r="N16" i="30"/>
  <c r="L16" i="30"/>
  <c r="J16" i="30"/>
  <c r="H16" i="30"/>
  <c r="O15" i="30"/>
  <c r="N15" i="30"/>
  <c r="L15" i="30"/>
  <c r="J15" i="30"/>
  <c r="H15" i="30"/>
  <c r="N14" i="30"/>
  <c r="L14" i="30"/>
  <c r="J14" i="30"/>
  <c r="H14" i="30"/>
  <c r="O13" i="30"/>
  <c r="N13" i="30"/>
  <c r="L13" i="30"/>
  <c r="J13" i="30"/>
  <c r="H13" i="30"/>
  <c r="O12" i="30"/>
  <c r="N12" i="30"/>
  <c r="L12" i="30"/>
  <c r="J12" i="30"/>
  <c r="H12" i="30"/>
  <c r="N11" i="30"/>
  <c r="L11" i="30"/>
  <c r="J11" i="30"/>
  <c r="I11" i="30"/>
  <c r="H11" i="30"/>
  <c r="O10" i="30"/>
  <c r="N10" i="30"/>
  <c r="L10" i="30"/>
  <c r="J10" i="30"/>
  <c r="H10" i="30"/>
  <c r="O9" i="30"/>
  <c r="N9" i="30"/>
  <c r="L9" i="30"/>
  <c r="J9" i="30"/>
  <c r="H9" i="30"/>
  <c r="N8" i="30"/>
  <c r="L8" i="30"/>
  <c r="J8" i="30"/>
  <c r="H8" i="30"/>
  <c r="O7" i="30"/>
  <c r="O25" i="30" s="1"/>
  <c r="N7" i="30"/>
  <c r="L7" i="30"/>
  <c r="J7" i="30"/>
  <c r="H7" i="30"/>
  <c r="O6" i="30"/>
  <c r="N6" i="30"/>
  <c r="L6" i="30"/>
  <c r="J6" i="30"/>
  <c r="H6" i="30"/>
  <c r="N5" i="30"/>
  <c r="L5" i="30"/>
  <c r="J5" i="30"/>
  <c r="H5" i="30"/>
  <c r="O2" i="30"/>
  <c r="R31" i="29"/>
  <c r="S30" i="29"/>
  <c r="S29" i="29"/>
  <c r="R29" i="29"/>
  <c r="G12" i="27"/>
  <c r="F12" i="27"/>
  <c r="E12" i="27"/>
  <c r="D12" i="27"/>
  <c r="C12" i="27"/>
  <c r="B12" i="27"/>
  <c r="H12" i="27" s="1"/>
  <c r="H11" i="27"/>
  <c r="H10" i="27"/>
  <c r="H9" i="27"/>
  <c r="H8" i="27"/>
  <c r="H7" i="27"/>
  <c r="H6" i="27"/>
  <c r="AN49" i="26"/>
  <c r="Z49" i="26"/>
  <c r="S49" i="26"/>
  <c r="L49" i="26"/>
  <c r="L50" i="26" s="1"/>
  <c r="AG48" i="26"/>
  <c r="AG47" i="26"/>
  <c r="AG46" i="26"/>
  <c r="AG45" i="26"/>
  <c r="AG44" i="26"/>
  <c r="AG43" i="26"/>
  <c r="AG49" i="26" s="1"/>
  <c r="AN42" i="26"/>
  <c r="AN50" i="26" s="1"/>
  <c r="Z42" i="26"/>
  <c r="AG42" i="26" s="1"/>
  <c r="AG50" i="26" s="1"/>
  <c r="S42" i="26"/>
  <c r="S50" i="26" s="1"/>
  <c r="L42" i="26"/>
  <c r="AG41" i="26"/>
  <c r="AG40" i="26"/>
  <c r="AG39" i="26"/>
  <c r="AG38" i="26"/>
  <c r="AG37" i="26"/>
  <c r="AG36" i="26"/>
  <c r="AQ27" i="26"/>
  <c r="AH27" i="26"/>
  <c r="AQ12" i="26"/>
  <c r="AH12" i="26"/>
  <c r="Y12" i="26"/>
  <c r="P12" i="26"/>
  <c r="G12" i="26"/>
  <c r="Z50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Q6" authorId="0" shapeId="0" xr:uid="{9C6B752D-D2F6-4706-B7AC-23D8D9D0FE24}">
      <text>
        <r>
          <rPr>
            <b/>
            <sz val="9"/>
            <color indexed="81"/>
            <rFont val="MS P ゴシック"/>
            <family val="3"/>
            <charset val="128"/>
          </rPr>
          <t>R5年の観光統計未作成のため数値なし。
作成スケジュールも未定だが、決まり次第連絡いただけるとのこと。
（昨年は1月下旬頃完成）</t>
        </r>
      </text>
    </comment>
    <comment ref="AQ12" authorId="0" shapeId="0" xr:uid="{0EFD4FBF-8D5B-4733-AB73-059CFD7E2D66}">
      <text>
        <r>
          <rPr>
            <b/>
            <sz val="9"/>
            <color indexed="81"/>
            <rFont val="MS P ゴシック"/>
            <family val="3"/>
            <charset val="128"/>
          </rPr>
          <t>青森を除いた合計</t>
        </r>
      </text>
    </comment>
  </commentList>
</comments>
</file>

<file path=xl/sharedStrings.xml><?xml version="1.0" encoding="utf-8"?>
<sst xmlns="http://schemas.openxmlformats.org/spreadsheetml/2006/main" count="1396" uniqueCount="673">
  <si>
    <t>番号</t>
    <rPh sb="0" eb="2">
      <t>バンゴウ</t>
    </rPh>
    <phoneticPr fontId="8"/>
  </si>
  <si>
    <t>タイトル</t>
    <phoneticPr fontId="8"/>
  </si>
  <si>
    <t>観光の現況</t>
    <phoneticPr fontId="6"/>
  </si>
  <si>
    <t xml:space="preserve">観光地域づくり法人（DMO）の現況 </t>
    <phoneticPr fontId="6"/>
  </si>
  <si>
    <t>交通環境の現状</t>
  </si>
  <si>
    <t>次世代自動車の普及状況</t>
    <phoneticPr fontId="6"/>
  </si>
  <si>
    <t>Ⅲ-4-1</t>
    <phoneticPr fontId="6"/>
  </si>
  <si>
    <t>鉄道輸送等の現況</t>
  </si>
  <si>
    <t>東北新幹線・北海道新幹線の施設計画</t>
    <phoneticPr fontId="6"/>
  </si>
  <si>
    <t>鉄道国庫補助金交付の現況</t>
    <phoneticPr fontId="6"/>
  </si>
  <si>
    <t>踏切道の現況</t>
    <phoneticPr fontId="6"/>
  </si>
  <si>
    <t>鉄道運転事故の発生状況</t>
    <phoneticPr fontId="6"/>
  </si>
  <si>
    <t>踏切障害の状況</t>
    <phoneticPr fontId="6"/>
  </si>
  <si>
    <t>索道事業</t>
    <phoneticPr fontId="6"/>
  </si>
  <si>
    <t>鉄道事業の現況</t>
    <phoneticPr fontId="6"/>
  </si>
  <si>
    <t>鉄道事業運輸実績の推移</t>
    <phoneticPr fontId="6"/>
  </si>
  <si>
    <t>物流施設の現況</t>
    <phoneticPr fontId="6"/>
  </si>
  <si>
    <t>〈広域連携DMO　東北１法人〉</t>
    <rPh sb="1" eb="3">
      <t>コウイキ</t>
    </rPh>
    <rPh sb="3" eb="5">
      <t>レンケイ</t>
    </rPh>
    <rPh sb="9" eb="11">
      <t>トウホク</t>
    </rPh>
    <rPh sb="12" eb="14">
      <t>ホウジン</t>
    </rPh>
    <phoneticPr fontId="6"/>
  </si>
  <si>
    <t>申請区分</t>
    <rPh sb="0" eb="2">
      <t>シンセイ</t>
    </rPh>
    <rPh sb="2" eb="4">
      <t>クブン</t>
    </rPh>
    <phoneticPr fontId="6"/>
  </si>
  <si>
    <t>マーケティング・マネジメント対象とする区域（自治体単位）</t>
    <rPh sb="14" eb="16">
      <t>タイショウ</t>
    </rPh>
    <rPh sb="19" eb="21">
      <t>クイキ</t>
    </rPh>
    <rPh sb="22" eb="25">
      <t>ジチタイ</t>
    </rPh>
    <rPh sb="25" eb="27">
      <t>タンイ</t>
    </rPh>
    <phoneticPr fontId="6"/>
  </si>
  <si>
    <t>地域連携ＤＭＯ</t>
    <rPh sb="0" eb="2">
      <t>チイキ</t>
    </rPh>
    <rPh sb="2" eb="4">
      <t>レンケイ</t>
    </rPh>
    <phoneticPr fontId="6"/>
  </si>
  <si>
    <t>（一社）秋田犬ツーリズム</t>
    <rPh sb="1" eb="2">
      <t>イッ</t>
    </rPh>
    <rPh sb="2" eb="3">
      <t>シャ</t>
    </rPh>
    <rPh sb="4" eb="6">
      <t>アキタ</t>
    </rPh>
    <rPh sb="6" eb="7">
      <t>イヌ</t>
    </rPh>
    <phoneticPr fontId="6"/>
  </si>
  <si>
    <t>【秋田県】大館市、北秋田市、小坂町、上小阿仁村</t>
    <rPh sb="1" eb="4">
      <t>アキタケン</t>
    </rPh>
    <rPh sb="5" eb="7">
      <t>オオダテ</t>
    </rPh>
    <rPh sb="7" eb="8">
      <t>シ</t>
    </rPh>
    <rPh sb="9" eb="10">
      <t>キタ</t>
    </rPh>
    <rPh sb="10" eb="12">
      <t>アキタ</t>
    </rPh>
    <rPh sb="12" eb="13">
      <t>シ</t>
    </rPh>
    <rPh sb="14" eb="16">
      <t>コサカ</t>
    </rPh>
    <rPh sb="16" eb="17">
      <t>マチ</t>
    </rPh>
    <rPh sb="18" eb="19">
      <t>ウエ</t>
    </rPh>
    <rPh sb="19" eb="20">
      <t>チイ</t>
    </rPh>
    <rPh sb="20" eb="22">
      <t>アニ</t>
    </rPh>
    <rPh sb="22" eb="23">
      <t>ムラ</t>
    </rPh>
    <phoneticPr fontId="6"/>
  </si>
  <si>
    <t>（公財）福島県観光物産交流協会</t>
    <rPh sb="1" eb="3">
      <t>コウザイ</t>
    </rPh>
    <rPh sb="4" eb="7">
      <t>フクシマケン</t>
    </rPh>
    <rPh sb="7" eb="9">
      <t>カンコウ</t>
    </rPh>
    <rPh sb="9" eb="11">
      <t>ブッサン</t>
    </rPh>
    <rPh sb="11" eb="13">
      <t>コウリュウ</t>
    </rPh>
    <rPh sb="13" eb="15">
      <t>キョウカイ</t>
    </rPh>
    <phoneticPr fontId="6"/>
  </si>
  <si>
    <t>福島県</t>
    <rPh sb="0" eb="3">
      <t>フクシマケン</t>
    </rPh>
    <phoneticPr fontId="6"/>
  </si>
  <si>
    <t>おもてなし山形（株）</t>
    <rPh sb="5" eb="7">
      <t>ヤマガタ</t>
    </rPh>
    <rPh sb="7" eb="10">
      <t>カブ</t>
    </rPh>
    <phoneticPr fontId="6"/>
  </si>
  <si>
    <t>（一社）世界遺産平泉・一関ＤＭＯ</t>
    <rPh sb="1" eb="2">
      <t>イッ</t>
    </rPh>
    <rPh sb="2" eb="3">
      <t>シャ</t>
    </rPh>
    <rPh sb="4" eb="6">
      <t>セカイ</t>
    </rPh>
    <rPh sb="6" eb="8">
      <t>イサン</t>
    </rPh>
    <rPh sb="8" eb="10">
      <t>ヒライズミ</t>
    </rPh>
    <rPh sb="11" eb="12">
      <t>イチ</t>
    </rPh>
    <rPh sb="12" eb="13">
      <t>セキ</t>
    </rPh>
    <phoneticPr fontId="6"/>
  </si>
  <si>
    <t>【岩手県】一関市、平泉町</t>
    <rPh sb="1" eb="4">
      <t>イワテケン</t>
    </rPh>
    <rPh sb="5" eb="8">
      <t>イチノセキシ</t>
    </rPh>
    <rPh sb="9" eb="11">
      <t>ヒライズミ</t>
    </rPh>
    <rPh sb="11" eb="12">
      <t>マチ</t>
    </rPh>
    <phoneticPr fontId="6"/>
  </si>
  <si>
    <t>青森県</t>
    <rPh sb="0" eb="3">
      <t>アオモリケン</t>
    </rPh>
    <phoneticPr fontId="6"/>
  </si>
  <si>
    <t>（一財）ＶＩＳＩＴはちのへ</t>
    <rPh sb="1" eb="2">
      <t>イチ</t>
    </rPh>
    <rPh sb="2" eb="3">
      <t>ザイ</t>
    </rPh>
    <phoneticPr fontId="6"/>
  </si>
  <si>
    <t>【青森県】八戸市、三戸町、五戸町、田子町、南部町、階上町、新郷村、おいらせ町</t>
    <rPh sb="1" eb="3">
      <t>アオモリ</t>
    </rPh>
    <rPh sb="5" eb="8">
      <t>ハチノヘシ</t>
    </rPh>
    <rPh sb="9" eb="12">
      <t>サンノヘマチ</t>
    </rPh>
    <rPh sb="13" eb="16">
      <t>ゴノヘマチ</t>
    </rPh>
    <rPh sb="17" eb="20">
      <t>タッコマチ</t>
    </rPh>
    <rPh sb="21" eb="24">
      <t>ナンブマチ</t>
    </rPh>
    <rPh sb="25" eb="27">
      <t>ハシカミ</t>
    </rPh>
    <rPh sb="27" eb="28">
      <t>マチ</t>
    </rPh>
    <rPh sb="29" eb="32">
      <t>シンゴウムラ</t>
    </rPh>
    <rPh sb="37" eb="38">
      <t>マチ</t>
    </rPh>
    <phoneticPr fontId="6"/>
  </si>
  <si>
    <t>地域ＤＭＯ</t>
    <rPh sb="0" eb="2">
      <t>チイキ</t>
    </rPh>
    <phoneticPr fontId="6"/>
  </si>
  <si>
    <t>【福島県】いわき市</t>
    <rPh sb="1" eb="4">
      <t>フクシマケン</t>
    </rPh>
    <rPh sb="8" eb="9">
      <t>シ</t>
    </rPh>
    <phoneticPr fontId="6"/>
  </si>
  <si>
    <t>【宮城県】気仙沼市</t>
    <rPh sb="1" eb="4">
      <t>ミヤギケン</t>
    </rPh>
    <rPh sb="5" eb="9">
      <t>ケセンヌマシ</t>
    </rPh>
    <phoneticPr fontId="6"/>
  </si>
  <si>
    <t>（株）八幡平ＤＭＯ</t>
    <rPh sb="0" eb="3">
      <t>カブ</t>
    </rPh>
    <rPh sb="3" eb="6">
      <t>ハチマンタイ</t>
    </rPh>
    <phoneticPr fontId="6"/>
  </si>
  <si>
    <t>【岩手県】八幡平市</t>
    <rPh sb="1" eb="4">
      <t>イワテケン</t>
    </rPh>
    <rPh sb="5" eb="9">
      <t>ハチマンタイシ</t>
    </rPh>
    <phoneticPr fontId="6"/>
  </si>
  <si>
    <t>【岩手県】宮古市</t>
    <rPh sb="1" eb="4">
      <t>イワテケン</t>
    </rPh>
    <rPh sb="5" eb="8">
      <t>ミヤコシ</t>
    </rPh>
    <phoneticPr fontId="6"/>
  </si>
  <si>
    <t>（株）かまいしDMC</t>
    <rPh sb="0" eb="3">
      <t>カブ</t>
    </rPh>
    <phoneticPr fontId="6"/>
  </si>
  <si>
    <t>【岩手県】釜石市</t>
    <rPh sb="1" eb="4">
      <t>イワテケン</t>
    </rPh>
    <rPh sb="5" eb="8">
      <t>カマイシシ</t>
    </rPh>
    <phoneticPr fontId="6"/>
  </si>
  <si>
    <t>【福島県】郡山市</t>
    <rPh sb="1" eb="4">
      <t>フクシマケン</t>
    </rPh>
    <rPh sb="5" eb="8">
      <t>コオリヤマシ</t>
    </rPh>
    <phoneticPr fontId="6"/>
  </si>
  <si>
    <t>【青森県】十和田市</t>
    <rPh sb="1" eb="4">
      <t>アオモリケン</t>
    </rPh>
    <rPh sb="5" eb="9">
      <t>トワダシ</t>
    </rPh>
    <phoneticPr fontId="6"/>
  </si>
  <si>
    <t>【福島県】二本松市</t>
    <rPh sb="1" eb="4">
      <t>フクシマケン</t>
    </rPh>
    <rPh sb="5" eb="9">
      <t>ニホンマツシ</t>
    </rPh>
    <phoneticPr fontId="6"/>
  </si>
  <si>
    <t>【岩手県】宮古市、大船渡市、久慈市、陸前高田市、釜石市、住田町、
大槌町、山田町、岩泉町、田野畑村、普代村、野田村、洋野町</t>
    <rPh sb="1" eb="4">
      <t>イワテケン</t>
    </rPh>
    <rPh sb="5" eb="7">
      <t>ミヤコ</t>
    </rPh>
    <rPh sb="7" eb="8">
      <t>シ</t>
    </rPh>
    <rPh sb="9" eb="12">
      <t>オオフナト</t>
    </rPh>
    <rPh sb="12" eb="13">
      <t>シ</t>
    </rPh>
    <rPh sb="14" eb="16">
      <t>クジ</t>
    </rPh>
    <rPh sb="16" eb="17">
      <t>シ</t>
    </rPh>
    <rPh sb="18" eb="20">
      <t>リクゼン</t>
    </rPh>
    <rPh sb="20" eb="22">
      <t>タカタ</t>
    </rPh>
    <rPh sb="22" eb="23">
      <t>シ</t>
    </rPh>
    <rPh sb="24" eb="26">
      <t>カマイシ</t>
    </rPh>
    <rPh sb="26" eb="27">
      <t>シ</t>
    </rPh>
    <rPh sb="28" eb="30">
      <t>スミダ</t>
    </rPh>
    <rPh sb="30" eb="31">
      <t>マチ</t>
    </rPh>
    <rPh sb="33" eb="35">
      <t>オオヅチ</t>
    </rPh>
    <rPh sb="35" eb="36">
      <t>マチ</t>
    </rPh>
    <rPh sb="37" eb="39">
      <t>ヤマダ</t>
    </rPh>
    <rPh sb="39" eb="40">
      <t>マチ</t>
    </rPh>
    <rPh sb="41" eb="43">
      <t>イワイズミ</t>
    </rPh>
    <rPh sb="43" eb="44">
      <t>マチ</t>
    </rPh>
    <rPh sb="45" eb="47">
      <t>タノ</t>
    </rPh>
    <rPh sb="47" eb="48">
      <t>ハタケ</t>
    </rPh>
    <rPh sb="48" eb="49">
      <t>ムラ</t>
    </rPh>
    <rPh sb="50" eb="53">
      <t>フダイムラ</t>
    </rPh>
    <rPh sb="54" eb="57">
      <t>ノダムラ</t>
    </rPh>
    <rPh sb="58" eb="59">
      <t>ヨウ</t>
    </rPh>
    <rPh sb="59" eb="60">
      <t>ノ</t>
    </rPh>
    <rPh sb="60" eb="61">
      <t>マチ</t>
    </rPh>
    <phoneticPr fontId="6"/>
  </si>
  <si>
    <t>（一社）石巻圏観光推進機構</t>
    <rPh sb="1" eb="2">
      <t>イッ</t>
    </rPh>
    <rPh sb="2" eb="3">
      <t>シャ</t>
    </rPh>
    <rPh sb="4" eb="6">
      <t>イシノマキ</t>
    </rPh>
    <rPh sb="6" eb="7">
      <t>ケン</t>
    </rPh>
    <rPh sb="7" eb="9">
      <t>カンコウ</t>
    </rPh>
    <rPh sb="9" eb="11">
      <t>スイシン</t>
    </rPh>
    <rPh sb="11" eb="13">
      <t>キコウ</t>
    </rPh>
    <phoneticPr fontId="6"/>
  </si>
  <si>
    <t>【宮城県】石巻市、東松島市、女川町</t>
    <rPh sb="1" eb="4">
      <t>ミヤギケン</t>
    </rPh>
    <rPh sb="5" eb="8">
      <t>イシノマキシ</t>
    </rPh>
    <rPh sb="9" eb="13">
      <t>ヒガシマツシマシ</t>
    </rPh>
    <rPh sb="14" eb="16">
      <t>オナガワ</t>
    </rPh>
    <rPh sb="16" eb="17">
      <t>マチ</t>
    </rPh>
    <phoneticPr fontId="6"/>
  </si>
  <si>
    <t>（一社）あきた白神ツーリズム</t>
    <rPh sb="1" eb="2">
      <t>イチ</t>
    </rPh>
    <rPh sb="2" eb="3">
      <t>シャ</t>
    </rPh>
    <rPh sb="7" eb="9">
      <t>シラカミ</t>
    </rPh>
    <phoneticPr fontId="6"/>
  </si>
  <si>
    <t>【秋田県】能代市、藤里町、三種町、八峰町</t>
    <rPh sb="1" eb="3">
      <t>アキタ</t>
    </rPh>
    <rPh sb="3" eb="4">
      <t>ケン</t>
    </rPh>
    <rPh sb="5" eb="8">
      <t>ノシロシ</t>
    </rPh>
    <rPh sb="9" eb="12">
      <t>フジサトマチ</t>
    </rPh>
    <rPh sb="13" eb="15">
      <t>ミタネ</t>
    </rPh>
    <rPh sb="15" eb="16">
      <t>マチ</t>
    </rPh>
    <rPh sb="17" eb="18">
      <t>ハチ</t>
    </rPh>
    <rPh sb="18" eb="19">
      <t>ミネ</t>
    </rPh>
    <rPh sb="19" eb="20">
      <t>マチ</t>
    </rPh>
    <phoneticPr fontId="6"/>
  </si>
  <si>
    <t>（一社）秋田県観光連盟</t>
    <rPh sb="1" eb="2">
      <t>イチ</t>
    </rPh>
    <rPh sb="2" eb="3">
      <t>シャ</t>
    </rPh>
    <rPh sb="4" eb="7">
      <t>アキタケン</t>
    </rPh>
    <rPh sb="7" eb="9">
      <t>カンコウ</t>
    </rPh>
    <rPh sb="9" eb="11">
      <t>レンメイ</t>
    </rPh>
    <phoneticPr fontId="6"/>
  </si>
  <si>
    <t>秋田県</t>
    <rPh sb="0" eb="3">
      <t>アキタケン</t>
    </rPh>
    <phoneticPr fontId="6"/>
  </si>
  <si>
    <t>【秋田県】横手市</t>
    <rPh sb="1" eb="4">
      <t>アキタケン</t>
    </rPh>
    <rPh sb="5" eb="8">
      <t>ヨコテシ</t>
    </rPh>
    <phoneticPr fontId="6"/>
  </si>
  <si>
    <t>【秋田県】男鹿市</t>
    <rPh sb="1" eb="4">
      <t>アキタケン</t>
    </rPh>
    <rPh sb="5" eb="8">
      <t>オガシ</t>
    </rPh>
    <phoneticPr fontId="6"/>
  </si>
  <si>
    <t>（一社）福島市観光コンベンション協会</t>
    <rPh sb="1" eb="2">
      <t>イチ</t>
    </rPh>
    <rPh sb="2" eb="3">
      <t>シャ</t>
    </rPh>
    <rPh sb="4" eb="6">
      <t>フクシマ</t>
    </rPh>
    <rPh sb="6" eb="7">
      <t>シ</t>
    </rPh>
    <rPh sb="7" eb="9">
      <t>カンコウ</t>
    </rPh>
    <rPh sb="16" eb="18">
      <t>キョウカイ</t>
    </rPh>
    <phoneticPr fontId="6"/>
  </si>
  <si>
    <t>【福島県】福島市</t>
    <rPh sb="1" eb="3">
      <t>フクシマ</t>
    </rPh>
    <rPh sb="3" eb="4">
      <t>ケン</t>
    </rPh>
    <rPh sb="5" eb="7">
      <t>フクシマ</t>
    </rPh>
    <rPh sb="7" eb="8">
      <t>シ</t>
    </rPh>
    <phoneticPr fontId="6"/>
  </si>
  <si>
    <t>（一財）会津若松観光ビューロー</t>
    <rPh sb="1" eb="2">
      <t>イチ</t>
    </rPh>
    <rPh sb="2" eb="3">
      <t>ザイ</t>
    </rPh>
    <rPh sb="4" eb="8">
      <t>アイヅワカマツ</t>
    </rPh>
    <rPh sb="8" eb="10">
      <t>カンコウ</t>
    </rPh>
    <phoneticPr fontId="6"/>
  </si>
  <si>
    <t>【福島県】会津若松市</t>
    <rPh sb="1" eb="4">
      <t>フクシマケン</t>
    </rPh>
    <rPh sb="5" eb="10">
      <t>アイヅワカマツシ</t>
    </rPh>
    <phoneticPr fontId="6"/>
  </si>
  <si>
    <t>（一社）花巻観光協会</t>
    <rPh sb="1" eb="2">
      <t>イチ</t>
    </rPh>
    <rPh sb="2" eb="3">
      <t>シャ</t>
    </rPh>
    <rPh sb="4" eb="6">
      <t>ハナマキ</t>
    </rPh>
    <rPh sb="6" eb="8">
      <t>カンコウ</t>
    </rPh>
    <rPh sb="8" eb="10">
      <t>キョウカイ</t>
    </rPh>
    <phoneticPr fontId="6"/>
  </si>
  <si>
    <t>【岩手県】花巻市</t>
    <rPh sb="1" eb="3">
      <t>イワテ</t>
    </rPh>
    <rPh sb="3" eb="4">
      <t>ケン</t>
    </rPh>
    <rPh sb="5" eb="7">
      <t>ハナマキ</t>
    </rPh>
    <rPh sb="7" eb="8">
      <t>シ</t>
    </rPh>
    <phoneticPr fontId="6"/>
  </si>
  <si>
    <t>青　森</t>
    <rPh sb="0" eb="1">
      <t>アオ</t>
    </rPh>
    <rPh sb="2" eb="3">
      <t>モリ</t>
    </rPh>
    <phoneticPr fontId="8"/>
  </si>
  <si>
    <t>岩　手</t>
    <rPh sb="0" eb="1">
      <t>イワ</t>
    </rPh>
    <rPh sb="2" eb="3">
      <t>テ</t>
    </rPh>
    <phoneticPr fontId="8"/>
  </si>
  <si>
    <t>宮　城</t>
    <rPh sb="0" eb="1">
      <t>ミヤ</t>
    </rPh>
    <rPh sb="2" eb="3">
      <t>シロ</t>
    </rPh>
    <phoneticPr fontId="8"/>
  </si>
  <si>
    <t>秋　田</t>
    <rPh sb="0" eb="1">
      <t>アキ</t>
    </rPh>
    <rPh sb="2" eb="3">
      <t>タ</t>
    </rPh>
    <phoneticPr fontId="8"/>
  </si>
  <si>
    <t>山　形</t>
    <rPh sb="0" eb="1">
      <t>ヤマ</t>
    </rPh>
    <rPh sb="2" eb="3">
      <t>カタチ</t>
    </rPh>
    <phoneticPr fontId="8"/>
  </si>
  <si>
    <t>福　島</t>
    <rPh sb="0" eb="1">
      <t>フク</t>
    </rPh>
    <rPh sb="2" eb="3">
      <t>シマ</t>
    </rPh>
    <phoneticPr fontId="8"/>
  </si>
  <si>
    <t>管内計</t>
    <rPh sb="0" eb="2">
      <t>カンナイ</t>
    </rPh>
    <rPh sb="2" eb="3">
      <t>ケイ</t>
    </rPh>
    <phoneticPr fontId="8"/>
  </si>
  <si>
    <t>通</t>
  </si>
  <si>
    <t>貯蔵そう</t>
  </si>
  <si>
    <t>倉</t>
  </si>
  <si>
    <t>危険品</t>
  </si>
  <si>
    <t>建屋・野積</t>
    <rPh sb="0" eb="2">
      <t>タテヤ</t>
    </rPh>
    <rPh sb="3" eb="5">
      <t>ノヅ</t>
    </rPh>
    <phoneticPr fontId="8"/>
  </si>
  <si>
    <t>庫</t>
  </si>
  <si>
    <t>水面倉庫</t>
    <rPh sb="2" eb="4">
      <t>ソウコ</t>
    </rPh>
    <phoneticPr fontId="8"/>
  </si>
  <si>
    <t>（注）１．各県にまたがる事業者は、各県それぞれ１事業者として計上。</t>
    <rPh sb="30" eb="32">
      <t>ケイジョウ</t>
    </rPh>
    <phoneticPr fontId="8"/>
  </si>
  <si>
    <t>　　　２．普通倉庫・１～３類の事業者数及び棟数の〈　〉内の数は、トランクルームの数で内数である。</t>
    <rPh sb="13" eb="14">
      <t>ルイ</t>
    </rPh>
    <rPh sb="15" eb="18">
      <t>ジギョウシャ</t>
    </rPh>
    <rPh sb="18" eb="19">
      <t>スウ</t>
    </rPh>
    <rPh sb="19" eb="20">
      <t>オヨ</t>
    </rPh>
    <rPh sb="21" eb="22">
      <t>トウ</t>
    </rPh>
    <rPh sb="22" eb="23">
      <t>スウ</t>
    </rPh>
    <rPh sb="27" eb="28">
      <t>ナイ</t>
    </rPh>
    <rPh sb="29" eb="30">
      <t>カズ</t>
    </rPh>
    <rPh sb="40" eb="41">
      <t>カズ</t>
    </rPh>
    <rPh sb="42" eb="43">
      <t>ウチ</t>
    </rPh>
    <rPh sb="43" eb="44">
      <t>スウ</t>
    </rPh>
    <phoneticPr fontId="8"/>
  </si>
  <si>
    <t>種</t>
  </si>
  <si>
    <t>別</t>
  </si>
  <si>
    <t>県別</t>
  </si>
  <si>
    <t>　区分</t>
  </si>
  <si>
    <t>指数</t>
  </si>
  <si>
    <t>積比</t>
    <rPh sb="1" eb="2">
      <t>ヒ</t>
    </rPh>
    <phoneticPr fontId="8"/>
  </si>
  <si>
    <t>青森</t>
  </si>
  <si>
    <t>所管面積(㎡)</t>
  </si>
  <si>
    <t>普通倉庫</t>
    <rPh sb="0" eb="2">
      <t>フツウ</t>
    </rPh>
    <rPh sb="2" eb="4">
      <t>ソウコ</t>
    </rPh>
    <phoneticPr fontId="8"/>
  </si>
  <si>
    <t>岩手</t>
  </si>
  <si>
    <t>宮城</t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</si>
  <si>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</si>
  <si>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</si>
  <si>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</si>
  <si>
    <t>所管容積(㎥)</t>
  </si>
  <si>
    <t>合計</t>
  </si>
  <si>
    <t>冷蔵倉庫</t>
    <rPh sb="0" eb="2">
      <t>レイゾウ</t>
    </rPh>
    <rPh sb="2" eb="4">
      <t>ソウコ</t>
    </rPh>
    <phoneticPr fontId="8"/>
  </si>
  <si>
    <t>種別</t>
  </si>
  <si>
    <t>入庫高</t>
  </si>
  <si>
    <t>県</t>
  </si>
  <si>
    <t>青森県</t>
  </si>
  <si>
    <t>岩手県</t>
  </si>
  <si>
    <t>宮城県</t>
  </si>
  <si>
    <t>秋田県</t>
    <rPh sb="0" eb="2">
      <t>アキタ</t>
    </rPh>
    <phoneticPr fontId="8"/>
  </si>
  <si>
    <t>山形県</t>
    <rPh sb="0" eb="2">
      <t>ヤマガタ</t>
    </rPh>
    <phoneticPr fontId="8"/>
  </si>
  <si>
    <t>福島県</t>
  </si>
  <si>
    <t>管内合計</t>
  </si>
  <si>
    <t>品目</t>
  </si>
  <si>
    <t>トン数</t>
  </si>
  <si>
    <t>％</t>
  </si>
  <si>
    <t>農水産品</t>
  </si>
  <si>
    <t>金属</t>
  </si>
  <si>
    <t>金属製品　・　機械</t>
  </si>
  <si>
    <t>窯業品</t>
  </si>
  <si>
    <t>化学工業品</t>
  </si>
  <si>
    <t>紙・パルプ</t>
  </si>
  <si>
    <t>繊維工業品</t>
  </si>
  <si>
    <t>食料工業品</t>
  </si>
  <si>
    <t>雑工業品</t>
  </si>
  <si>
    <t>雑品</t>
  </si>
  <si>
    <t>保管残高（月平均）</t>
  </si>
  <si>
    <t>生鮮水産物</t>
  </si>
  <si>
    <t>冷凍水産物</t>
  </si>
  <si>
    <t>塩干水産物</t>
  </si>
  <si>
    <t>水産加工品</t>
  </si>
  <si>
    <t>畜産物</t>
  </si>
  <si>
    <t>畜産加工品</t>
  </si>
  <si>
    <t>農産物</t>
  </si>
  <si>
    <t>農産加工品</t>
  </si>
  <si>
    <t>冷凍食品</t>
  </si>
  <si>
    <t>その他</t>
  </si>
  <si>
    <t xml:space="preserve"> 類別等</t>
    <rPh sb="1" eb="3">
      <t>ルイベツ</t>
    </rPh>
    <rPh sb="3" eb="4">
      <t>トウ</t>
    </rPh>
    <phoneticPr fontId="8"/>
  </si>
  <si>
    <t>品目</t>
    <rPh sb="0" eb="1">
      <t>シナ</t>
    </rPh>
    <rPh sb="1" eb="2">
      <t>メ</t>
    </rPh>
    <phoneticPr fontId="8"/>
  </si>
  <si>
    <t>普通倉庫</t>
    <rPh sb="0" eb="4">
      <t>フツウソウコ</t>
    </rPh>
    <phoneticPr fontId="8"/>
  </si>
  <si>
    <t>農水</t>
  </si>
  <si>
    <t>産品</t>
  </si>
  <si>
    <t>計</t>
  </si>
  <si>
    <t>金属製品・機械</t>
    <rPh sb="0" eb="2">
      <t>キンゾク</t>
    </rPh>
    <rPh sb="2" eb="4">
      <t>セイヒン</t>
    </rPh>
    <rPh sb="5" eb="7">
      <t>キカイ</t>
    </rPh>
    <phoneticPr fontId="8"/>
  </si>
  <si>
    <t>貯蔵そう</t>
    <rPh sb="0" eb="2">
      <t>チョゾウ</t>
    </rPh>
    <phoneticPr fontId="8"/>
  </si>
  <si>
    <t>危険品</t>
    <rPh sb="0" eb="3">
      <t>キケンヒン</t>
    </rPh>
    <phoneticPr fontId="8"/>
  </si>
  <si>
    <t>金属製品・機械</t>
  </si>
  <si>
    <t>化 学 工 業 品</t>
  </si>
  <si>
    <t>雑 　　     品</t>
  </si>
  <si>
    <t>計</t>
    <rPh sb="0" eb="1">
      <t>ケイ</t>
    </rPh>
    <phoneticPr fontId="8"/>
  </si>
  <si>
    <t>-</t>
  </si>
  <si>
    <t>１～３類</t>
    <rPh sb="3" eb="4">
      <t>ルイ</t>
    </rPh>
    <phoneticPr fontId="8"/>
  </si>
  <si>
    <t>秋田</t>
    <rPh sb="0" eb="1">
      <t>アキ</t>
    </rPh>
    <rPh sb="1" eb="2">
      <t>タ</t>
    </rPh>
    <phoneticPr fontId="8"/>
  </si>
  <si>
    <t>山形</t>
    <rPh sb="0" eb="1">
      <t>ヤマ</t>
    </rPh>
    <rPh sb="1" eb="2">
      <t>カタチ</t>
    </rPh>
    <phoneticPr fontId="8"/>
  </si>
  <si>
    <t>野積</t>
    <rPh sb="0" eb="1">
      <t>ノ</t>
    </rPh>
    <rPh sb="1" eb="2">
      <t>セキ</t>
    </rPh>
    <phoneticPr fontId="8"/>
  </si>
  <si>
    <t>貯蔵そう</t>
    <rPh sb="0" eb="1">
      <t>チョ</t>
    </rPh>
    <rPh sb="1" eb="2">
      <t>クラ</t>
    </rPh>
    <phoneticPr fontId="8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</si>
  <si>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危険品（タンク）</t>
    </r>
    <rPh sb="1" eb="3">
      <t>キケン</t>
    </rPh>
    <rPh sb="3" eb="4">
      <t>ヒン</t>
    </rPh>
    <phoneticPr fontId="8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</si>
  <si>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危険品（その他）</t>
    </r>
    <rPh sb="1" eb="3">
      <t>キケン</t>
    </rPh>
    <rPh sb="3" eb="4">
      <t>ヒン</t>
    </rPh>
    <rPh sb="7" eb="8">
      <t>タ</t>
    </rPh>
    <phoneticPr fontId="8"/>
  </si>
  <si>
    <t>１～３類･野積･危険品
(その他)　面積(㎡)計</t>
    <rPh sb="15" eb="16">
      <t>タ</t>
    </rPh>
    <rPh sb="18" eb="20">
      <t>メンセキ</t>
    </rPh>
    <rPh sb="23" eb="24">
      <t>ケイ</t>
    </rPh>
    <phoneticPr fontId="8"/>
  </si>
  <si>
    <t>貯蔵そう・危険品
(タンク)　容積(㎥)計</t>
    <rPh sb="15" eb="17">
      <t>ヨウセキ</t>
    </rPh>
    <rPh sb="20" eb="21">
      <t>ケイ</t>
    </rPh>
    <phoneticPr fontId="8"/>
  </si>
  <si>
    <t>水面倉庫</t>
    <rPh sb="0" eb="2">
      <t>スイメン</t>
    </rPh>
    <rPh sb="2" eb="4">
      <t>ソウコ</t>
    </rPh>
    <phoneticPr fontId="8"/>
  </si>
  <si>
    <t>（注）イ、ロ、ハについては、各月の年度累計である。</t>
  </si>
  <si>
    <t>（２）保管の状況</t>
    <rPh sb="3" eb="5">
      <t>ホカン</t>
    </rPh>
    <phoneticPr fontId="8"/>
  </si>
  <si>
    <t>保管の状況</t>
    <phoneticPr fontId="6"/>
  </si>
  <si>
    <t>保管の状況 県別・品目別年間入庫高及び平均月末保管残高の比較 （ア）普通倉庫</t>
    <phoneticPr fontId="6"/>
  </si>
  <si>
    <t>保管の状況 県別・品目別年間入庫高及び平均月末保管残高の比較 （イ）冷蔵倉庫</t>
    <phoneticPr fontId="6"/>
  </si>
  <si>
    <t>保管の状況 倉庫の類別 ・品目別年間入庫状況</t>
    <phoneticPr fontId="6"/>
  </si>
  <si>
    <t>保管の状況 倉庫の類別利用状況</t>
    <phoneticPr fontId="6"/>
  </si>
  <si>
    <t>倉庫の保有状況 県別類別倉庫事業者数及び所管面（容）積</t>
    <phoneticPr fontId="6"/>
  </si>
  <si>
    <t>倉庫の保有状況 県別倉庫事業者数及び所管面（容）積の推移</t>
    <phoneticPr fontId="6"/>
  </si>
  <si>
    <t xml:space="preserve">  種  別</t>
    <rPh sb="2" eb="3">
      <t>タネ</t>
    </rPh>
    <rPh sb="5" eb="6">
      <t>ベツ</t>
    </rPh>
    <phoneticPr fontId="41"/>
  </si>
  <si>
    <t>電　　気</t>
    <rPh sb="0" eb="1">
      <t>デン</t>
    </rPh>
    <rPh sb="3" eb="4">
      <t>キ</t>
    </rPh>
    <phoneticPr fontId="41"/>
  </si>
  <si>
    <t>燃料電池</t>
    <rPh sb="0" eb="2">
      <t>ネンリョウ</t>
    </rPh>
    <rPh sb="2" eb="4">
      <t>デンチ</t>
    </rPh>
    <phoneticPr fontId="41"/>
  </si>
  <si>
    <t>合計台数</t>
    <rPh sb="0" eb="1">
      <t>ゴウ</t>
    </rPh>
    <rPh sb="1" eb="2">
      <t>ケイ</t>
    </rPh>
    <rPh sb="2" eb="4">
      <t>ダイスウ</t>
    </rPh>
    <phoneticPr fontId="41"/>
  </si>
  <si>
    <t xml:space="preserve"> 県別等 / 時期</t>
    <rPh sb="1" eb="2">
      <t>ケン</t>
    </rPh>
    <rPh sb="2" eb="3">
      <t>ベツ</t>
    </rPh>
    <rPh sb="3" eb="4">
      <t>ナド</t>
    </rPh>
    <rPh sb="7" eb="9">
      <t>ジキ</t>
    </rPh>
    <phoneticPr fontId="41"/>
  </si>
  <si>
    <t>R2.3末</t>
    <rPh sb="4" eb="5">
      <t>スエ</t>
    </rPh>
    <phoneticPr fontId="41"/>
  </si>
  <si>
    <t>東北計</t>
    <rPh sb="0" eb="2">
      <t>トウホク</t>
    </rPh>
    <rPh sb="2" eb="3">
      <t>ケイ</t>
    </rPh>
    <phoneticPr fontId="41"/>
  </si>
  <si>
    <t>全国計</t>
    <rPh sb="0" eb="2">
      <t>ゼンコク</t>
    </rPh>
    <rPh sb="2" eb="3">
      <t>ケイ</t>
    </rPh>
    <phoneticPr fontId="41"/>
  </si>
  <si>
    <t>（１）鉄道事業の現況</t>
    <rPh sb="3" eb="5">
      <t>テツドウ</t>
    </rPh>
    <rPh sb="5" eb="7">
      <t>ジギョウ</t>
    </rPh>
    <rPh sb="8" eb="10">
      <t>ゲンキョウ</t>
    </rPh>
    <phoneticPr fontId="8"/>
  </si>
  <si>
    <t>県別</t>
    <rPh sb="0" eb="2">
      <t>ケンベツ</t>
    </rPh>
    <phoneticPr fontId="8"/>
  </si>
  <si>
    <t>事業者名</t>
    <rPh sb="0" eb="4">
      <t>ジギョウシャメイ</t>
    </rPh>
    <phoneticPr fontId="8"/>
  </si>
  <si>
    <t>区　　　　　間</t>
    <rPh sb="0" eb="1">
      <t>ク</t>
    </rPh>
    <rPh sb="6" eb="7">
      <t>カン</t>
    </rPh>
    <phoneticPr fontId="8"/>
  </si>
  <si>
    <t>営業キロ</t>
    <rPh sb="0" eb="2">
      <t>エイギョウ</t>
    </rPh>
    <phoneticPr fontId="8"/>
  </si>
  <si>
    <t>車　　両　　数（両）</t>
    <rPh sb="0" eb="1">
      <t>クルマ</t>
    </rPh>
    <rPh sb="3" eb="4">
      <t>リョウ</t>
    </rPh>
    <rPh sb="6" eb="7">
      <t>カズ</t>
    </rPh>
    <rPh sb="8" eb="9">
      <t>リョウ</t>
    </rPh>
    <phoneticPr fontId="8"/>
  </si>
  <si>
    <t>運輸数量</t>
    <rPh sb="0" eb="2">
      <t>ウンユ</t>
    </rPh>
    <rPh sb="2" eb="4">
      <t>スウリョウ</t>
    </rPh>
    <phoneticPr fontId="8"/>
  </si>
  <si>
    <t>運　　　　　輸　　　　　収　　　　　入</t>
    <rPh sb="0" eb="1">
      <t>ウン</t>
    </rPh>
    <rPh sb="6" eb="7">
      <t>ユ</t>
    </rPh>
    <rPh sb="12" eb="13">
      <t>オサム</t>
    </rPh>
    <rPh sb="18" eb="19">
      <t>イリ</t>
    </rPh>
    <phoneticPr fontId="8"/>
  </si>
  <si>
    <t>旅客人キロ（千人キロ）</t>
    <rPh sb="0" eb="2">
      <t>リョカク</t>
    </rPh>
    <rPh sb="2" eb="3">
      <t>ニン</t>
    </rPh>
    <rPh sb="6" eb="8">
      <t>センニン</t>
    </rPh>
    <phoneticPr fontId="8"/>
  </si>
  <si>
    <t>貨物トンキロ（千トンキロ）</t>
    <rPh sb="0" eb="2">
      <t>カモツ</t>
    </rPh>
    <rPh sb="7" eb="8">
      <t>セン</t>
    </rPh>
    <phoneticPr fontId="8"/>
  </si>
  <si>
    <t>旅客（千人）</t>
    <rPh sb="0" eb="2">
      <t>リョカク</t>
    </rPh>
    <rPh sb="3" eb="5">
      <t>センニン</t>
    </rPh>
    <phoneticPr fontId="8"/>
  </si>
  <si>
    <t>貨物（千トン）</t>
    <rPh sb="0" eb="2">
      <t>カモツ</t>
    </rPh>
    <rPh sb="3" eb="4">
      <t>セン</t>
    </rPh>
    <phoneticPr fontId="8"/>
  </si>
  <si>
    <t>旅客（千円）</t>
    <rPh sb="0" eb="2">
      <t>リョカク</t>
    </rPh>
    <rPh sb="3" eb="5">
      <t>センエン</t>
    </rPh>
    <phoneticPr fontId="8"/>
  </si>
  <si>
    <t>手小荷物（千円）</t>
    <rPh sb="0" eb="1">
      <t>テ</t>
    </rPh>
    <rPh sb="1" eb="4">
      <t>コニモツ</t>
    </rPh>
    <rPh sb="5" eb="7">
      <t>センエン</t>
    </rPh>
    <phoneticPr fontId="8"/>
  </si>
  <si>
    <t>貨物（千円）</t>
    <rPh sb="0" eb="2">
      <t>カモツ</t>
    </rPh>
    <rPh sb="3" eb="5">
      <t>センエン</t>
    </rPh>
    <phoneticPr fontId="8"/>
  </si>
  <si>
    <t>運輸雑収（千円）</t>
    <rPh sb="0" eb="2">
      <t>ウンユ</t>
    </rPh>
    <rPh sb="2" eb="3">
      <t>ザツ</t>
    </rPh>
    <rPh sb="3" eb="4">
      <t>シュウ</t>
    </rPh>
    <rPh sb="5" eb="7">
      <t>センエン</t>
    </rPh>
    <phoneticPr fontId="8"/>
  </si>
  <si>
    <t>合計（千円）</t>
    <rPh sb="0" eb="2">
      <t>ゴウケイ</t>
    </rPh>
    <rPh sb="3" eb="5">
      <t>センエン</t>
    </rPh>
    <phoneticPr fontId="8"/>
  </si>
  <si>
    <t>青　　　　　　　　森</t>
    <rPh sb="0" eb="1">
      <t>アオ</t>
    </rPh>
    <rPh sb="9" eb="10">
      <t>モリ</t>
    </rPh>
    <phoneticPr fontId="8"/>
  </si>
  <si>
    <t>津軽鉄道</t>
    <rPh sb="0" eb="2">
      <t>ツガル</t>
    </rPh>
    <rPh sb="2" eb="4">
      <t>テツドウ</t>
    </rPh>
    <phoneticPr fontId="8"/>
  </si>
  <si>
    <t>津軽五所川原～津　軽　中　里</t>
    <rPh sb="0" eb="2">
      <t>ツガル</t>
    </rPh>
    <rPh sb="2" eb="6">
      <t>ゴショガワラ</t>
    </rPh>
    <rPh sb="7" eb="8">
      <t>ツ</t>
    </rPh>
    <rPh sb="9" eb="10">
      <t>ケイ</t>
    </rPh>
    <rPh sb="11" eb="12">
      <t>ナカ</t>
    </rPh>
    <rPh sb="13" eb="14">
      <t>サト</t>
    </rPh>
    <phoneticPr fontId="8"/>
  </si>
  <si>
    <t>弘南鉄道</t>
    <rPh sb="0" eb="2">
      <t>コウナン</t>
    </rPh>
    <rPh sb="2" eb="4">
      <t>テツドウ</t>
    </rPh>
    <phoneticPr fontId="8"/>
  </si>
  <si>
    <t>弘　　　　　　前～黒　　　　　　石</t>
    <rPh sb="0" eb="1">
      <t>ヒロシ</t>
    </rPh>
    <rPh sb="7" eb="8">
      <t>マエ</t>
    </rPh>
    <rPh sb="9" eb="10">
      <t>クロ</t>
    </rPh>
    <rPh sb="16" eb="17">
      <t>イシ</t>
    </rPh>
    <phoneticPr fontId="8"/>
  </si>
  <si>
    <t>大　　　　　　鰐～中　央　弘　前</t>
    <rPh sb="0" eb="1">
      <t>ダイ</t>
    </rPh>
    <rPh sb="7" eb="8">
      <t>ワニ</t>
    </rPh>
    <rPh sb="9" eb="10">
      <t>ナカ</t>
    </rPh>
    <rPh sb="11" eb="12">
      <t>ヒサシ</t>
    </rPh>
    <rPh sb="13" eb="14">
      <t>ヒロ</t>
    </rPh>
    <rPh sb="15" eb="16">
      <t>マエ</t>
    </rPh>
    <phoneticPr fontId="8"/>
  </si>
  <si>
    <t>青函トンネル記念館</t>
    <rPh sb="0" eb="2">
      <t>セイカン</t>
    </rPh>
    <rPh sb="6" eb="9">
      <t>キネンカン</t>
    </rPh>
    <phoneticPr fontId="8"/>
  </si>
  <si>
    <t>記　　念　　館～体　験　坑　道</t>
    <rPh sb="0" eb="1">
      <t>キ</t>
    </rPh>
    <rPh sb="3" eb="4">
      <t>ネン</t>
    </rPh>
    <rPh sb="6" eb="7">
      <t>カン</t>
    </rPh>
    <rPh sb="8" eb="9">
      <t>カラダ</t>
    </rPh>
    <rPh sb="10" eb="11">
      <t>シルシ</t>
    </rPh>
    <rPh sb="12" eb="13">
      <t>コウ</t>
    </rPh>
    <rPh sb="14" eb="15">
      <t>ミチ</t>
    </rPh>
    <phoneticPr fontId="8"/>
  </si>
  <si>
    <t>青い森鉄道</t>
    <rPh sb="0" eb="1">
      <t>アオ</t>
    </rPh>
    <rPh sb="2" eb="3">
      <t>モリ</t>
    </rPh>
    <rPh sb="3" eb="5">
      <t>テツドウ</t>
    </rPh>
    <phoneticPr fontId="8"/>
  </si>
  <si>
    <t>目　　　　　　時～青　　　　　　森</t>
    <rPh sb="0" eb="1">
      <t>メ</t>
    </rPh>
    <rPh sb="7" eb="8">
      <t>ジ</t>
    </rPh>
    <rPh sb="9" eb="10">
      <t>アオ</t>
    </rPh>
    <rPh sb="16" eb="17">
      <t>モリ</t>
    </rPh>
    <phoneticPr fontId="8"/>
  </si>
  <si>
    <t>八戸臨海鉄道</t>
    <rPh sb="0" eb="2">
      <t>ハチノヘ</t>
    </rPh>
    <rPh sb="2" eb="4">
      <t>リンカイ</t>
    </rPh>
    <rPh sb="4" eb="6">
      <t>テツドウ</t>
    </rPh>
    <phoneticPr fontId="8"/>
  </si>
  <si>
    <t>八　戸　貨　物～北　　　　　　沼</t>
    <rPh sb="0" eb="1">
      <t>ハチ</t>
    </rPh>
    <rPh sb="2" eb="3">
      <t>ト</t>
    </rPh>
    <rPh sb="4" eb="5">
      <t>カ</t>
    </rPh>
    <rPh sb="6" eb="7">
      <t>ブツ</t>
    </rPh>
    <rPh sb="8" eb="9">
      <t>キタ</t>
    </rPh>
    <rPh sb="15" eb="16">
      <t>ヌマ</t>
    </rPh>
    <phoneticPr fontId="8"/>
  </si>
  <si>
    <t>岩手</t>
    <rPh sb="0" eb="2">
      <t>イワテ</t>
    </rPh>
    <phoneticPr fontId="8"/>
  </si>
  <si>
    <t>三陸鉄道</t>
    <rPh sb="0" eb="2">
      <t>サンリク</t>
    </rPh>
    <rPh sb="2" eb="4">
      <t>テツドウ</t>
    </rPh>
    <phoneticPr fontId="8"/>
  </si>
  <si>
    <t>宮　　　　　　古～久　　　　　　慈</t>
    <rPh sb="0" eb="1">
      <t>ミヤ</t>
    </rPh>
    <rPh sb="7" eb="8">
      <t>フル</t>
    </rPh>
    <rPh sb="9" eb="10">
      <t>ヒサシ</t>
    </rPh>
    <rPh sb="16" eb="17">
      <t>メグム</t>
    </rPh>
    <phoneticPr fontId="8"/>
  </si>
  <si>
    <t>釜　　　　　　石～宮　　　　　　古</t>
    <rPh sb="0" eb="1">
      <t>カマ</t>
    </rPh>
    <rPh sb="7" eb="8">
      <t>イシ</t>
    </rPh>
    <rPh sb="16" eb="17">
      <t>イニシエ</t>
    </rPh>
    <phoneticPr fontId="8"/>
  </si>
  <si>
    <t>　　　　盛　　　　～釜　　　　　　石</t>
    <rPh sb="4" eb="5">
      <t>モリ</t>
    </rPh>
    <rPh sb="10" eb="11">
      <t>カマ</t>
    </rPh>
    <rPh sb="17" eb="18">
      <t>イシ</t>
    </rPh>
    <phoneticPr fontId="8"/>
  </si>
  <si>
    <t>IGRいわて銀河鉄道</t>
    <rPh sb="6" eb="8">
      <t>ギンガ</t>
    </rPh>
    <rPh sb="8" eb="10">
      <t>テツドウ</t>
    </rPh>
    <phoneticPr fontId="8"/>
  </si>
  <si>
    <t>盛　　　　　　岡～目　　　　　　時</t>
    <rPh sb="0" eb="1">
      <t>モリ</t>
    </rPh>
    <rPh sb="7" eb="8">
      <t>オカ</t>
    </rPh>
    <rPh sb="9" eb="10">
      <t>メ</t>
    </rPh>
    <rPh sb="16" eb="17">
      <t>ジ</t>
    </rPh>
    <phoneticPr fontId="8"/>
  </si>
  <si>
    <t>岩手開発鉄道</t>
    <rPh sb="0" eb="2">
      <t>イワテ</t>
    </rPh>
    <rPh sb="2" eb="4">
      <t>カイハツ</t>
    </rPh>
    <rPh sb="4" eb="6">
      <t>テツドウ</t>
    </rPh>
    <phoneticPr fontId="8"/>
  </si>
  <si>
    <t>赤　崎～ 盛 ～岩　手　石　橋</t>
    <rPh sb="0" eb="1">
      <t>アカ</t>
    </rPh>
    <rPh sb="2" eb="3">
      <t>ザキ</t>
    </rPh>
    <rPh sb="5" eb="6">
      <t>モリ</t>
    </rPh>
    <rPh sb="8" eb="9">
      <t>イワ</t>
    </rPh>
    <rPh sb="10" eb="11">
      <t>テ</t>
    </rPh>
    <rPh sb="12" eb="13">
      <t>イシ</t>
    </rPh>
    <rPh sb="14" eb="15">
      <t>ハシ</t>
    </rPh>
    <phoneticPr fontId="8"/>
  </si>
  <si>
    <t>宮城</t>
    <rPh sb="0" eb="2">
      <t>ミヤギ</t>
    </rPh>
    <phoneticPr fontId="8"/>
  </si>
  <si>
    <t>仙台市</t>
    <rPh sb="0" eb="3">
      <t>センダイシ</t>
    </rPh>
    <phoneticPr fontId="8"/>
  </si>
  <si>
    <t>泉　　中　　央～富　　　　　　沢</t>
    <rPh sb="0" eb="1">
      <t>イズミ</t>
    </rPh>
    <rPh sb="3" eb="4">
      <t>ナカ</t>
    </rPh>
    <rPh sb="6" eb="7">
      <t>ヒサシ</t>
    </rPh>
    <rPh sb="8" eb="9">
      <t>トミ</t>
    </rPh>
    <rPh sb="15" eb="16">
      <t>サワ</t>
    </rPh>
    <phoneticPr fontId="8"/>
  </si>
  <si>
    <t>八木山動物公園～荒　　　　井</t>
    <rPh sb="0" eb="3">
      <t>ヤギヤマ</t>
    </rPh>
    <rPh sb="3" eb="5">
      <t>ドウブツ</t>
    </rPh>
    <rPh sb="5" eb="7">
      <t>コウエン</t>
    </rPh>
    <rPh sb="8" eb="9">
      <t>アラ</t>
    </rPh>
    <rPh sb="13" eb="14">
      <t>イ</t>
    </rPh>
    <phoneticPr fontId="8"/>
  </si>
  <si>
    <t>（重　　　複　　　分）</t>
    <rPh sb="1" eb="2">
      <t>ジュウ</t>
    </rPh>
    <rPh sb="5" eb="6">
      <t>フク</t>
    </rPh>
    <rPh sb="9" eb="10">
      <t>ブン</t>
    </rPh>
    <phoneticPr fontId="8"/>
  </si>
  <si>
    <t>仙台空港鉄道</t>
    <rPh sb="0" eb="2">
      <t>センダイ</t>
    </rPh>
    <rPh sb="2" eb="4">
      <t>クウコウ</t>
    </rPh>
    <rPh sb="4" eb="6">
      <t>テツドウ</t>
    </rPh>
    <phoneticPr fontId="8"/>
  </si>
  <si>
    <t>名　　　　　　取～仙　台　空　港</t>
    <rPh sb="0" eb="1">
      <t>ナ</t>
    </rPh>
    <rPh sb="7" eb="8">
      <t>トリ</t>
    </rPh>
    <rPh sb="9" eb="10">
      <t>ヤマト</t>
    </rPh>
    <rPh sb="11" eb="12">
      <t>ダイ</t>
    </rPh>
    <rPh sb="13" eb="14">
      <t>ソラ</t>
    </rPh>
    <rPh sb="15" eb="16">
      <t>ミナト</t>
    </rPh>
    <phoneticPr fontId="8"/>
  </si>
  <si>
    <t>仙台臨海鉄道</t>
    <rPh sb="0" eb="2">
      <t>センダイ</t>
    </rPh>
    <rPh sb="2" eb="4">
      <t>リンカイ</t>
    </rPh>
    <rPh sb="4" eb="6">
      <t>テツドウ</t>
    </rPh>
    <phoneticPr fontId="8"/>
  </si>
  <si>
    <t>陸前山王～仙台北港　仙台港～仙台埠頭　仙台港～仙台西港</t>
    <rPh sb="0" eb="2">
      <t>リクゼン</t>
    </rPh>
    <rPh sb="2" eb="3">
      <t>ヤマ</t>
    </rPh>
    <rPh sb="3" eb="4">
      <t>オウ</t>
    </rPh>
    <rPh sb="5" eb="7">
      <t>センダイ</t>
    </rPh>
    <rPh sb="7" eb="8">
      <t>キタ</t>
    </rPh>
    <rPh sb="8" eb="9">
      <t>コウ</t>
    </rPh>
    <rPh sb="10" eb="13">
      <t>センダイコウ</t>
    </rPh>
    <rPh sb="14" eb="16">
      <t>センダイ</t>
    </rPh>
    <rPh sb="16" eb="18">
      <t>フトウ</t>
    </rPh>
    <rPh sb="19" eb="22">
      <t>センダイコウ</t>
    </rPh>
    <rPh sb="23" eb="25">
      <t>センダイ</t>
    </rPh>
    <rPh sb="25" eb="26">
      <t>ニシ</t>
    </rPh>
    <rPh sb="26" eb="27">
      <t>コウ</t>
    </rPh>
    <phoneticPr fontId="8"/>
  </si>
  <si>
    <t>秋田内陸縦貫鉄道</t>
    <rPh sb="0" eb="2">
      <t>アキタ</t>
    </rPh>
    <rPh sb="2" eb="4">
      <t>ナイリク</t>
    </rPh>
    <rPh sb="4" eb="6">
      <t>ジュウカン</t>
    </rPh>
    <rPh sb="6" eb="8">
      <t>テツドウ</t>
    </rPh>
    <phoneticPr fontId="8"/>
  </si>
  <si>
    <t>鷹　　　　　　巣～角　　　　　　館</t>
    <rPh sb="0" eb="1">
      <t>タカ</t>
    </rPh>
    <rPh sb="7" eb="8">
      <t>ス</t>
    </rPh>
    <rPh sb="9" eb="10">
      <t>カド</t>
    </rPh>
    <rPh sb="16" eb="17">
      <t>カン</t>
    </rPh>
    <phoneticPr fontId="8"/>
  </si>
  <si>
    <t>由利高原鉄道</t>
    <rPh sb="0" eb="2">
      <t>ユリ</t>
    </rPh>
    <rPh sb="2" eb="4">
      <t>コウゲン</t>
    </rPh>
    <rPh sb="4" eb="6">
      <t>テツドウ</t>
    </rPh>
    <phoneticPr fontId="8"/>
  </si>
  <si>
    <t>羽　後　本　荘～矢　　　　　　島</t>
    <rPh sb="0" eb="1">
      <t>ハネ</t>
    </rPh>
    <rPh sb="2" eb="3">
      <t>ゴ</t>
    </rPh>
    <rPh sb="4" eb="5">
      <t>ホン</t>
    </rPh>
    <rPh sb="6" eb="7">
      <t>ショウ</t>
    </rPh>
    <rPh sb="8" eb="9">
      <t>ヤ</t>
    </rPh>
    <rPh sb="15" eb="16">
      <t>シマ</t>
    </rPh>
    <phoneticPr fontId="8"/>
  </si>
  <si>
    <t>山形鉄道</t>
    <rPh sb="0" eb="2">
      <t>ヤマガタ</t>
    </rPh>
    <rPh sb="2" eb="4">
      <t>テツドウ</t>
    </rPh>
    <phoneticPr fontId="8"/>
  </si>
  <si>
    <t>赤　　　　　　湯～荒　　　　　　砥</t>
    <rPh sb="0" eb="1">
      <t>アカ</t>
    </rPh>
    <rPh sb="7" eb="8">
      <t>ユ</t>
    </rPh>
    <rPh sb="9" eb="10">
      <t>アラ</t>
    </rPh>
    <phoneticPr fontId="8"/>
  </si>
  <si>
    <t>福島</t>
    <rPh sb="0" eb="2">
      <t>フクシマ</t>
    </rPh>
    <phoneticPr fontId="8"/>
  </si>
  <si>
    <t>阿武隈急行</t>
    <rPh sb="0" eb="3">
      <t>アブクマ</t>
    </rPh>
    <rPh sb="3" eb="5">
      <t>キュウコウ</t>
    </rPh>
    <phoneticPr fontId="8"/>
  </si>
  <si>
    <t>槻　　　　　　木～福　　　　　　島</t>
    <rPh sb="0" eb="1">
      <t>ツキ</t>
    </rPh>
    <rPh sb="7" eb="8">
      <t>キ</t>
    </rPh>
    <rPh sb="9" eb="10">
      <t>フク</t>
    </rPh>
    <rPh sb="16" eb="17">
      <t>シマ</t>
    </rPh>
    <phoneticPr fontId="8"/>
  </si>
  <si>
    <t>福島交通</t>
    <rPh sb="0" eb="2">
      <t>フクシマ</t>
    </rPh>
    <rPh sb="2" eb="4">
      <t>コウツウ</t>
    </rPh>
    <phoneticPr fontId="8"/>
  </si>
  <si>
    <t>福　　　　　　島～飯　坂　温　泉</t>
    <rPh sb="0" eb="1">
      <t>フク</t>
    </rPh>
    <rPh sb="7" eb="8">
      <t>シマ</t>
    </rPh>
    <rPh sb="9" eb="10">
      <t>メシ</t>
    </rPh>
    <rPh sb="11" eb="12">
      <t>サカ</t>
    </rPh>
    <rPh sb="13" eb="14">
      <t>アツシ</t>
    </rPh>
    <rPh sb="15" eb="16">
      <t>イズミ</t>
    </rPh>
    <phoneticPr fontId="8"/>
  </si>
  <si>
    <t>会津鉄道</t>
    <rPh sb="0" eb="2">
      <t>アイヅ</t>
    </rPh>
    <rPh sb="2" eb="4">
      <t>テツドウ</t>
    </rPh>
    <phoneticPr fontId="8"/>
  </si>
  <si>
    <t>西　　若　　松～会津高原尾瀬口</t>
    <rPh sb="0" eb="1">
      <t>ニシ</t>
    </rPh>
    <rPh sb="3" eb="4">
      <t>ワカ</t>
    </rPh>
    <rPh sb="6" eb="7">
      <t>マツ</t>
    </rPh>
    <rPh sb="8" eb="9">
      <t>カイ</t>
    </rPh>
    <rPh sb="9" eb="10">
      <t>ツ</t>
    </rPh>
    <rPh sb="10" eb="11">
      <t>タカ</t>
    </rPh>
    <rPh sb="11" eb="12">
      <t>ハラ</t>
    </rPh>
    <rPh sb="12" eb="14">
      <t>オゼ</t>
    </rPh>
    <rPh sb="14" eb="15">
      <t>グチ</t>
    </rPh>
    <phoneticPr fontId="8"/>
  </si>
  <si>
    <t>福島臨海鉄道</t>
    <rPh sb="0" eb="2">
      <t>フクシマ</t>
    </rPh>
    <rPh sb="2" eb="4">
      <t>リンカイ</t>
    </rPh>
    <rPh sb="4" eb="6">
      <t>テツドウ</t>
    </rPh>
    <phoneticPr fontId="8"/>
  </si>
  <si>
    <t>　　　　 泉　　 　～ 小　　 名　　浜</t>
    <rPh sb="5" eb="6">
      <t>イズミ</t>
    </rPh>
    <rPh sb="12" eb="13">
      <t>コ</t>
    </rPh>
    <rPh sb="16" eb="17">
      <t>ナ</t>
    </rPh>
    <rPh sb="19" eb="20">
      <t>ハマ</t>
    </rPh>
    <phoneticPr fontId="8"/>
  </si>
  <si>
    <t>合　　　　　　　　　　計</t>
    <rPh sb="0" eb="1">
      <t>ゴウ</t>
    </rPh>
    <rPh sb="11" eb="12">
      <t>ケイ</t>
    </rPh>
    <phoneticPr fontId="8"/>
  </si>
  <si>
    <t>(３)鉄道事業運輸実績の推移</t>
    <rPh sb="3" eb="5">
      <t>テツドウ</t>
    </rPh>
    <rPh sb="5" eb="7">
      <t>ジギョウ</t>
    </rPh>
    <rPh sb="7" eb="9">
      <t>ウンユ</t>
    </rPh>
    <rPh sb="9" eb="11">
      <t>ジッセキ</t>
    </rPh>
    <rPh sb="12" eb="14">
      <t>スイイ</t>
    </rPh>
    <phoneticPr fontId="8"/>
  </si>
  <si>
    <t>営業キロ程</t>
    <rPh sb="0" eb="2">
      <t>エイギョウ</t>
    </rPh>
    <rPh sb="4" eb="5">
      <t>ホド</t>
    </rPh>
    <phoneticPr fontId="8"/>
  </si>
  <si>
    <t>運　　　輸　　　数　　　量</t>
    <rPh sb="0" eb="1">
      <t>ウン</t>
    </rPh>
    <rPh sb="4" eb="5">
      <t>ユ</t>
    </rPh>
    <rPh sb="8" eb="9">
      <t>カズ</t>
    </rPh>
    <rPh sb="12" eb="13">
      <t>リョウ</t>
    </rPh>
    <phoneticPr fontId="8"/>
  </si>
  <si>
    <t>旅　　　　　　　　　　客</t>
    <rPh sb="0" eb="1">
      <t>タビ</t>
    </rPh>
    <rPh sb="11" eb="12">
      <t>キャク</t>
    </rPh>
    <phoneticPr fontId="8"/>
  </si>
  <si>
    <t>指　　　　　　数</t>
    <rPh sb="0" eb="1">
      <t>ユビ</t>
    </rPh>
    <rPh sb="7" eb="8">
      <t>カズ</t>
    </rPh>
    <phoneticPr fontId="8"/>
  </si>
  <si>
    <t>貨　物　　（千トン）</t>
    <rPh sb="0" eb="1">
      <t>カ</t>
    </rPh>
    <rPh sb="2" eb="3">
      <t>ブツ</t>
    </rPh>
    <rPh sb="6" eb="7">
      <t>セン</t>
    </rPh>
    <phoneticPr fontId="8"/>
  </si>
  <si>
    <t>貨　物　　（千円）</t>
    <rPh sb="0" eb="1">
      <t>カ</t>
    </rPh>
    <rPh sb="2" eb="3">
      <t>ブツ</t>
    </rPh>
    <rPh sb="6" eb="7">
      <t>セン</t>
    </rPh>
    <rPh sb="7" eb="8">
      <t>エン</t>
    </rPh>
    <phoneticPr fontId="8"/>
  </si>
  <si>
    <t>合　　計　　（千円）</t>
    <rPh sb="0" eb="1">
      <t>ゴウ</t>
    </rPh>
    <rPh sb="3" eb="4">
      <t>ケイ</t>
    </rPh>
    <rPh sb="7" eb="9">
      <t>センエン</t>
    </rPh>
    <phoneticPr fontId="8"/>
  </si>
  <si>
    <t>定　期　　（千人）</t>
    <rPh sb="0" eb="1">
      <t>サダム</t>
    </rPh>
    <rPh sb="2" eb="3">
      <t>キ</t>
    </rPh>
    <rPh sb="6" eb="8">
      <t>センニン</t>
    </rPh>
    <phoneticPr fontId="8"/>
  </si>
  <si>
    <t>定期外　　（千人）</t>
    <rPh sb="0" eb="2">
      <t>テイキ</t>
    </rPh>
    <rPh sb="2" eb="3">
      <t>ガイ</t>
    </rPh>
    <rPh sb="6" eb="8">
      <t>センニン</t>
    </rPh>
    <phoneticPr fontId="8"/>
  </si>
  <si>
    <t>計　　　　（千人）</t>
    <rPh sb="0" eb="1">
      <t>ケイ</t>
    </rPh>
    <rPh sb="6" eb="8">
      <t>センニン</t>
    </rPh>
    <phoneticPr fontId="8"/>
  </si>
  <si>
    <t>定　期　　（千円）</t>
    <rPh sb="0" eb="1">
      <t>サダム</t>
    </rPh>
    <rPh sb="2" eb="3">
      <t>キ</t>
    </rPh>
    <rPh sb="6" eb="7">
      <t>セン</t>
    </rPh>
    <rPh sb="7" eb="8">
      <t>エン</t>
    </rPh>
    <phoneticPr fontId="8"/>
  </si>
  <si>
    <t>定期外　　（千円）</t>
    <rPh sb="0" eb="2">
      <t>テイキ</t>
    </rPh>
    <rPh sb="2" eb="3">
      <t>ガイ</t>
    </rPh>
    <rPh sb="6" eb="7">
      <t>セン</t>
    </rPh>
    <rPh sb="7" eb="8">
      <t>エン</t>
    </rPh>
    <phoneticPr fontId="8"/>
  </si>
  <si>
    <t xml:space="preserve">  計  　　　（千円）</t>
    <rPh sb="2" eb="3">
      <t>ケイ</t>
    </rPh>
    <rPh sb="9" eb="10">
      <t>セン</t>
    </rPh>
    <rPh sb="10" eb="11">
      <t>エン</t>
    </rPh>
    <phoneticPr fontId="8"/>
  </si>
  <si>
    <t>※年度計の数値は、四捨五入等の関係で定期、定期外の合計値と一致しないことがある</t>
    <rPh sb="13" eb="14">
      <t>トウ</t>
    </rPh>
    <phoneticPr fontId="8"/>
  </si>
  <si>
    <t>（４） 東北新幹線・北海道新幹線の施設計画</t>
    <rPh sb="4" eb="6">
      <t>トウホク</t>
    </rPh>
    <rPh sb="6" eb="9">
      <t>シンカンセン</t>
    </rPh>
    <rPh sb="10" eb="13">
      <t>ホッカイドウ</t>
    </rPh>
    <rPh sb="13" eb="16">
      <t>シンカンセン</t>
    </rPh>
    <rPh sb="17" eb="19">
      <t>シセツ</t>
    </rPh>
    <rPh sb="19" eb="21">
      <t>ケイカク</t>
    </rPh>
    <phoneticPr fontId="8"/>
  </si>
  <si>
    <t>新幹線別　</t>
    <rPh sb="0" eb="3">
      <t>シンカンセン</t>
    </rPh>
    <rPh sb="3" eb="4">
      <t>ベツ</t>
    </rPh>
    <phoneticPr fontId="8"/>
  </si>
  <si>
    <t>北海道新幹線</t>
    <rPh sb="0" eb="3">
      <t>ホッカイドウ</t>
    </rPh>
    <rPh sb="3" eb="6">
      <t>シンカンセン</t>
    </rPh>
    <phoneticPr fontId="8"/>
  </si>
  <si>
    <t>　施設計画</t>
    <rPh sb="1" eb="3">
      <t>シセツ</t>
    </rPh>
    <rPh sb="3" eb="5">
      <t>ケイカク</t>
    </rPh>
    <phoneticPr fontId="8"/>
  </si>
  <si>
    <t>東京 ― 盛岡</t>
    <rPh sb="0" eb="2">
      <t>トウキョウ</t>
    </rPh>
    <rPh sb="5" eb="7">
      <t>モリオカ</t>
    </rPh>
    <phoneticPr fontId="8"/>
  </si>
  <si>
    <t>盛岡 ― 八戸</t>
    <rPh sb="0" eb="2">
      <t>モリオカ</t>
    </rPh>
    <rPh sb="5" eb="7">
      <t>ハチノヘ</t>
    </rPh>
    <phoneticPr fontId="8"/>
  </si>
  <si>
    <t>八戸 ― 新青森</t>
    <rPh sb="0" eb="2">
      <t>ハチノヘ</t>
    </rPh>
    <rPh sb="5" eb="8">
      <t>シンアオモリ</t>
    </rPh>
    <phoneticPr fontId="8"/>
  </si>
  <si>
    <t>新青森 ― 札幌</t>
    <rPh sb="0" eb="3">
      <t>シンアオモリ</t>
    </rPh>
    <rPh sb="6" eb="8">
      <t>サッポロ</t>
    </rPh>
    <phoneticPr fontId="8"/>
  </si>
  <si>
    <t>基　本　計　画</t>
    <rPh sb="0" eb="1">
      <t>モト</t>
    </rPh>
    <rPh sb="2" eb="3">
      <t>ホン</t>
    </rPh>
    <rPh sb="4" eb="5">
      <t>ケイ</t>
    </rPh>
    <rPh sb="6" eb="7">
      <t>ガ</t>
    </rPh>
    <phoneticPr fontId="8"/>
  </si>
  <si>
    <t>建設線調査命令</t>
    <rPh sb="0" eb="2">
      <t>ケンセツ</t>
    </rPh>
    <rPh sb="2" eb="3">
      <t>セン</t>
    </rPh>
    <rPh sb="3" eb="5">
      <t>チョウサ</t>
    </rPh>
    <rPh sb="5" eb="7">
      <t>メイレイ</t>
    </rPh>
    <phoneticPr fontId="8"/>
  </si>
  <si>
    <t>整　備　計　画</t>
    <rPh sb="0" eb="1">
      <t>ヒトシ</t>
    </rPh>
    <rPh sb="2" eb="3">
      <t>ビ</t>
    </rPh>
    <rPh sb="4" eb="5">
      <t>ケイ</t>
    </rPh>
    <rPh sb="6" eb="7">
      <t>ガ</t>
    </rPh>
    <phoneticPr fontId="8"/>
  </si>
  <si>
    <t>工事実施計画</t>
    <rPh sb="0" eb="1">
      <t>コウ</t>
    </rPh>
    <rPh sb="1" eb="2">
      <t>コト</t>
    </rPh>
    <rPh sb="2" eb="3">
      <t>ミ</t>
    </rPh>
    <rPh sb="3" eb="4">
      <t>ホドコ</t>
    </rPh>
    <rPh sb="4" eb="6">
      <t>ケイカク</t>
    </rPh>
    <phoneticPr fontId="8"/>
  </si>
  <si>
    <t>開業</t>
    <rPh sb="0" eb="2">
      <t>カイギョウ</t>
    </rPh>
    <phoneticPr fontId="8"/>
  </si>
  <si>
    <t>Ｓ５７．６．２３（大宮）</t>
    <rPh sb="9" eb="11">
      <t>オオミヤ</t>
    </rPh>
    <phoneticPr fontId="8"/>
  </si>
  <si>
    <t>Ｈ２８．３．２６
（新函館北斗）</t>
    <rPh sb="10" eb="11">
      <t>シン</t>
    </rPh>
    <rPh sb="11" eb="13">
      <t>ハコダテ</t>
    </rPh>
    <rPh sb="13" eb="15">
      <t>ホクト</t>
    </rPh>
    <phoneticPr fontId="8"/>
  </si>
  <si>
    <t>Ｓ６０．３．１４（上野）</t>
    <rPh sb="9" eb="11">
      <t>ウエノ</t>
    </rPh>
    <phoneticPr fontId="8"/>
  </si>
  <si>
    <t>Ｈ ３．６．２０（東京）</t>
    <rPh sb="9" eb="11">
      <t>トウキョウ</t>
    </rPh>
    <phoneticPr fontId="8"/>
  </si>
  <si>
    <t>線路延長</t>
    <rPh sb="0" eb="2">
      <t>センロ</t>
    </rPh>
    <rPh sb="2" eb="4">
      <t>エンチョウ</t>
    </rPh>
    <phoneticPr fontId="8"/>
  </si>
  <si>
    <t>北海道新幹線の（　）書きは、新青森～新函館北斗間分のみ</t>
    <rPh sb="0" eb="3">
      <t>ホッカイドウ</t>
    </rPh>
    <rPh sb="3" eb="6">
      <t>シンカンセン</t>
    </rPh>
    <rPh sb="10" eb="11">
      <t>ガ</t>
    </rPh>
    <rPh sb="14" eb="17">
      <t>シンアオモリ</t>
    </rPh>
    <rPh sb="18" eb="19">
      <t>シン</t>
    </rPh>
    <rPh sb="19" eb="21">
      <t>ハコダテ</t>
    </rPh>
    <rPh sb="21" eb="23">
      <t>ホクト</t>
    </rPh>
    <rPh sb="23" eb="24">
      <t>カン</t>
    </rPh>
    <rPh sb="24" eb="25">
      <t>ブン</t>
    </rPh>
    <phoneticPr fontId="8"/>
  </si>
  <si>
    <t>　（５）鉄道国庫補助金交付の現況</t>
    <rPh sb="4" eb="6">
      <t>テツドウ</t>
    </rPh>
    <rPh sb="6" eb="8">
      <t>コッコ</t>
    </rPh>
    <rPh sb="8" eb="11">
      <t>ホジョキン</t>
    </rPh>
    <rPh sb="11" eb="13">
      <t>コウフ</t>
    </rPh>
    <rPh sb="14" eb="16">
      <t>ゲンキョウ</t>
    </rPh>
    <phoneticPr fontId="8"/>
  </si>
  <si>
    <t>年度</t>
    <rPh sb="0" eb="2">
      <t>ネンド</t>
    </rPh>
    <phoneticPr fontId="8"/>
  </si>
  <si>
    <t>補助事業</t>
    <rPh sb="0" eb="2">
      <t>ホジョ</t>
    </rPh>
    <rPh sb="2" eb="4">
      <t>ジギョウ</t>
    </rPh>
    <phoneticPr fontId="8"/>
  </si>
  <si>
    <t>踏切道改良促進法によるもの</t>
    <rPh sb="0" eb="2">
      <t>フミキリ</t>
    </rPh>
    <rPh sb="2" eb="3">
      <t>ドウ</t>
    </rPh>
    <rPh sb="3" eb="5">
      <t>カイリョウ</t>
    </rPh>
    <rPh sb="5" eb="7">
      <t>ソクシン</t>
    </rPh>
    <rPh sb="7" eb="8">
      <t>ホウ</t>
    </rPh>
    <phoneticPr fontId="8"/>
  </si>
  <si>
    <r>
      <t>地域公共交通確保維持改善事業費補助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ソウジギョウヒ</t>
    </rPh>
    <rPh sb="15" eb="17">
      <t>ホジョ</t>
    </rPh>
    <phoneticPr fontId="8"/>
  </si>
  <si>
    <t>弘南鉄道</t>
    <rPh sb="0" eb="4">
      <t>コウナンテツドウ</t>
    </rPh>
    <phoneticPr fontId="8"/>
  </si>
  <si>
    <t>会津鉄道</t>
    <rPh sb="0" eb="2">
      <t>アイヅ</t>
    </rPh>
    <phoneticPr fontId="8"/>
  </si>
  <si>
    <t>由利高原</t>
    <rPh sb="0" eb="2">
      <t>ユリ</t>
    </rPh>
    <rPh sb="2" eb="4">
      <t>コウゲン</t>
    </rPh>
    <phoneticPr fontId="8"/>
  </si>
  <si>
    <t>秋田内陸縦貫</t>
    <rPh sb="0" eb="2">
      <t>アキタ</t>
    </rPh>
    <rPh sb="2" eb="4">
      <t>ナイリク</t>
    </rPh>
    <rPh sb="4" eb="6">
      <t>ジュウカン</t>
    </rPh>
    <phoneticPr fontId="8"/>
  </si>
  <si>
    <t>青森県</t>
    <rPh sb="0" eb="3">
      <t>アオモリケン</t>
    </rPh>
    <phoneticPr fontId="8"/>
  </si>
  <si>
    <t>仙台空港</t>
    <rPh sb="0" eb="2">
      <t>センダイ</t>
    </rPh>
    <rPh sb="2" eb="4">
      <t>クウコウ</t>
    </rPh>
    <phoneticPr fontId="8"/>
  </si>
  <si>
    <t>秋田臨海</t>
    <rPh sb="0" eb="2">
      <t>アキタ</t>
    </rPh>
    <rPh sb="2" eb="4">
      <t>リンカイ</t>
    </rPh>
    <phoneticPr fontId="8"/>
  </si>
  <si>
    <t>仙台臨海</t>
    <rPh sb="0" eb="2">
      <t>センダイ</t>
    </rPh>
    <rPh sb="2" eb="4">
      <t>リンカイ</t>
    </rPh>
    <phoneticPr fontId="8"/>
  </si>
  <si>
    <t>八戸臨海</t>
    <rPh sb="0" eb="2">
      <t>ハチノヘ</t>
    </rPh>
    <rPh sb="2" eb="4">
      <t>リンカイ</t>
    </rPh>
    <phoneticPr fontId="8"/>
  </si>
  <si>
    <t>IGRいわて銀河鉄道</t>
  </si>
  <si>
    <t>ＪＲ東日本</t>
    <rPh sb="2" eb="3">
      <t>ヒガシ</t>
    </rPh>
    <rPh sb="3" eb="5">
      <t>ニホン</t>
    </rPh>
    <phoneticPr fontId="8"/>
  </si>
  <si>
    <t>地下高速鉄道事業費補助によるもの</t>
    <rPh sb="0" eb="2">
      <t>チカ</t>
    </rPh>
    <rPh sb="2" eb="4">
      <t>コウソク</t>
    </rPh>
    <rPh sb="4" eb="6">
      <t>テツドウ</t>
    </rPh>
    <rPh sb="6" eb="9">
      <t>ジギョウヒ</t>
    </rPh>
    <rPh sb="9" eb="11">
      <t>ホジョ</t>
    </rPh>
    <phoneticPr fontId="8"/>
  </si>
  <si>
    <r>
      <t>災害復旧事業費補助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0" eb="2">
      <t>サイガイ</t>
    </rPh>
    <rPh sb="2" eb="4">
      <t>フッキュウ</t>
    </rPh>
    <rPh sb="4" eb="7">
      <t>ジギョウヒ</t>
    </rPh>
    <rPh sb="7" eb="9">
      <t>ホジョ</t>
    </rPh>
    <phoneticPr fontId="8"/>
  </si>
  <si>
    <t>福島臨海</t>
    <rPh sb="0" eb="2">
      <t>フクシマ</t>
    </rPh>
    <rPh sb="2" eb="4">
      <t>リンカイ</t>
    </rPh>
    <phoneticPr fontId="8"/>
  </si>
  <si>
    <t>※災害復旧事業費補助金は一部未確定のため申請時の金額を表示</t>
    <rPh sb="1" eb="3">
      <t>サイガイ</t>
    </rPh>
    <rPh sb="3" eb="5">
      <t>フッキュウ</t>
    </rPh>
    <rPh sb="5" eb="8">
      <t>ジギョウヒ</t>
    </rPh>
    <rPh sb="8" eb="11">
      <t>ホジョキン</t>
    </rPh>
    <rPh sb="12" eb="14">
      <t>イチブ</t>
    </rPh>
    <rPh sb="14" eb="17">
      <t>ミカクテイ</t>
    </rPh>
    <rPh sb="20" eb="22">
      <t>シンセイ</t>
    </rPh>
    <rPh sb="22" eb="23">
      <t>トキ</t>
    </rPh>
    <rPh sb="24" eb="26">
      <t>キンガク</t>
    </rPh>
    <rPh sb="27" eb="29">
      <t>ヒョウジ</t>
    </rPh>
    <phoneticPr fontId="8"/>
  </si>
  <si>
    <t>※平成２７年度については、補正予算を含む</t>
    <rPh sb="1" eb="3">
      <t>ヘイセイ</t>
    </rPh>
    <rPh sb="5" eb="7">
      <t>ネンド</t>
    </rPh>
    <phoneticPr fontId="8"/>
  </si>
  <si>
    <t>※平成２８年度については、補正予算を含む</t>
    <rPh sb="1" eb="3">
      <t>ヘイセイ</t>
    </rPh>
    <rPh sb="5" eb="7">
      <t>ネンド</t>
    </rPh>
    <phoneticPr fontId="8"/>
  </si>
  <si>
    <t>※平成２８年度訪日外国人旅行者受入環境整備緊急対策事業費補助には、訪日外国人旅行者受入加速化事業費補助によるものを含む</t>
    <rPh sb="1" eb="3">
      <t>ヘイセイ</t>
    </rPh>
    <rPh sb="5" eb="7">
      <t>ネンド</t>
    </rPh>
    <rPh sb="16" eb="17">
      <t>イ</t>
    </rPh>
    <rPh sb="17" eb="19">
      <t>カンキョウ</t>
    </rPh>
    <rPh sb="19" eb="21">
      <t>セイビ</t>
    </rPh>
    <rPh sb="21" eb="23">
      <t>キンキュウ</t>
    </rPh>
    <rPh sb="23" eb="25">
      <t>タイサク</t>
    </rPh>
    <rPh sb="25" eb="28">
      <t>ジギョウヒ</t>
    </rPh>
    <rPh sb="28" eb="30">
      <t>ホジョ</t>
    </rPh>
    <phoneticPr fontId="8"/>
  </si>
  <si>
    <t>※平成２９年度については、補正予算を含む</t>
    <rPh sb="1" eb="3">
      <t>ヘイセイ</t>
    </rPh>
    <rPh sb="5" eb="7">
      <t>ネンド</t>
    </rPh>
    <phoneticPr fontId="8"/>
  </si>
  <si>
    <t>※平成３０年度については、補正予算を含む</t>
    <rPh sb="1" eb="3">
      <t>ヘイセイ</t>
    </rPh>
    <rPh sb="5" eb="7">
      <t>ネンド</t>
    </rPh>
    <phoneticPr fontId="8"/>
  </si>
  <si>
    <t>※平成３０年度訪日外国人旅行者受入環境整備緊急対策事業費補助には、旅行環境整備事業費補助によるものを含む</t>
    <rPh sb="1" eb="3">
      <t>ヘイセイ</t>
    </rPh>
    <rPh sb="5" eb="7">
      <t>ネンド</t>
    </rPh>
    <rPh sb="16" eb="17">
      <t>イ</t>
    </rPh>
    <rPh sb="17" eb="19">
      <t>カンキョウ</t>
    </rPh>
    <rPh sb="19" eb="21">
      <t>セイビ</t>
    </rPh>
    <rPh sb="21" eb="23">
      <t>キンキュウ</t>
    </rPh>
    <rPh sb="23" eb="25">
      <t>タイサク</t>
    </rPh>
    <rPh sb="25" eb="28">
      <t>ジギョウヒ</t>
    </rPh>
    <rPh sb="28" eb="30">
      <t>ホジョ</t>
    </rPh>
    <rPh sb="33" eb="35">
      <t>リョコウ</t>
    </rPh>
    <rPh sb="35" eb="37">
      <t>カンキョウ</t>
    </rPh>
    <rPh sb="37" eb="39">
      <t>セイビ</t>
    </rPh>
    <rPh sb="39" eb="42">
      <t>ジギョウヒ</t>
    </rPh>
    <rPh sb="42" eb="44">
      <t>ホジョ</t>
    </rPh>
    <phoneticPr fontId="8"/>
  </si>
  <si>
    <t>※令和元年度については、補正予算を含む</t>
    <rPh sb="1" eb="3">
      <t>レイワ</t>
    </rPh>
    <rPh sb="3" eb="6">
      <t>ガンネンド</t>
    </rPh>
    <phoneticPr fontId="8"/>
  </si>
  <si>
    <t>（６）踏切道の現況</t>
    <rPh sb="3" eb="5">
      <t>フミキリ</t>
    </rPh>
    <rPh sb="5" eb="6">
      <t>ドウ</t>
    </rPh>
    <rPh sb="7" eb="9">
      <t>ゲンキョウ</t>
    </rPh>
    <phoneticPr fontId="8"/>
  </si>
  <si>
    <t xml:space="preserve">                        踏 切 道</t>
    <rPh sb="24" eb="25">
      <t>トウ</t>
    </rPh>
    <rPh sb="26" eb="27">
      <t>キリ</t>
    </rPh>
    <rPh sb="28" eb="29">
      <t>ドウ</t>
    </rPh>
    <phoneticPr fontId="8"/>
  </si>
  <si>
    <t xml:space="preserve">第
一
種
</t>
    <rPh sb="0" eb="1">
      <t>ダイ</t>
    </rPh>
    <rPh sb="2" eb="3">
      <t>1</t>
    </rPh>
    <rPh sb="4" eb="5">
      <t>シュ</t>
    </rPh>
    <phoneticPr fontId="8"/>
  </si>
  <si>
    <t xml:space="preserve">第
二
種
</t>
    <rPh sb="0" eb="1">
      <t>ダイ</t>
    </rPh>
    <rPh sb="2" eb="3">
      <t>ニ</t>
    </rPh>
    <rPh sb="4" eb="5">
      <t>シュ</t>
    </rPh>
    <phoneticPr fontId="8"/>
  </si>
  <si>
    <t xml:space="preserve">第
三
種
</t>
    <rPh sb="0" eb="1">
      <t>ダイ</t>
    </rPh>
    <rPh sb="2" eb="3">
      <t>3</t>
    </rPh>
    <rPh sb="4" eb="5">
      <t>シュ</t>
    </rPh>
    <phoneticPr fontId="8"/>
  </si>
  <si>
    <t xml:space="preserve">第
四
種
</t>
    <rPh sb="0" eb="1">
      <t>ダイ</t>
    </rPh>
    <rPh sb="2" eb="3">
      <t>4</t>
    </rPh>
    <rPh sb="4" eb="5">
      <t>シュ</t>
    </rPh>
    <phoneticPr fontId="8"/>
  </si>
  <si>
    <t xml:space="preserve">合
計
</t>
    <rPh sb="0" eb="1">
      <t>ゴウ</t>
    </rPh>
    <rPh sb="3" eb="4">
      <t>ケイ</t>
    </rPh>
    <phoneticPr fontId="8"/>
  </si>
  <si>
    <t>普　　　通　　　鉄　　　道</t>
    <rPh sb="0" eb="1">
      <t>アマネ</t>
    </rPh>
    <rPh sb="4" eb="5">
      <t>ツウ</t>
    </rPh>
    <rPh sb="8" eb="9">
      <t>テツ</t>
    </rPh>
    <rPh sb="12" eb="13">
      <t>ミチ</t>
    </rPh>
    <phoneticPr fontId="8"/>
  </si>
  <si>
    <t>アイジーアールいわて銀河鉄道</t>
    <rPh sb="10" eb="12">
      <t>ギンガ</t>
    </rPh>
    <rPh sb="12" eb="14">
      <t>テツドウ</t>
    </rPh>
    <phoneticPr fontId="8"/>
  </si>
  <si>
    <t>（JR以外小計）</t>
    <rPh sb="3" eb="5">
      <t>イガイ</t>
    </rPh>
    <rPh sb="5" eb="7">
      <t>ショウケイ</t>
    </rPh>
    <phoneticPr fontId="8"/>
  </si>
  <si>
    <t>東日本旅客鉄道（当局管内分）</t>
    <rPh sb="0" eb="3">
      <t>ヒガシニホン</t>
    </rPh>
    <rPh sb="3" eb="5">
      <t>リョキャク</t>
    </rPh>
    <rPh sb="5" eb="7">
      <t>テツドウ</t>
    </rPh>
    <rPh sb="8" eb="10">
      <t>トウキョク</t>
    </rPh>
    <rPh sb="10" eb="13">
      <t>カンナイブン</t>
    </rPh>
    <phoneticPr fontId="8"/>
  </si>
  <si>
    <t>日本貨物鉄道（当局管内分）</t>
    <rPh sb="0" eb="2">
      <t>ニホン</t>
    </rPh>
    <rPh sb="2" eb="4">
      <t>カモツ</t>
    </rPh>
    <rPh sb="4" eb="6">
      <t>テツドウ</t>
    </rPh>
    <rPh sb="7" eb="9">
      <t>トウキョク</t>
    </rPh>
    <rPh sb="9" eb="12">
      <t>カンナイブン</t>
    </rPh>
    <phoneticPr fontId="8"/>
  </si>
  <si>
    <t>（JR小計）</t>
    <rPh sb="3" eb="5">
      <t>ショウケイ</t>
    </rPh>
    <phoneticPr fontId="8"/>
  </si>
  <si>
    <t>合計</t>
    <rPh sb="0" eb="2">
      <t>ゴウケイ</t>
    </rPh>
    <phoneticPr fontId="8"/>
  </si>
  <si>
    <t>１．第１種踏切　昼夜を通じて踏切警手が遮断機を操作している踏切道、又は自動遮断機が</t>
    <rPh sb="2" eb="3">
      <t>ダイ</t>
    </rPh>
    <rPh sb="4" eb="5">
      <t>シュ</t>
    </rPh>
    <rPh sb="5" eb="7">
      <t>フミキリ</t>
    </rPh>
    <rPh sb="8" eb="9">
      <t>ヒル</t>
    </rPh>
    <rPh sb="9" eb="10">
      <t>ヨル</t>
    </rPh>
    <rPh sb="11" eb="12">
      <t>ツウ</t>
    </rPh>
    <rPh sb="14" eb="16">
      <t>フミキリ</t>
    </rPh>
    <rPh sb="16" eb="17">
      <t>ケイ</t>
    </rPh>
    <rPh sb="17" eb="18">
      <t>テ</t>
    </rPh>
    <rPh sb="19" eb="21">
      <t>シャダン</t>
    </rPh>
    <rPh sb="21" eb="22">
      <t>キ</t>
    </rPh>
    <rPh sb="23" eb="25">
      <t>ソウサ</t>
    </rPh>
    <rPh sb="29" eb="31">
      <t>フミキリ</t>
    </rPh>
    <rPh sb="31" eb="32">
      <t>ドウ</t>
    </rPh>
    <rPh sb="33" eb="34">
      <t>マタ</t>
    </rPh>
    <rPh sb="35" eb="37">
      <t>ジドウ</t>
    </rPh>
    <rPh sb="37" eb="40">
      <t>シャダンキ</t>
    </rPh>
    <phoneticPr fontId="8"/>
  </si>
  <si>
    <t xml:space="preserve">  　　　　　　　設置されている踏切道。</t>
    <rPh sb="9" eb="11">
      <t>セッチ</t>
    </rPh>
    <rPh sb="16" eb="18">
      <t>フミキリ</t>
    </rPh>
    <rPh sb="18" eb="19">
      <t>ドウ</t>
    </rPh>
    <phoneticPr fontId="8"/>
  </si>
  <si>
    <t>（注）</t>
    <rPh sb="1" eb="2">
      <t>チュウ</t>
    </rPh>
    <phoneticPr fontId="8"/>
  </si>
  <si>
    <t>２．第２種踏切　１日のうち一定時間だけ踏切警手が遮断機を操作している踏切道。</t>
    <rPh sb="2" eb="3">
      <t>ダイ</t>
    </rPh>
    <rPh sb="4" eb="5">
      <t>シュ</t>
    </rPh>
    <rPh sb="5" eb="7">
      <t>フミキリ</t>
    </rPh>
    <rPh sb="9" eb="10">
      <t>ニチ</t>
    </rPh>
    <rPh sb="13" eb="15">
      <t>イッテイ</t>
    </rPh>
    <rPh sb="15" eb="17">
      <t>ジカン</t>
    </rPh>
    <rPh sb="19" eb="21">
      <t>フミキリ</t>
    </rPh>
    <rPh sb="21" eb="22">
      <t>ケイ</t>
    </rPh>
    <rPh sb="22" eb="23">
      <t>テ</t>
    </rPh>
    <rPh sb="24" eb="27">
      <t>シャダンキ</t>
    </rPh>
    <rPh sb="28" eb="30">
      <t>ソウサ</t>
    </rPh>
    <rPh sb="34" eb="36">
      <t>フミキリ</t>
    </rPh>
    <rPh sb="36" eb="37">
      <t>ドウ</t>
    </rPh>
    <phoneticPr fontId="8"/>
  </si>
  <si>
    <t>３．第３種踏切　警報機が設置されている踏切道。</t>
    <rPh sb="2" eb="3">
      <t>ダイ</t>
    </rPh>
    <rPh sb="4" eb="5">
      <t>シュ</t>
    </rPh>
    <rPh sb="5" eb="7">
      <t>フミキリ</t>
    </rPh>
    <rPh sb="8" eb="11">
      <t>ケイホウキ</t>
    </rPh>
    <rPh sb="12" eb="14">
      <t>セッチ</t>
    </rPh>
    <rPh sb="19" eb="21">
      <t>フミキリ</t>
    </rPh>
    <rPh sb="21" eb="22">
      <t>ドウ</t>
    </rPh>
    <phoneticPr fontId="8"/>
  </si>
  <si>
    <t>４．第４種踏切　踏切警手もおらず、遮断機も警報機も設置されていない踏切道。</t>
    <rPh sb="2" eb="3">
      <t>ダイ</t>
    </rPh>
    <rPh sb="4" eb="5">
      <t>シュ</t>
    </rPh>
    <rPh sb="5" eb="7">
      <t>フミキリ</t>
    </rPh>
    <rPh sb="8" eb="10">
      <t>フミキリ</t>
    </rPh>
    <rPh sb="10" eb="11">
      <t>ケイ</t>
    </rPh>
    <rPh sb="11" eb="12">
      <t>テ</t>
    </rPh>
    <rPh sb="17" eb="20">
      <t>シャダンキ</t>
    </rPh>
    <rPh sb="21" eb="24">
      <t>ケイホウキ</t>
    </rPh>
    <rPh sb="25" eb="27">
      <t>セッチ</t>
    </rPh>
    <rPh sb="33" eb="35">
      <t>フミキリ</t>
    </rPh>
    <rPh sb="35" eb="36">
      <t>ドウ</t>
    </rPh>
    <phoneticPr fontId="8"/>
  </si>
  <si>
    <t>（７）鉄道運転事故の発生状況</t>
    <rPh sb="3" eb="5">
      <t>テツドウ</t>
    </rPh>
    <rPh sb="5" eb="7">
      <t>ウンテン</t>
    </rPh>
    <rPh sb="7" eb="9">
      <t>ジコ</t>
    </rPh>
    <rPh sb="10" eb="12">
      <t>ハッセイ</t>
    </rPh>
    <rPh sb="12" eb="14">
      <t>ジョウキョウ</t>
    </rPh>
    <phoneticPr fontId="8"/>
  </si>
  <si>
    <t>種類</t>
    <rPh sb="0" eb="2">
      <t>シュルイ</t>
    </rPh>
    <phoneticPr fontId="8"/>
  </si>
  <si>
    <t>項目</t>
    <rPh sb="0" eb="2">
      <t>コウモク</t>
    </rPh>
    <phoneticPr fontId="8"/>
  </si>
  <si>
    <t>列車衝突</t>
    <rPh sb="0" eb="2">
      <t>レッシャ</t>
    </rPh>
    <rPh sb="2" eb="4">
      <t>ショウトツ</t>
    </rPh>
    <phoneticPr fontId="8"/>
  </si>
  <si>
    <t>件  数</t>
    <rPh sb="0" eb="1">
      <t>ケン</t>
    </rPh>
    <rPh sb="3" eb="4">
      <t>カズ</t>
    </rPh>
    <phoneticPr fontId="8"/>
  </si>
  <si>
    <t>死  者</t>
    <rPh sb="0" eb="1">
      <t>シ</t>
    </rPh>
    <rPh sb="3" eb="4">
      <t>モノ</t>
    </rPh>
    <phoneticPr fontId="8"/>
  </si>
  <si>
    <t>負傷者</t>
    <rPh sb="0" eb="3">
      <t>フショウシャ</t>
    </rPh>
    <phoneticPr fontId="8"/>
  </si>
  <si>
    <t>列車脱線</t>
    <rPh sb="0" eb="2">
      <t>レッシャ</t>
    </rPh>
    <rPh sb="2" eb="4">
      <t>ダッセン</t>
    </rPh>
    <phoneticPr fontId="8"/>
  </si>
  <si>
    <t>列車火災</t>
    <rPh sb="0" eb="2">
      <t>レッシャ</t>
    </rPh>
    <rPh sb="2" eb="4">
      <t>カサイ</t>
    </rPh>
    <phoneticPr fontId="8"/>
  </si>
  <si>
    <t>踏切障害</t>
    <rPh sb="0" eb="2">
      <t>フミキリ</t>
    </rPh>
    <rPh sb="2" eb="4">
      <t>ショウガイ</t>
    </rPh>
    <phoneticPr fontId="8"/>
  </si>
  <si>
    <t>道路障害</t>
    <rPh sb="0" eb="2">
      <t>ドウロ</t>
    </rPh>
    <rPh sb="2" eb="4">
      <t>ショウガイ</t>
    </rPh>
    <phoneticPr fontId="8"/>
  </si>
  <si>
    <t>人身障害</t>
    <rPh sb="0" eb="2">
      <t>ジンシン</t>
    </rPh>
    <rPh sb="2" eb="4">
      <t>ショウガイ</t>
    </rPh>
    <phoneticPr fontId="8"/>
  </si>
  <si>
    <t>物　　損</t>
    <rPh sb="0" eb="1">
      <t>モノ</t>
    </rPh>
    <rPh sb="3" eb="4">
      <t>ソン</t>
    </rPh>
    <phoneticPr fontId="8"/>
  </si>
  <si>
    <t>合    計</t>
    <rPh sb="0" eb="1">
      <t>ゴウ</t>
    </rPh>
    <rPh sb="5" eb="6">
      <t>ケイ</t>
    </rPh>
    <phoneticPr fontId="8"/>
  </si>
  <si>
    <t>列車走行</t>
    <rPh sb="0" eb="2">
      <t>レッシャ</t>
    </rPh>
    <rPh sb="2" eb="4">
      <t>ソウコウ</t>
    </rPh>
    <phoneticPr fontId="8"/>
  </si>
  <si>
    <t>百万キロ</t>
    <rPh sb="0" eb="2">
      <t>ヒャクマン</t>
    </rPh>
    <phoneticPr fontId="8"/>
  </si>
  <si>
    <t>当り　　</t>
    <rPh sb="0" eb="1">
      <t>ア</t>
    </rPh>
    <phoneticPr fontId="8"/>
  </si>
  <si>
    <t>・（　）内の数字は、民鉄の内数を示す。</t>
    <rPh sb="4" eb="5">
      <t>ナイ</t>
    </rPh>
    <rPh sb="6" eb="8">
      <t>スウジ</t>
    </rPh>
    <rPh sb="10" eb="12">
      <t>ミンテツ</t>
    </rPh>
    <rPh sb="13" eb="14">
      <t>ウチ</t>
    </rPh>
    <rPh sb="14" eb="15">
      <t>スウ</t>
    </rPh>
    <rPh sb="16" eb="17">
      <t>シメ</t>
    </rPh>
    <phoneticPr fontId="8"/>
  </si>
  <si>
    <t>・列車脱線の○内の数字は、踏切障害に起因するものの内数を示し、</t>
    <rPh sb="1" eb="3">
      <t>レッシャ</t>
    </rPh>
    <rPh sb="3" eb="5">
      <t>ダッセン</t>
    </rPh>
    <rPh sb="7" eb="8">
      <t>ウチ</t>
    </rPh>
    <rPh sb="9" eb="11">
      <t>スウジ</t>
    </rPh>
    <rPh sb="13" eb="15">
      <t>フミキリ</t>
    </rPh>
    <rPh sb="15" eb="17">
      <t>ショウガイ</t>
    </rPh>
    <rPh sb="18" eb="20">
      <t>キイン</t>
    </rPh>
    <rPh sb="25" eb="26">
      <t>ウチ</t>
    </rPh>
    <rPh sb="26" eb="27">
      <t>スウ</t>
    </rPh>
    <rPh sb="28" eb="29">
      <t>シメ</t>
    </rPh>
    <phoneticPr fontId="8"/>
  </si>
  <si>
    <t>　事故種類「踏切障害」の件数には含まない。</t>
    <rPh sb="1" eb="3">
      <t>ジコ</t>
    </rPh>
    <rPh sb="3" eb="5">
      <t>シュルイ</t>
    </rPh>
    <rPh sb="6" eb="8">
      <t>フミキリ</t>
    </rPh>
    <rPh sb="8" eb="10">
      <t>ショウガイ</t>
    </rPh>
    <rPh sb="12" eb="14">
      <t>ケンスウ</t>
    </rPh>
    <rPh sb="16" eb="17">
      <t>フク</t>
    </rPh>
    <phoneticPr fontId="8"/>
  </si>
  <si>
    <t>（８）踏切障害の状況</t>
    <rPh sb="3" eb="7">
      <t>フミキリショウガイ</t>
    </rPh>
    <rPh sb="8" eb="10">
      <t>ジョウキョウ</t>
    </rPh>
    <phoneticPr fontId="8"/>
  </si>
  <si>
    <t>①　踏切障害の踏切種類別</t>
    <rPh sb="2" eb="4">
      <t>フミキリ</t>
    </rPh>
    <rPh sb="4" eb="6">
      <t>ショウガイ</t>
    </rPh>
    <rPh sb="7" eb="9">
      <t>フミキリ</t>
    </rPh>
    <rPh sb="9" eb="12">
      <t>シュルイベツ</t>
    </rPh>
    <phoneticPr fontId="8"/>
  </si>
  <si>
    <t>１種</t>
    <rPh sb="1" eb="2">
      <t>シュ</t>
    </rPh>
    <phoneticPr fontId="8"/>
  </si>
  <si>
    <t>３種</t>
    <rPh sb="1" eb="2">
      <t>シュ</t>
    </rPh>
    <phoneticPr fontId="8"/>
  </si>
  <si>
    <t>４種</t>
    <rPh sb="1" eb="2">
      <t>シュ</t>
    </rPh>
    <phoneticPr fontId="8"/>
  </si>
  <si>
    <t>②　踏切障害の衝撃物別</t>
    <rPh sb="2" eb="4">
      <t>フミキリ</t>
    </rPh>
    <rPh sb="4" eb="6">
      <t>ショウガイ</t>
    </rPh>
    <rPh sb="7" eb="9">
      <t>ショウゲキ</t>
    </rPh>
    <rPh sb="9" eb="10">
      <t>ブツ</t>
    </rPh>
    <rPh sb="10" eb="11">
      <t>ベツ</t>
    </rPh>
    <phoneticPr fontId="8"/>
  </si>
  <si>
    <t>Ｈ２８</t>
  </si>
  <si>
    <t>Ｈ２９</t>
  </si>
  <si>
    <t>Ｈ３０</t>
  </si>
  <si>
    <t>Ｒ１</t>
  </si>
  <si>
    <t>乗用車等</t>
    <rPh sb="0" eb="3">
      <t>ジョウヨウシャ</t>
    </rPh>
    <rPh sb="3" eb="4">
      <t>トウ</t>
    </rPh>
    <phoneticPr fontId="8"/>
  </si>
  <si>
    <t>貨 物 車</t>
    <rPh sb="0" eb="1">
      <t>カ</t>
    </rPh>
    <rPh sb="2" eb="3">
      <t>モノ</t>
    </rPh>
    <rPh sb="4" eb="5">
      <t>クルマ</t>
    </rPh>
    <phoneticPr fontId="8"/>
  </si>
  <si>
    <t>二輪車等</t>
    <rPh sb="0" eb="3">
      <t>ニリンシャ</t>
    </rPh>
    <rPh sb="3" eb="4">
      <t>トウ</t>
    </rPh>
    <phoneticPr fontId="8"/>
  </si>
  <si>
    <t>軽 車 両</t>
    <rPh sb="0" eb="1">
      <t>ケイ</t>
    </rPh>
    <rPh sb="2" eb="3">
      <t>クルマ</t>
    </rPh>
    <rPh sb="4" eb="5">
      <t>リョウ</t>
    </rPh>
    <phoneticPr fontId="8"/>
  </si>
  <si>
    <t>歩 行 者</t>
    <rPh sb="0" eb="1">
      <t>ホ</t>
    </rPh>
    <rPh sb="2" eb="3">
      <t>ギョウ</t>
    </rPh>
    <rPh sb="4" eb="5">
      <t>モノ</t>
    </rPh>
    <phoneticPr fontId="8"/>
  </si>
  <si>
    <t>そ の 他</t>
    <rPh sb="4" eb="5">
      <t>タ</t>
    </rPh>
    <phoneticPr fontId="8"/>
  </si>
  <si>
    <t>（９）索道事業</t>
    <rPh sb="3" eb="5">
      <t>サクドウ</t>
    </rPh>
    <rPh sb="5" eb="7">
      <t>ジギョウ</t>
    </rPh>
    <phoneticPr fontId="8"/>
  </si>
  <si>
    <t>　　　・索道の輸送実績（普通・特殊）</t>
    <rPh sb="4" eb="6">
      <t>サクドウ</t>
    </rPh>
    <rPh sb="7" eb="9">
      <t>ユソウ</t>
    </rPh>
    <rPh sb="9" eb="11">
      <t>ジッセキ</t>
    </rPh>
    <rPh sb="12" eb="14">
      <t>フツウ</t>
    </rPh>
    <rPh sb="15" eb="17">
      <t>トクシュ</t>
    </rPh>
    <phoneticPr fontId="8"/>
  </si>
  <si>
    <t>区分</t>
    <rPh sb="0" eb="2">
      <t>クブン</t>
    </rPh>
    <phoneticPr fontId="8"/>
  </si>
  <si>
    <t>普　　　　　　　　　　　　　　　通　　　　　　　　　　　　　　　　　　　　　　　　　　索　　　　　　　　　　　　　　　　　　　　　　　　　　　　道</t>
    <rPh sb="0" eb="1">
      <t>ススム</t>
    </rPh>
    <rPh sb="16" eb="17">
      <t>ツウ</t>
    </rPh>
    <rPh sb="43" eb="44">
      <t>サク</t>
    </rPh>
    <rPh sb="72" eb="73">
      <t>ミチ</t>
    </rPh>
    <phoneticPr fontId="8"/>
  </si>
  <si>
    <t>青　　　　　　　　　　　　　　森</t>
    <rPh sb="0" eb="1">
      <t>アオ</t>
    </rPh>
    <rPh sb="15" eb="16">
      <t>モリ</t>
    </rPh>
    <phoneticPr fontId="8"/>
  </si>
  <si>
    <t>基　　　　　　　　数</t>
    <rPh sb="0" eb="1">
      <t>モト</t>
    </rPh>
    <rPh sb="9" eb="10">
      <t>カズ</t>
    </rPh>
    <phoneticPr fontId="8"/>
  </si>
  <si>
    <t>輸送人員（千人）</t>
    <rPh sb="0" eb="2">
      <t>ユソウ</t>
    </rPh>
    <rPh sb="2" eb="4">
      <t>ジンイン</t>
    </rPh>
    <rPh sb="5" eb="6">
      <t>セン</t>
    </rPh>
    <rPh sb="6" eb="7">
      <t>ニン</t>
    </rPh>
    <phoneticPr fontId="8"/>
  </si>
  <si>
    <t>営業収入（千円）</t>
    <rPh sb="0" eb="2">
      <t>エイギョウ</t>
    </rPh>
    <rPh sb="2" eb="4">
      <t>シュウニュウ</t>
    </rPh>
    <rPh sb="5" eb="6">
      <t>セン</t>
    </rPh>
    <rPh sb="6" eb="7">
      <t>エン</t>
    </rPh>
    <phoneticPr fontId="8"/>
  </si>
  <si>
    <t>岩　　　　　　　　　　　　　　　　　　　　手</t>
    <rPh sb="0" eb="1">
      <t>イワ</t>
    </rPh>
    <rPh sb="21" eb="22">
      <t>テ</t>
    </rPh>
    <phoneticPr fontId="8"/>
  </si>
  <si>
    <t>宮　　　　　　　　　　　　　　城</t>
    <rPh sb="0" eb="1">
      <t>ミヤ</t>
    </rPh>
    <rPh sb="15" eb="16">
      <t>シロ</t>
    </rPh>
    <phoneticPr fontId="8"/>
  </si>
  <si>
    <t>秋　　　　　　　　　　　　　　　田</t>
    <rPh sb="0" eb="1">
      <t>アキ</t>
    </rPh>
    <rPh sb="16" eb="17">
      <t>タ</t>
    </rPh>
    <phoneticPr fontId="8"/>
  </si>
  <si>
    <t>山　　　　　　　　　　　　　　　　　　　　　　　形</t>
    <rPh sb="0" eb="1">
      <t>ヤマ</t>
    </rPh>
    <rPh sb="24" eb="25">
      <t>ケイ</t>
    </rPh>
    <phoneticPr fontId="8"/>
  </si>
  <si>
    <t>福　　　　　　　　　　　　　　　　　　　　　　　島</t>
    <rPh sb="0" eb="1">
      <t>フク</t>
    </rPh>
    <rPh sb="24" eb="25">
      <t>シマ</t>
    </rPh>
    <phoneticPr fontId="8"/>
  </si>
  <si>
    <t>特　　　　　　　　　　　　　　　殊　　　　　　　　　　　　　　　　　　　　　　　　　　索　　　　　　　　　　　　　　　　　　　　　　　　　　　　道</t>
    <rPh sb="0" eb="1">
      <t>トク</t>
    </rPh>
    <rPh sb="16" eb="17">
      <t>シュ</t>
    </rPh>
    <rPh sb="43" eb="44">
      <t>サク</t>
    </rPh>
    <rPh sb="72" eb="73">
      <t>ミチ</t>
    </rPh>
    <phoneticPr fontId="8"/>
  </si>
  <si>
    <t>◇「普通索道」・・・閉鎖式搬器（扉を有する箱型の搬器〔旅客又は旅客及び貨物するための</t>
    <rPh sb="2" eb="4">
      <t>フツウ</t>
    </rPh>
    <rPh sb="4" eb="6">
      <t>サクドウ</t>
    </rPh>
    <rPh sb="10" eb="12">
      <t>ヘイサ</t>
    </rPh>
    <rPh sb="12" eb="13">
      <t>シキ</t>
    </rPh>
    <rPh sb="13" eb="14">
      <t>ハン</t>
    </rPh>
    <rPh sb="14" eb="15">
      <t>キ</t>
    </rPh>
    <rPh sb="16" eb="17">
      <t>トビラ</t>
    </rPh>
    <rPh sb="18" eb="19">
      <t>ユウ</t>
    </rPh>
    <rPh sb="21" eb="23">
      <t>ハコガタ</t>
    </rPh>
    <rPh sb="24" eb="25">
      <t>ハン</t>
    </rPh>
    <rPh sb="25" eb="26">
      <t>ウツワ</t>
    </rPh>
    <rPh sb="27" eb="29">
      <t>リョカク</t>
    </rPh>
    <rPh sb="29" eb="30">
      <t>マタ</t>
    </rPh>
    <rPh sb="31" eb="33">
      <t>リョカク</t>
    </rPh>
    <rPh sb="33" eb="34">
      <t>オヨ</t>
    </rPh>
    <rPh sb="35" eb="37">
      <t>カモツ</t>
    </rPh>
    <phoneticPr fontId="8"/>
  </si>
  <si>
    <t>客車又は椅子とその懸垂部の総称〕）を使用するもの</t>
    <rPh sb="0" eb="1">
      <t>キャク</t>
    </rPh>
    <rPh sb="1" eb="2">
      <t>シャ</t>
    </rPh>
    <rPh sb="2" eb="3">
      <t>マタ</t>
    </rPh>
    <rPh sb="4" eb="6">
      <t>イス</t>
    </rPh>
    <rPh sb="9" eb="11">
      <t>ケンスイ</t>
    </rPh>
    <rPh sb="11" eb="12">
      <t>ブ</t>
    </rPh>
    <rPh sb="13" eb="15">
      <t>ソウショウ</t>
    </rPh>
    <rPh sb="18" eb="20">
      <t>シヨウ</t>
    </rPh>
    <phoneticPr fontId="8"/>
  </si>
  <si>
    <t>◇「特殊索道」・・・椅子型搬器（外部に解放された座席で構成される搬器）を使用するもの</t>
    <rPh sb="2" eb="4">
      <t>トクシュ</t>
    </rPh>
    <rPh sb="4" eb="6">
      <t>サクドウ</t>
    </rPh>
    <rPh sb="10" eb="12">
      <t>イス</t>
    </rPh>
    <rPh sb="12" eb="13">
      <t>カタ</t>
    </rPh>
    <rPh sb="13" eb="14">
      <t>ハン</t>
    </rPh>
    <rPh sb="14" eb="15">
      <t>キ</t>
    </rPh>
    <rPh sb="16" eb="18">
      <t>ガイブ</t>
    </rPh>
    <rPh sb="19" eb="21">
      <t>カイホウ</t>
    </rPh>
    <rPh sb="24" eb="26">
      <t>ザセキ</t>
    </rPh>
    <rPh sb="27" eb="29">
      <t>コウセイ</t>
    </rPh>
    <rPh sb="32" eb="33">
      <t>ハン</t>
    </rPh>
    <rPh sb="33" eb="34">
      <t>キ</t>
    </rPh>
    <rPh sb="36" eb="38">
      <t>シヨウ</t>
    </rPh>
    <phoneticPr fontId="8"/>
  </si>
  <si>
    <t>Ⅲ．業務の概況①</t>
    <phoneticPr fontId="6"/>
  </si>
  <si>
    <t>　（１）次世代自動車の普及状況</t>
  </si>
  <si>
    <t>各県観光地入込客数の推移
各県外国人旅行者数の推移
登録ホテル・旅館の現況</t>
    <phoneticPr fontId="6"/>
  </si>
  <si>
    <t>旅行業等の現況</t>
    <phoneticPr fontId="6"/>
  </si>
  <si>
    <t>年別</t>
    <rPh sb="0" eb="2">
      <t>ネンベツ</t>
    </rPh>
    <phoneticPr fontId="8"/>
  </si>
  <si>
    <t>青　　森</t>
    <rPh sb="0" eb="1">
      <t>アオ</t>
    </rPh>
    <rPh sb="3" eb="4">
      <t>モリ</t>
    </rPh>
    <phoneticPr fontId="8"/>
  </si>
  <si>
    <t>岩　　手</t>
    <rPh sb="0" eb="1">
      <t>イワ</t>
    </rPh>
    <rPh sb="3" eb="4">
      <t>テ</t>
    </rPh>
    <phoneticPr fontId="8"/>
  </si>
  <si>
    <t>宮　　城</t>
    <rPh sb="0" eb="1">
      <t>ミヤ</t>
    </rPh>
    <rPh sb="3" eb="4">
      <t>シロ</t>
    </rPh>
    <phoneticPr fontId="8"/>
  </si>
  <si>
    <t>秋　　田</t>
    <rPh sb="0" eb="1">
      <t>アキ</t>
    </rPh>
    <rPh sb="3" eb="4">
      <t>タ</t>
    </rPh>
    <phoneticPr fontId="8"/>
  </si>
  <si>
    <t>山　　形</t>
    <rPh sb="0" eb="1">
      <t>ヤマ</t>
    </rPh>
    <rPh sb="3" eb="4">
      <t>カタチ</t>
    </rPh>
    <phoneticPr fontId="8"/>
  </si>
  <si>
    <t>福　　島</t>
    <rPh sb="0" eb="1">
      <t>フク</t>
    </rPh>
    <rPh sb="3" eb="4">
      <t>シマ</t>
    </rPh>
    <phoneticPr fontId="8"/>
  </si>
  <si>
    <t>１．各県「観光統計」による。</t>
    <rPh sb="2" eb="4">
      <t>カクケン</t>
    </rPh>
    <rPh sb="5" eb="7">
      <t>カンコウ</t>
    </rPh>
    <rPh sb="7" eb="9">
      <t>トウケイ</t>
    </rPh>
    <phoneticPr fontId="8"/>
  </si>
  <si>
    <t>１．観光庁「宿泊旅行統計調査」による。</t>
    <rPh sb="2" eb="5">
      <t>カンコウチョウ</t>
    </rPh>
    <rPh sb="6" eb="8">
      <t>シュクハク</t>
    </rPh>
    <rPh sb="8" eb="10">
      <t>リョコウ</t>
    </rPh>
    <rPh sb="10" eb="12">
      <t>トウケイ</t>
    </rPh>
    <rPh sb="12" eb="14">
      <t>チョウサ</t>
    </rPh>
    <phoneticPr fontId="8"/>
  </si>
  <si>
    <t>２．従業員数10人以上の施設における延べ宿泊者数。</t>
    <rPh sb="2" eb="5">
      <t>ジュウギョウイン</t>
    </rPh>
    <rPh sb="5" eb="6">
      <t>スウ</t>
    </rPh>
    <rPh sb="8" eb="11">
      <t>ニンイジョウ</t>
    </rPh>
    <rPh sb="12" eb="14">
      <t>シセツ</t>
    </rPh>
    <rPh sb="18" eb="19">
      <t>ノ</t>
    </rPh>
    <rPh sb="20" eb="23">
      <t>シュクハクシャ</t>
    </rPh>
    <rPh sb="23" eb="24">
      <t>カズ</t>
    </rPh>
    <phoneticPr fontId="8"/>
  </si>
  <si>
    <t>種別</t>
    <rPh sb="0" eb="2">
      <t>シュベツ</t>
    </rPh>
    <phoneticPr fontId="8"/>
  </si>
  <si>
    <t>県　　別</t>
    <rPh sb="0" eb="1">
      <t>ケン</t>
    </rPh>
    <rPh sb="3" eb="4">
      <t>ベツ</t>
    </rPh>
    <phoneticPr fontId="8"/>
  </si>
  <si>
    <t>登録数</t>
    <rPh sb="0" eb="3">
      <t>トウロクスウ</t>
    </rPh>
    <phoneticPr fontId="8"/>
  </si>
  <si>
    <t>客室</t>
    <rPh sb="0" eb="2">
      <t>キャクシツ</t>
    </rPh>
    <phoneticPr fontId="8"/>
  </si>
  <si>
    <t>収容人数</t>
    <rPh sb="0" eb="2">
      <t>シュウヨウ</t>
    </rPh>
    <rPh sb="2" eb="4">
      <t>ニンズウ</t>
    </rPh>
    <phoneticPr fontId="8"/>
  </si>
  <si>
    <t>基準客室</t>
    <rPh sb="0" eb="2">
      <t>キジュン</t>
    </rPh>
    <rPh sb="2" eb="4">
      <t>キャクシツ</t>
    </rPh>
    <phoneticPr fontId="8"/>
  </si>
  <si>
    <t>基準外客室</t>
    <rPh sb="0" eb="2">
      <t>キジュン</t>
    </rPh>
    <rPh sb="2" eb="3">
      <t>ガイ</t>
    </rPh>
    <rPh sb="3" eb="5">
      <t>キャクシツ</t>
    </rPh>
    <phoneticPr fontId="8"/>
  </si>
  <si>
    <t>旅　　　館</t>
    <rPh sb="0" eb="1">
      <t>タビ</t>
    </rPh>
    <rPh sb="4" eb="5">
      <t>カン</t>
    </rPh>
    <phoneticPr fontId="8"/>
  </si>
  <si>
    <t>合　　計</t>
    <rPh sb="0" eb="1">
      <t>ゴウ</t>
    </rPh>
    <rPh sb="3" eb="4">
      <t>ケイ</t>
    </rPh>
    <phoneticPr fontId="8"/>
  </si>
  <si>
    <t>（注）登録ホテルとは、国際観光ホテル整備法により登録を受け、外客（外国人）の宿泊に適するよう
　　　に造られた施設であって、洋式の構造及び設備を主とするもの。登録旅館とは登録ホテル以外の
　　　もの。</t>
    <rPh sb="1" eb="2">
      <t>チュウ</t>
    </rPh>
    <rPh sb="3" eb="5">
      <t>トウロク</t>
    </rPh>
    <rPh sb="11" eb="13">
      <t>コクサイ</t>
    </rPh>
    <rPh sb="13" eb="15">
      <t>カンコウ</t>
    </rPh>
    <rPh sb="18" eb="21">
      <t>セイビホウ</t>
    </rPh>
    <rPh sb="24" eb="26">
      <t>トウロク</t>
    </rPh>
    <rPh sb="27" eb="28">
      <t>ウ</t>
    </rPh>
    <rPh sb="30" eb="32">
      <t>ガイキャク</t>
    </rPh>
    <rPh sb="33" eb="36">
      <t>ガイコクジン</t>
    </rPh>
    <rPh sb="38" eb="40">
      <t>シュクハク</t>
    </rPh>
    <rPh sb="41" eb="42">
      <t>テキ</t>
    </rPh>
    <rPh sb="51" eb="52">
      <t>ツク</t>
    </rPh>
    <rPh sb="55" eb="57">
      <t>シセツ</t>
    </rPh>
    <rPh sb="62" eb="64">
      <t>ヨウシキ</t>
    </rPh>
    <rPh sb="65" eb="67">
      <t>コウゾウ</t>
    </rPh>
    <rPh sb="67" eb="68">
      <t>オヨ</t>
    </rPh>
    <rPh sb="69" eb="71">
      <t>セツビ</t>
    </rPh>
    <rPh sb="72" eb="73">
      <t>シュ</t>
    </rPh>
    <rPh sb="79" eb="81">
      <t>トウロク</t>
    </rPh>
    <rPh sb="81" eb="83">
      <t>リョカン</t>
    </rPh>
    <rPh sb="85" eb="87">
      <t>トウロク</t>
    </rPh>
    <rPh sb="90" eb="92">
      <t>イガイ</t>
    </rPh>
    <phoneticPr fontId="8"/>
  </si>
  <si>
    <t>旅行業者
代理業登録数</t>
  </si>
  <si>
    <t>旅行サービス
手配業登録数</t>
    <rPh sb="0" eb="2">
      <t>リョコウ</t>
    </rPh>
    <rPh sb="7" eb="8">
      <t>テ</t>
    </rPh>
    <rPh sb="8" eb="10">
      <t>ハイギョウ</t>
    </rPh>
    <rPh sb="10" eb="13">
      <t>トウロクスウ</t>
    </rPh>
    <phoneticPr fontId="8"/>
  </si>
  <si>
    <t>第２種</t>
  </si>
  <si>
    <t>第３種</t>
  </si>
  <si>
    <t>地域限定</t>
    <rPh sb="0" eb="2">
      <t>チイキ</t>
    </rPh>
    <rPh sb="2" eb="4">
      <t>ゲンテイ</t>
    </rPh>
    <phoneticPr fontId="8"/>
  </si>
  <si>
    <t>秋田</t>
  </si>
  <si>
    <t>山形</t>
  </si>
  <si>
    <t>※第１種旅行業は観光庁長官登録、その他は各県知事登録となる。</t>
    <rPh sb="1" eb="2">
      <t>ダイ</t>
    </rPh>
    <rPh sb="3" eb="4">
      <t>シュ</t>
    </rPh>
    <rPh sb="4" eb="7">
      <t>リョコウギョウ</t>
    </rPh>
    <rPh sb="8" eb="11">
      <t>カンコウチョウ</t>
    </rPh>
    <rPh sb="11" eb="13">
      <t>チョウカン</t>
    </rPh>
    <rPh sb="13" eb="15">
      <t>トウロク</t>
    </rPh>
    <rPh sb="18" eb="19">
      <t>タ</t>
    </rPh>
    <rPh sb="20" eb="21">
      <t>カク</t>
    </rPh>
    <rPh sb="21" eb="24">
      <t>ケンチジ</t>
    </rPh>
    <rPh sb="24" eb="26">
      <t>トウロク</t>
    </rPh>
    <phoneticPr fontId="8"/>
  </si>
  <si>
    <t>※地域限定旅行業は平成２５年４月１日より創設</t>
    <rPh sb="1" eb="3">
      <t>チイキ</t>
    </rPh>
    <rPh sb="3" eb="5">
      <t>ゲンテイ</t>
    </rPh>
    <rPh sb="5" eb="8">
      <t>リョコウギョウ</t>
    </rPh>
    <rPh sb="9" eb="11">
      <t>ヘイセイ</t>
    </rPh>
    <rPh sb="13" eb="14">
      <t>ネン</t>
    </rPh>
    <rPh sb="15" eb="16">
      <t>ガツ</t>
    </rPh>
    <rPh sb="17" eb="18">
      <t>ニチ</t>
    </rPh>
    <rPh sb="20" eb="22">
      <t>ソウセツ</t>
    </rPh>
    <phoneticPr fontId="8"/>
  </si>
  <si>
    <t>広域連携ＤＭＯ</t>
    <rPh sb="0" eb="2">
      <t>コウイキ</t>
    </rPh>
    <rPh sb="2" eb="4">
      <t>レンケイ</t>
    </rPh>
    <phoneticPr fontId="6"/>
  </si>
  <si>
    <t>【宮城県】白石市、名取市、角田市、岩沼市、蔵王町、七ヶ宿町、大河原町、村田町、柴田町、川崎町、丸森町、亘理町、山元町</t>
    <rPh sb="1" eb="3">
      <t>ミヤギ</t>
    </rPh>
    <rPh sb="3" eb="4">
      <t>ケン</t>
    </rPh>
    <phoneticPr fontId="6"/>
  </si>
  <si>
    <t>【宮城県】仙台市、塩竈市、名取市、多賀城市、岩沼市、東松島市、松島町、七ヶ浜町、利府町</t>
    <rPh sb="1" eb="4">
      <t>ミヤギケン</t>
    </rPh>
    <phoneticPr fontId="6"/>
  </si>
  <si>
    <t>（公社）山形県観光物産協会</t>
    <rPh sb="1" eb="3">
      <t>コウシャ</t>
    </rPh>
    <phoneticPr fontId="6"/>
  </si>
  <si>
    <t>（一社）しもきたＴＡＢＩあしすと</t>
    <rPh sb="1" eb="2">
      <t>イッ</t>
    </rPh>
    <rPh sb="2" eb="3">
      <t>シャ</t>
    </rPh>
    <phoneticPr fontId="6"/>
  </si>
  <si>
    <t>【青森県】むつ市、横浜町、大間町、東通村、風間浦村、佐井村</t>
    <rPh sb="1" eb="4">
      <t>アオモリケン</t>
    </rPh>
    <rPh sb="7" eb="8">
      <t>シ</t>
    </rPh>
    <rPh sb="9" eb="12">
      <t>ヨコハマチョウ</t>
    </rPh>
    <rPh sb="13" eb="16">
      <t>オオママチ</t>
    </rPh>
    <rPh sb="17" eb="20">
      <t>ヒガシドオリムラ</t>
    </rPh>
    <rPh sb="21" eb="23">
      <t>カザマ</t>
    </rPh>
    <rPh sb="23" eb="24">
      <t>ウラ</t>
    </rPh>
    <rPh sb="24" eb="25">
      <t>ムラ</t>
    </rPh>
    <rPh sb="26" eb="29">
      <t>サイムラ</t>
    </rPh>
    <phoneticPr fontId="6"/>
  </si>
  <si>
    <t>(公財）さんりく基金</t>
    <rPh sb="1" eb="2">
      <t>コウ</t>
    </rPh>
    <rPh sb="2" eb="3">
      <t>ザイ</t>
    </rPh>
    <rPh sb="8" eb="10">
      <t>キキン</t>
    </rPh>
    <phoneticPr fontId="6"/>
  </si>
  <si>
    <t xml:space="preserve">（一社）いわき観光まちづくりビューロー </t>
  </si>
  <si>
    <t>（一社）十和田奥入瀬観光機構</t>
    <rPh sb="1" eb="2">
      <t>イチ</t>
    </rPh>
    <rPh sb="2" eb="3">
      <t>シャ</t>
    </rPh>
    <rPh sb="4" eb="7">
      <t>トワダ</t>
    </rPh>
    <rPh sb="7" eb="10">
      <t>オイラセ</t>
    </rPh>
    <rPh sb="10" eb="12">
      <t>カンコウ</t>
    </rPh>
    <rPh sb="12" eb="14">
      <t>キコウ</t>
    </rPh>
    <phoneticPr fontId="6"/>
  </si>
  <si>
    <t>（一社）にほんまつＤＭＯ</t>
    <rPh sb="1" eb="2">
      <t>イチ</t>
    </rPh>
    <rPh sb="2" eb="3">
      <t>シャ</t>
    </rPh>
    <phoneticPr fontId="6"/>
  </si>
  <si>
    <t>（一社）DEGAM鶴岡ツーリズムビューロー</t>
    <rPh sb="1" eb="2">
      <t>イチ</t>
    </rPh>
    <rPh sb="2" eb="3">
      <t>シャ</t>
    </rPh>
    <rPh sb="9" eb="11">
      <t>ツルオカ</t>
    </rPh>
    <phoneticPr fontId="6"/>
  </si>
  <si>
    <t>【山形県】鶴岡市</t>
    <rPh sb="1" eb="3">
      <t>ヤマガタ</t>
    </rPh>
    <rPh sb="3" eb="4">
      <t>ケン</t>
    </rPh>
    <rPh sb="5" eb="7">
      <t>ツルオカ</t>
    </rPh>
    <rPh sb="7" eb="8">
      <t>シ</t>
    </rPh>
    <phoneticPr fontId="6"/>
  </si>
  <si>
    <t>R3.3末</t>
    <rPh sb="4" eb="5">
      <t>マツ</t>
    </rPh>
    <phoneticPr fontId="41"/>
  </si>
  <si>
    <t>R1</t>
  </si>
  <si>
    <t>ＪＲ東日本</t>
  </si>
  <si>
    <t>秋田内陸縦貫</t>
  </si>
  <si>
    <t>由利高原</t>
  </si>
  <si>
    <t>会津鉄道</t>
  </si>
  <si>
    <t>秋田臨海</t>
  </si>
  <si>
    <t>※令和２年度については、補正予算を含むが、三次補正で令和３年度中に実施予定の地域公共交通確保維持改善事業費補助（活性化・継続事業）は含まず</t>
    <rPh sb="1" eb="3">
      <t>レイワ</t>
    </rPh>
    <rPh sb="4" eb="6">
      <t>ネンド</t>
    </rPh>
    <rPh sb="26" eb="28">
      <t>レイワ</t>
    </rPh>
    <rPh sb="29" eb="32">
      <t>ネンドチュウ</t>
    </rPh>
    <rPh sb="33" eb="35">
      <t>ジッシ</t>
    </rPh>
    <rPh sb="35" eb="37">
      <t>ヨテイ</t>
    </rPh>
    <rPh sb="66" eb="67">
      <t>フク</t>
    </rPh>
    <phoneticPr fontId="8"/>
  </si>
  <si>
    <t>R2</t>
    <phoneticPr fontId="8"/>
  </si>
  <si>
    <t>ホ　テ　ル</t>
    <phoneticPr fontId="8"/>
  </si>
  <si>
    <t>旅行業登録数</t>
    <phoneticPr fontId="8"/>
  </si>
  <si>
    <t>第１種</t>
    <phoneticPr fontId="8"/>
  </si>
  <si>
    <t>名称</t>
    <rPh sb="0" eb="2">
      <t>メイショウ</t>
    </rPh>
    <phoneticPr fontId="6"/>
  </si>
  <si>
    <t>（一社）東北観光推進機構</t>
    <phoneticPr fontId="6"/>
  </si>
  <si>
    <t>青森県、岩手県、秋田県、宮城県、山形県、福島県、新潟県</t>
    <phoneticPr fontId="6"/>
  </si>
  <si>
    <t>山形県</t>
    <phoneticPr fontId="6"/>
  </si>
  <si>
    <t>（一社）気仙沼地域戦略</t>
    <phoneticPr fontId="6"/>
  </si>
  <si>
    <t>（株）かづの観光物産公社</t>
    <phoneticPr fontId="6"/>
  </si>
  <si>
    <t>（一社）宮古観光文化交流協会</t>
    <phoneticPr fontId="6"/>
  </si>
  <si>
    <t>（一社）郡山市観光協会</t>
    <phoneticPr fontId="6"/>
  </si>
  <si>
    <t>（一社）横手市観光推進機構</t>
    <phoneticPr fontId="6"/>
  </si>
  <si>
    <t>（１）倉庫の保有状況</t>
    <phoneticPr fontId="8"/>
  </si>
  <si>
    <t>① 県別類別倉庫事業者数及び所管面（容）積</t>
    <phoneticPr fontId="8"/>
  </si>
  <si>
    <t xml:space="preserve">県別 </t>
    <phoneticPr fontId="8"/>
  </si>
  <si>
    <t xml:space="preserve"> 類別等</t>
    <phoneticPr fontId="8"/>
  </si>
  <si>
    <t xml:space="preserve"> 区分</t>
    <phoneticPr fontId="8"/>
  </si>
  <si>
    <t>１～３類</t>
    <phoneticPr fontId="8"/>
  </si>
  <si>
    <t>事 業 者 数</t>
    <phoneticPr fontId="8"/>
  </si>
  <si>
    <t>棟       数</t>
    <phoneticPr fontId="8"/>
  </si>
  <si>
    <t>所管面積(㎡)</t>
    <phoneticPr fontId="8"/>
  </si>
  <si>
    <t>野　積</t>
    <phoneticPr fontId="8"/>
  </si>
  <si>
    <t>区       数</t>
    <phoneticPr fontId="8"/>
  </si>
  <si>
    <t>基       数</t>
    <phoneticPr fontId="8"/>
  </si>
  <si>
    <t>所管容積(㎥)</t>
    <phoneticPr fontId="8"/>
  </si>
  <si>
    <t>棟（ 区 ）数</t>
    <phoneticPr fontId="8"/>
  </si>
  <si>
    <t>タ　ン　ク</t>
    <phoneticPr fontId="8"/>
  </si>
  <si>
    <t>小　計</t>
    <phoneticPr fontId="8"/>
  </si>
  <si>
    <t>棟 区 基 数</t>
    <phoneticPr fontId="8"/>
  </si>
  <si>
    <t>冷蔵倉庫</t>
    <phoneticPr fontId="8"/>
  </si>
  <si>
    <t>　　　３．普通倉庫の事業者数の（　）内の数は、他の類別等と重複しているものを内数として掲げた。</t>
    <phoneticPr fontId="8"/>
  </si>
  <si>
    <t>② 県別倉庫事業者数及び所管面（容）積の推移</t>
    <phoneticPr fontId="8"/>
  </si>
  <si>
    <t xml:space="preserve">年度別 </t>
    <phoneticPr fontId="8"/>
  </si>
  <si>
    <t>H28</t>
    <phoneticPr fontId="8"/>
  </si>
  <si>
    <t>H29</t>
    <phoneticPr fontId="8"/>
  </si>
  <si>
    <t>H30</t>
    <phoneticPr fontId="8"/>
  </si>
  <si>
    <t>面(容)</t>
    <phoneticPr fontId="8"/>
  </si>
  <si>
    <t>所管容積(㎥)</t>
    <phoneticPr fontId="19"/>
  </si>
  <si>
    <t>② 県別・品目別年間入庫高及び平均月末保管残高の比較</t>
    <phoneticPr fontId="8"/>
  </si>
  <si>
    <t>（ア）普通倉庫</t>
    <phoneticPr fontId="8"/>
  </si>
  <si>
    <t>（イ）冷蔵倉庫</t>
    <phoneticPr fontId="8"/>
  </si>
  <si>
    <t>③ 倉庫の類別 ・品目別年間入庫状況</t>
    <phoneticPr fontId="8"/>
  </si>
  <si>
    <t>年間入庫高
Ａ　　トン</t>
    <phoneticPr fontId="8"/>
  </si>
  <si>
    <t>品目別比
　　　％</t>
    <phoneticPr fontId="8"/>
  </si>
  <si>
    <t>平均月末保管残高
Ｂ　　　　　トン</t>
    <phoneticPr fontId="8"/>
  </si>
  <si>
    <t>回転数
Ｃ A/B回</t>
    <phoneticPr fontId="8"/>
  </si>
  <si>
    <t>平均在庫月数
Ｄ　  12/C月</t>
    <phoneticPr fontId="8"/>
  </si>
  <si>
    <t>米　　麦</t>
    <phoneticPr fontId="8"/>
  </si>
  <si>
    <t>米麦以外のもの</t>
    <phoneticPr fontId="8"/>
  </si>
  <si>
    <t>金　　　　　属</t>
    <phoneticPr fontId="8"/>
  </si>
  <si>
    <t>金属製品・機械</t>
    <phoneticPr fontId="8"/>
  </si>
  <si>
    <t>窯　　業　　品</t>
    <phoneticPr fontId="8"/>
  </si>
  <si>
    <t>化 学 工 業 品</t>
    <phoneticPr fontId="8"/>
  </si>
  <si>
    <t>紙 ・ パ ル プ</t>
    <phoneticPr fontId="8"/>
  </si>
  <si>
    <t>繊 維 工 業 品</t>
    <phoneticPr fontId="8"/>
  </si>
  <si>
    <t>食 料 工 業 品</t>
    <phoneticPr fontId="8"/>
  </si>
  <si>
    <t>雑  工  業  品</t>
    <phoneticPr fontId="8"/>
  </si>
  <si>
    <t>雑 　　     品</t>
    <phoneticPr fontId="8"/>
  </si>
  <si>
    <t>野積</t>
    <phoneticPr fontId="8"/>
  </si>
  <si>
    <t>金　　　　  属</t>
    <phoneticPr fontId="8"/>
  </si>
  <si>
    <t>生 鮮 水 産 物</t>
    <phoneticPr fontId="8"/>
  </si>
  <si>
    <t>冷 凍 水 産 物</t>
    <phoneticPr fontId="8"/>
  </si>
  <si>
    <t>塩 干 水 産 物</t>
    <phoneticPr fontId="8"/>
  </si>
  <si>
    <t>水 産 加 工 品</t>
    <phoneticPr fontId="8"/>
  </si>
  <si>
    <t>畜    産    物</t>
    <phoneticPr fontId="8"/>
  </si>
  <si>
    <t>畜 産 加 工 品</t>
    <phoneticPr fontId="8"/>
  </si>
  <si>
    <t>農    産    物</t>
    <phoneticPr fontId="8"/>
  </si>
  <si>
    <t>農 産 加 工 品</t>
    <phoneticPr fontId="8"/>
  </si>
  <si>
    <t>冷 凍   食  品</t>
    <phoneticPr fontId="8"/>
  </si>
  <si>
    <t>そ    の    他</t>
    <phoneticPr fontId="8"/>
  </si>
  <si>
    <t>④ 倉庫の類別利用状況</t>
    <phoneticPr fontId="8"/>
  </si>
  <si>
    <t>県別</t>
    <phoneticPr fontId="8"/>
  </si>
  <si>
    <t>月末保管残高
イ　　　トン</t>
    <phoneticPr fontId="8"/>
  </si>
  <si>
    <t>保有面(容)積
ロ　　㎡(㎥)</t>
    <phoneticPr fontId="8"/>
  </si>
  <si>
    <t>在貨面(容)積
ハ　　㎡(㎥)</t>
    <phoneticPr fontId="8"/>
  </si>
  <si>
    <t>月末保管残高
イ／ロ
㎡(㎥)当りトン</t>
    <phoneticPr fontId="8"/>
  </si>
  <si>
    <t>利用率
ハ／ロ
　  ％</t>
    <phoneticPr fontId="8"/>
  </si>
  <si>
    <t>青森</t>
    <phoneticPr fontId="8"/>
  </si>
  <si>
    <t>岩手</t>
    <phoneticPr fontId="8"/>
  </si>
  <si>
    <t>宮城</t>
    <phoneticPr fontId="8"/>
  </si>
  <si>
    <t>福島</t>
    <phoneticPr fontId="8"/>
  </si>
  <si>
    <t>　-</t>
    <phoneticPr fontId="8"/>
  </si>
  <si>
    <t>ハイブリッド</t>
    <phoneticPr fontId="41"/>
  </si>
  <si>
    <t>クリーンディーゼル</t>
    <phoneticPr fontId="41"/>
  </si>
  <si>
    <t>CNG</t>
    <phoneticPr fontId="41"/>
  </si>
  <si>
    <t>青森</t>
    <rPh sb="0" eb="2">
      <t>アオモリ</t>
    </rPh>
    <phoneticPr fontId="41"/>
  </si>
  <si>
    <t>岩手</t>
    <rPh sb="0" eb="2">
      <t>イワテ</t>
    </rPh>
    <phoneticPr fontId="41"/>
  </si>
  <si>
    <t>宮城</t>
    <rPh sb="0" eb="2">
      <t>ミヤギ</t>
    </rPh>
    <phoneticPr fontId="41"/>
  </si>
  <si>
    <t>秋田</t>
    <rPh sb="0" eb="2">
      <t>アキタ</t>
    </rPh>
    <phoneticPr fontId="41"/>
  </si>
  <si>
    <t>山形</t>
    <rPh sb="0" eb="2">
      <t>ヤマガタ</t>
    </rPh>
    <phoneticPr fontId="41"/>
  </si>
  <si>
    <t>福島</t>
    <rPh sb="0" eb="2">
      <t>フクシマ</t>
    </rPh>
    <phoneticPr fontId="41"/>
  </si>
  <si>
    <t>※ H29から項目名を「低公害燃料車の普及状況」から「次世代自動車の普及状況」に変更。</t>
    <rPh sb="7" eb="10">
      <t>コウモクメイ</t>
    </rPh>
    <rPh sb="12" eb="15">
      <t>テイコウガイ</t>
    </rPh>
    <rPh sb="15" eb="17">
      <t>ネンリョウ</t>
    </rPh>
    <rPh sb="17" eb="18">
      <t>シャ</t>
    </rPh>
    <rPh sb="19" eb="21">
      <t>フキュウ</t>
    </rPh>
    <rPh sb="21" eb="23">
      <t>ジョウキョウ</t>
    </rPh>
    <rPh sb="27" eb="30">
      <t>ジセダイ</t>
    </rPh>
    <rPh sb="30" eb="33">
      <t>ジドウシャ</t>
    </rPh>
    <rPh sb="34" eb="36">
      <t>フキュウ</t>
    </rPh>
    <rPh sb="36" eb="38">
      <t>ジョウキョウ</t>
    </rPh>
    <rPh sb="40" eb="42">
      <t>ヘンコウ</t>
    </rPh>
    <phoneticPr fontId="41"/>
  </si>
  <si>
    <t>※クリーンディーゼルは乗用車のみの台数。</t>
    <rPh sb="11" eb="14">
      <t>ジョウヨウシャ</t>
    </rPh>
    <rPh sb="17" eb="19">
      <t>ダイスウ</t>
    </rPh>
    <phoneticPr fontId="41"/>
  </si>
  <si>
    <t>※ 軽自動車、二輪車及び道路運送車両法第15条及び第16条により抹消登録された車両は含まない。</t>
    <rPh sb="2" eb="6">
      <t>ケイジドウシャ</t>
    </rPh>
    <rPh sb="7" eb="10">
      <t>ニリンシャ</t>
    </rPh>
    <rPh sb="10" eb="11">
      <t>オヨ</t>
    </rPh>
    <rPh sb="12" eb="14">
      <t>ドウロ</t>
    </rPh>
    <rPh sb="14" eb="16">
      <t>ウンソウ</t>
    </rPh>
    <rPh sb="16" eb="18">
      <t>シャリョウ</t>
    </rPh>
    <rPh sb="18" eb="19">
      <t>ホウ</t>
    </rPh>
    <rPh sb="19" eb="20">
      <t>ダイ</t>
    </rPh>
    <rPh sb="22" eb="23">
      <t>ジョウ</t>
    </rPh>
    <rPh sb="23" eb="24">
      <t>オヨ</t>
    </rPh>
    <rPh sb="25" eb="26">
      <t>ダイ</t>
    </rPh>
    <rPh sb="28" eb="29">
      <t>ジョウ</t>
    </rPh>
    <rPh sb="32" eb="34">
      <t>マッショウ</t>
    </rPh>
    <rPh sb="34" eb="36">
      <t>トウロク</t>
    </rPh>
    <rPh sb="39" eb="41">
      <t>シャリョウ</t>
    </rPh>
    <rPh sb="42" eb="43">
      <t>フク</t>
    </rPh>
    <phoneticPr fontId="41"/>
  </si>
  <si>
    <t>Ｓ４６．  １．１８</t>
    <phoneticPr fontId="8"/>
  </si>
  <si>
    <t>Ｓ４７．　６．２９</t>
    <phoneticPr fontId="8"/>
  </si>
  <si>
    <t>Ｓ４６．  １．１９</t>
    <phoneticPr fontId="8"/>
  </si>
  <si>
    <t>Ｓ４６．  ４．  １</t>
    <phoneticPr fontId="8"/>
  </si>
  <si>
    <t>Ｓ４８．１１．１３</t>
    <phoneticPr fontId="8"/>
  </si>
  <si>
    <t>Ｓ４６．１０．１４</t>
    <phoneticPr fontId="8"/>
  </si>
  <si>
    <t>Ｈ ７．　４．２８</t>
    <phoneticPr fontId="8"/>
  </si>
  <si>
    <t>Ｈ１０．　３．１２</t>
    <phoneticPr fontId="8"/>
  </si>
  <si>
    <t>（Ｈ１７．　４．２７）</t>
    <phoneticPr fontId="8"/>
  </si>
  <si>
    <t>Ｈ１４．１２． １</t>
    <phoneticPr fontId="8"/>
  </si>
  <si>
    <t>Ｈ２２．１２． ４</t>
    <phoneticPr fontId="8"/>
  </si>
  <si>
    <t>―</t>
    <phoneticPr fontId="8"/>
  </si>
  <si>
    <t>５３５．３㎞</t>
    <phoneticPr fontId="8"/>
  </si>
  <si>
    <t>９６．６㎞</t>
    <phoneticPr fontId="8"/>
  </si>
  <si>
    <t>８１．２㎞</t>
    <phoneticPr fontId="8"/>
  </si>
  <si>
    <t>（１４８．８ｋｍ）</t>
    <phoneticPr fontId="8"/>
  </si>
  <si>
    <t>３００㎞</t>
    <phoneticPr fontId="8"/>
  </si>
  <si>
    <t>H26</t>
    <phoneticPr fontId="8"/>
  </si>
  <si>
    <t>H27</t>
    <phoneticPr fontId="8"/>
  </si>
  <si>
    <t>津軽鉄道</t>
    <phoneticPr fontId="8"/>
  </si>
  <si>
    <t>山形鉄道</t>
    <phoneticPr fontId="8"/>
  </si>
  <si>
    <t>弘南鉄道</t>
    <phoneticPr fontId="8"/>
  </si>
  <si>
    <t>会津鉄道</t>
    <phoneticPr fontId="8"/>
  </si>
  <si>
    <t>IGRいわて銀河鉄道</t>
    <phoneticPr fontId="8"/>
  </si>
  <si>
    <t>秋田内陸縦貫</t>
    <phoneticPr fontId="8"/>
  </si>
  <si>
    <t>阿武隈急行</t>
    <phoneticPr fontId="8"/>
  </si>
  <si>
    <t>由利高原</t>
    <phoneticPr fontId="8"/>
  </si>
  <si>
    <r>
      <t>鉄道施設総合安全対策事業費補助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0" eb="2">
      <t>テツドウ</t>
    </rPh>
    <rPh sb="2" eb="4">
      <t>シセツ</t>
    </rPh>
    <rPh sb="4" eb="6">
      <t>ソウゴウ</t>
    </rPh>
    <rPh sb="6" eb="8">
      <t>アンゼン</t>
    </rPh>
    <rPh sb="8" eb="10">
      <t>タイサク</t>
    </rPh>
    <rPh sb="10" eb="13">
      <t>ジギョウヒ</t>
    </rPh>
    <rPh sb="13" eb="15">
      <t>ホジョ</t>
    </rPh>
    <phoneticPr fontId="8"/>
  </si>
  <si>
    <t>青い森鉄道</t>
    <phoneticPr fontId="8"/>
  </si>
  <si>
    <t>三陸鉄道</t>
    <phoneticPr fontId="8"/>
  </si>
  <si>
    <t>福島交通</t>
    <phoneticPr fontId="8"/>
  </si>
  <si>
    <t>仙台空港</t>
    <phoneticPr fontId="8"/>
  </si>
  <si>
    <t>八戸臨海</t>
    <phoneticPr fontId="8"/>
  </si>
  <si>
    <t>ＪＲ東日本</t>
    <phoneticPr fontId="8"/>
  </si>
  <si>
    <t>青森県</t>
    <phoneticPr fontId="8"/>
  </si>
  <si>
    <t>観光振興事業費補助によるもの</t>
    <phoneticPr fontId="8"/>
  </si>
  <si>
    <t>仙台市</t>
    <phoneticPr fontId="8"/>
  </si>
  <si>
    <t>※平成２６年度については、利用環境改善促進事業及び補正予算を含む</t>
    <phoneticPr fontId="8"/>
  </si>
  <si>
    <t xml:space="preserve"> </t>
    <phoneticPr fontId="8"/>
  </si>
  <si>
    <t>ﾌﾟﾗｸﾞｲﾝ　　　　　ﾊｲﾌﾞﾘｯﾄﾞ</t>
    <phoneticPr fontId="41"/>
  </si>
  <si>
    <t>R2</t>
  </si>
  <si>
    <t>R3</t>
    <phoneticPr fontId="8"/>
  </si>
  <si>
    <t xml:space="preserve">（一社）宮城創生DMO </t>
    <rPh sb="6" eb="8">
      <t>ソウセイ</t>
    </rPh>
    <phoneticPr fontId="6"/>
  </si>
  <si>
    <t>【山形県】山形市、寒河江市、上山市、村山市、天童市、東根市、尾花沢市、山辺町、中山町、河北町、西川町、朝日町、大江町、大石田町</t>
    <rPh sb="1" eb="4">
      <t>ヤマガタケン</t>
    </rPh>
    <phoneticPr fontId="6"/>
  </si>
  <si>
    <t>（公社）青森県観光国際交流機構</t>
    <rPh sb="1" eb="3">
      <t>コウシャ</t>
    </rPh>
    <rPh sb="4" eb="7">
      <t>アオモリケン</t>
    </rPh>
    <rPh sb="7" eb="9">
      <t>カンコウ</t>
    </rPh>
    <rPh sb="9" eb="11">
      <t>コクサイ</t>
    </rPh>
    <rPh sb="11" eb="13">
      <t>コウリュウ</t>
    </rPh>
    <rPh sb="13" eb="15">
      <t>キコウ</t>
    </rPh>
    <phoneticPr fontId="6"/>
  </si>
  <si>
    <t>（一社）Clan PEONY 津軽</t>
    <phoneticPr fontId="6"/>
  </si>
  <si>
    <t>【青森県】弘前市、黒石市、五所川原市、つがる市、平川市、 鰺ヶ沢町、深浦町、 西目屋村、藤崎町、大鰐町、田舎館村 、板柳町 、鶴田町、中泊町</t>
    <rPh sb="1" eb="4">
      <t>アオモリケン</t>
    </rPh>
    <phoneticPr fontId="6"/>
  </si>
  <si>
    <t>（一社）やまがたアルカディア観光局</t>
    <rPh sb="1" eb="2">
      <t>1</t>
    </rPh>
    <rPh sb="2" eb="3">
      <t>シャ</t>
    </rPh>
    <rPh sb="14" eb="17">
      <t>カンコウキョク</t>
    </rPh>
    <phoneticPr fontId="6"/>
  </si>
  <si>
    <t>【山形県】長井市、南陽市、白鷹町、飯豊町、小国町</t>
    <rPh sb="1" eb="3">
      <t>ヤマガタ</t>
    </rPh>
    <rPh sb="3" eb="4">
      <t>ケン</t>
    </rPh>
    <rPh sb="5" eb="8">
      <t>ナガイシ</t>
    </rPh>
    <rPh sb="9" eb="12">
      <t>ナンヨウシ</t>
    </rPh>
    <rPh sb="13" eb="16">
      <t>シラタカマチ</t>
    </rPh>
    <rPh sb="17" eb="19">
      <t>イイトヨ</t>
    </rPh>
    <rPh sb="19" eb="20">
      <t>マチ</t>
    </rPh>
    <rPh sb="21" eb="24">
      <t>オグニマチ</t>
    </rPh>
    <phoneticPr fontId="6"/>
  </si>
  <si>
    <t>（一社）田沢湖・角館観光協会</t>
    <rPh sb="4" eb="7">
      <t>タザワコ</t>
    </rPh>
    <rPh sb="8" eb="9">
      <t>カク</t>
    </rPh>
    <rPh sb="10" eb="12">
      <t>カンコウ</t>
    </rPh>
    <rPh sb="12" eb="14">
      <t>キョウカイ</t>
    </rPh>
    <phoneticPr fontId="6"/>
  </si>
  <si>
    <t>【秋田県】仙北市</t>
    <rPh sb="1" eb="4">
      <t>アキタケン</t>
    </rPh>
    <rPh sb="5" eb="7">
      <t>センボク</t>
    </rPh>
    <rPh sb="7" eb="8">
      <t>シ</t>
    </rPh>
    <phoneticPr fontId="6"/>
  </si>
  <si>
    <t>（一社）しずくいし観光協会</t>
    <rPh sb="1" eb="2">
      <t>イチ</t>
    </rPh>
    <rPh sb="2" eb="3">
      <t>シャ</t>
    </rPh>
    <rPh sb="9" eb="11">
      <t>カンコウ</t>
    </rPh>
    <rPh sb="11" eb="13">
      <t>キョウカイ</t>
    </rPh>
    <phoneticPr fontId="6"/>
  </si>
  <si>
    <t>【岩手県】雫石町</t>
    <rPh sb="1" eb="3">
      <t>イワテ</t>
    </rPh>
    <rPh sb="3" eb="4">
      <t>ケン</t>
    </rPh>
    <rPh sb="4" eb="5">
      <t>ヤマガタ</t>
    </rPh>
    <rPh sb="5" eb="7">
      <t>シズクイシ</t>
    </rPh>
    <rPh sb="7" eb="8">
      <t>マチ</t>
    </rPh>
    <phoneticPr fontId="6"/>
  </si>
  <si>
    <t>（一財）酒田DMO</t>
    <rPh sb="1" eb="2">
      <t>イチ</t>
    </rPh>
    <rPh sb="2" eb="3">
      <t>ザイ</t>
    </rPh>
    <rPh sb="4" eb="6">
      <t>サカタ</t>
    </rPh>
    <phoneticPr fontId="6"/>
  </si>
  <si>
    <t>【山形県】酒田市</t>
    <rPh sb="1" eb="3">
      <t>ヤマガタ</t>
    </rPh>
    <rPh sb="3" eb="4">
      <t>ケン</t>
    </rPh>
    <rPh sb="5" eb="7">
      <t>サカタ</t>
    </rPh>
    <rPh sb="7" eb="8">
      <t>シ</t>
    </rPh>
    <phoneticPr fontId="6"/>
  </si>
  <si>
    <t>運　輸　実　績　お　よ　び　運　輸　収　入</t>
    <rPh sb="0" eb="1">
      <t>ウン</t>
    </rPh>
    <rPh sb="2" eb="3">
      <t>ユ</t>
    </rPh>
    <rPh sb="4" eb="5">
      <t>ジツ</t>
    </rPh>
    <rPh sb="6" eb="7">
      <t>ツムギ</t>
    </rPh>
    <rPh sb="14" eb="15">
      <t>ウン</t>
    </rPh>
    <rPh sb="16" eb="17">
      <t>ユ</t>
    </rPh>
    <rPh sb="18" eb="19">
      <t>オサム</t>
    </rPh>
    <rPh sb="20" eb="21">
      <t>イリ</t>
    </rPh>
    <phoneticPr fontId="8"/>
  </si>
  <si>
    <t>定期</t>
    <rPh sb="0" eb="2">
      <t>テイキ</t>
    </rPh>
    <phoneticPr fontId="8"/>
  </si>
  <si>
    <t>定期外</t>
    <rPh sb="0" eb="2">
      <t>テイキ</t>
    </rPh>
    <rPh sb="2" eb="3">
      <t>ガイ</t>
    </rPh>
    <phoneticPr fontId="8"/>
  </si>
  <si>
    <t>R3</t>
  </si>
  <si>
    <t>仙台空港</t>
  </si>
  <si>
    <t>JR東日本</t>
    <rPh sb="2" eb="5">
      <t>ヒガシニホン</t>
    </rPh>
    <phoneticPr fontId="8"/>
  </si>
  <si>
    <t>JR東日本</t>
    <phoneticPr fontId="8"/>
  </si>
  <si>
    <t>ニュータウン鉄道等整備事業費補助によるもの</t>
    <rPh sb="6" eb="8">
      <t>テツドウ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8"/>
  </si>
  <si>
    <t>※令和３年度については、補正予算を含む</t>
    <rPh sb="1" eb="3">
      <t>レイワ</t>
    </rPh>
    <rPh sb="4" eb="6">
      <t>ネンド</t>
    </rPh>
    <phoneticPr fontId="8"/>
  </si>
  <si>
    <t>第　　　　二　　　　種　　　　(B)</t>
    <rPh sb="0" eb="1">
      <t>ダイ</t>
    </rPh>
    <rPh sb="5" eb="6">
      <t>2</t>
    </rPh>
    <rPh sb="10" eb="11">
      <t>シュ</t>
    </rPh>
    <phoneticPr fontId="8"/>
  </si>
  <si>
    <t>Ⅲ-1-1,2,3</t>
    <phoneticPr fontId="8"/>
  </si>
  <si>
    <t>Ⅲ-1-4</t>
    <phoneticPr fontId="6"/>
  </si>
  <si>
    <t>Ⅲ-1-5</t>
    <phoneticPr fontId="6"/>
  </si>
  <si>
    <t>Ⅲ-2-1-1</t>
    <phoneticPr fontId="6"/>
  </si>
  <si>
    <t>Ⅲ-2-1-2</t>
    <phoneticPr fontId="6"/>
  </si>
  <si>
    <t>Ⅲ-2-2-1</t>
    <phoneticPr fontId="6"/>
  </si>
  <si>
    <t>Ⅲ-2-2-2</t>
    <phoneticPr fontId="6"/>
  </si>
  <si>
    <t>Ⅲ-2-2-3</t>
    <phoneticPr fontId="6"/>
  </si>
  <si>
    <t>Ⅲ-2-2-4</t>
    <phoneticPr fontId="6"/>
  </si>
  <si>
    <t>Ⅲ-2-2-5</t>
    <phoneticPr fontId="6"/>
  </si>
  <si>
    <t>Ⅲ-3-1</t>
    <phoneticPr fontId="6"/>
  </si>
  <si>
    <t>Ⅲ-4-3</t>
    <phoneticPr fontId="6"/>
  </si>
  <si>
    <t>Ⅲ-4-4</t>
    <phoneticPr fontId="6"/>
  </si>
  <si>
    <t>Ⅲ-4-5</t>
    <phoneticPr fontId="6"/>
  </si>
  <si>
    <t>Ⅲ-4-6</t>
    <phoneticPr fontId="6"/>
  </si>
  <si>
    <t>Ⅲ-4-7</t>
    <phoneticPr fontId="6"/>
  </si>
  <si>
    <t>Ⅲ-4-8</t>
    <phoneticPr fontId="6"/>
  </si>
  <si>
    <t>Ⅲ-4-9</t>
    <phoneticPr fontId="6"/>
  </si>
  <si>
    <t>1．観光の現況</t>
    <phoneticPr fontId="8"/>
  </si>
  <si>
    <t>(1)　各県観光地入込客数の推移</t>
    <rPh sb="4" eb="5">
      <t>カク</t>
    </rPh>
    <rPh sb="5" eb="6">
      <t>ケン</t>
    </rPh>
    <rPh sb="6" eb="8">
      <t>カンコウ</t>
    </rPh>
    <rPh sb="8" eb="9">
      <t>チ</t>
    </rPh>
    <rPh sb="9" eb="11">
      <t>イリコ</t>
    </rPh>
    <rPh sb="11" eb="13">
      <t>キャクスウ</t>
    </rPh>
    <rPh sb="14" eb="16">
      <t>スイイ</t>
    </rPh>
    <phoneticPr fontId="8"/>
  </si>
  <si>
    <t>単位：千人</t>
  </si>
  <si>
    <t>R4</t>
  </si>
  <si>
    <t>(2)　各県外国人旅行者数の推移</t>
    <rPh sb="4" eb="5">
      <t>カク</t>
    </rPh>
    <rPh sb="5" eb="6">
      <t>ケン</t>
    </rPh>
    <rPh sb="6" eb="8">
      <t>ガイコク</t>
    </rPh>
    <rPh sb="8" eb="9">
      <t>ジン</t>
    </rPh>
    <rPh sb="9" eb="12">
      <t>リョコウシャ</t>
    </rPh>
    <rPh sb="12" eb="13">
      <t>スウ</t>
    </rPh>
    <rPh sb="14" eb="16">
      <t>スイイ</t>
    </rPh>
    <phoneticPr fontId="8"/>
  </si>
  <si>
    <t>単位：人泊</t>
  </si>
  <si>
    <t>R4</t>
    <phoneticPr fontId="8"/>
  </si>
  <si>
    <t>(3)　登録ホテル・旅館の現況</t>
    <rPh sb="4" eb="6">
      <t>トウロク</t>
    </rPh>
    <rPh sb="10" eb="12">
      <t>リョカン</t>
    </rPh>
    <rPh sb="13" eb="15">
      <t>ゲンキョウ</t>
    </rPh>
    <phoneticPr fontId="8"/>
  </si>
  <si>
    <t>(４)　旅行業等の現況</t>
    <rPh sb="6" eb="7">
      <t>トウ</t>
    </rPh>
    <phoneticPr fontId="8"/>
  </si>
  <si>
    <t>(５)　観光地域づくり法人（DMO）の現況</t>
    <rPh sb="4" eb="6">
      <t>カンコウ</t>
    </rPh>
    <rPh sb="6" eb="8">
      <t>チイキ</t>
    </rPh>
    <rPh sb="11" eb="13">
      <t>ホウジン</t>
    </rPh>
    <rPh sb="19" eb="21">
      <t>ゲンキョウ</t>
    </rPh>
    <phoneticPr fontId="6"/>
  </si>
  <si>
    <t>〈地域連携DMO　東北1法人〉</t>
    <rPh sb="1" eb="3">
      <t>チイキ</t>
    </rPh>
    <rPh sb="3" eb="5">
      <t>レンケイ</t>
    </rPh>
    <rPh sb="9" eb="11">
      <t>トウホク</t>
    </rPh>
    <rPh sb="12" eb="14">
      <t>ホウジン</t>
    </rPh>
    <phoneticPr fontId="6"/>
  </si>
  <si>
    <t>（公財）岩手県観光協会</t>
    <rPh sb="1" eb="3">
      <t>コウザイ</t>
    </rPh>
    <rPh sb="4" eb="7">
      <t>イワテケン</t>
    </rPh>
    <rPh sb="7" eb="9">
      <t>カンコウ</t>
    </rPh>
    <rPh sb="9" eb="11">
      <t>キョウカイ</t>
    </rPh>
    <phoneticPr fontId="6"/>
  </si>
  <si>
    <t>岩手県</t>
    <rPh sb="0" eb="3">
      <t>イワテケン</t>
    </rPh>
    <phoneticPr fontId="6"/>
  </si>
  <si>
    <t>（特非）体験村・たのはたネットワーク</t>
    <phoneticPr fontId="6"/>
  </si>
  <si>
    <t>【岩手県】田野畑村</t>
    <rPh sb="1" eb="4">
      <t>イワテケン</t>
    </rPh>
    <phoneticPr fontId="6"/>
  </si>
  <si>
    <t>（一社）大船渡地域戦略</t>
    <rPh sb="1" eb="3">
      <t>イッシャ</t>
    </rPh>
    <rPh sb="4" eb="7">
      <t>オオフナト</t>
    </rPh>
    <rPh sb="7" eb="9">
      <t>チイキ</t>
    </rPh>
    <rPh sb="9" eb="11">
      <t>センリャク</t>
    </rPh>
    <phoneticPr fontId="6"/>
  </si>
  <si>
    <t>【岩手県】大船渡市</t>
    <rPh sb="1" eb="4">
      <t>イワテケン</t>
    </rPh>
    <rPh sb="5" eb="9">
      <t>オオフナトシ</t>
    </rPh>
    <phoneticPr fontId="6"/>
  </si>
  <si>
    <t>（株）遠野ふるさと商社</t>
    <rPh sb="1" eb="2">
      <t>カブ</t>
    </rPh>
    <rPh sb="3" eb="5">
      <t>トオノ</t>
    </rPh>
    <rPh sb="9" eb="11">
      <t>ショウシャ</t>
    </rPh>
    <phoneticPr fontId="6"/>
  </si>
  <si>
    <t>【岩手県】遠野市</t>
    <rPh sb="1" eb="4">
      <t>イワテケン</t>
    </rPh>
    <rPh sb="5" eb="8">
      <t>トオノシ</t>
    </rPh>
    <phoneticPr fontId="6"/>
  </si>
  <si>
    <t>（公財）仙台観光国際協会</t>
  </si>
  <si>
    <t>【宮城県】仙台市</t>
    <rPh sb="1" eb="4">
      <t>ミヤギケン</t>
    </rPh>
    <phoneticPr fontId="6"/>
  </si>
  <si>
    <t>プラットヨネザワ（株）</t>
  </si>
  <si>
    <t>【山形県】米沢市</t>
    <rPh sb="1" eb="4">
      <t>ヤマガタケン</t>
    </rPh>
    <phoneticPr fontId="6"/>
  </si>
  <si>
    <t>（一社）上山市観光物産協会</t>
  </si>
  <si>
    <t>【山形県】上山市</t>
    <rPh sb="1" eb="4">
      <t>ヤマガタケン</t>
    </rPh>
    <phoneticPr fontId="6"/>
  </si>
  <si>
    <t>２　物流施設の現況</t>
    <rPh sb="2" eb="4">
      <t>ブツリュウ</t>
    </rPh>
    <rPh sb="4" eb="6">
      <t>シセツ</t>
    </rPh>
    <rPh sb="7" eb="9">
      <t>ゲンキョウ</t>
    </rPh>
    <phoneticPr fontId="8"/>
  </si>
  <si>
    <t>（注）１．各県にまたがる事業者は、各県それぞれ１事業者とした。　２．指数欄は３０年度比</t>
    <rPh sb="34" eb="36">
      <t>シスウ</t>
    </rPh>
    <rPh sb="36" eb="37">
      <t>ラン</t>
    </rPh>
    <rPh sb="40" eb="43">
      <t>ネンドヒ</t>
    </rPh>
    <phoneticPr fontId="8"/>
  </si>
  <si>
    <t>-</t>
    <phoneticPr fontId="8"/>
  </si>
  <si>
    <t>３　交通環境の現状</t>
    <phoneticPr fontId="41"/>
  </si>
  <si>
    <t>　　　　　＜＜＜　次世代自動車県別保有車両数推移　＞＞＞</t>
    <rPh sb="9" eb="15">
      <t>ジセダイジドウシャ</t>
    </rPh>
    <rPh sb="15" eb="17">
      <t>ケンベツ</t>
    </rPh>
    <rPh sb="17" eb="19">
      <t>ホユウ</t>
    </rPh>
    <rPh sb="19" eb="22">
      <t>シャリョウスウ</t>
    </rPh>
    <rPh sb="22" eb="24">
      <t>スイイ</t>
    </rPh>
    <phoneticPr fontId="41"/>
  </si>
  <si>
    <t>R4.3末</t>
    <rPh sb="4" eb="5">
      <t>マツ</t>
    </rPh>
    <phoneticPr fontId="41"/>
  </si>
  <si>
    <t>R5.3末</t>
    <rPh sb="4" eb="5">
      <t>マツ</t>
    </rPh>
    <phoneticPr fontId="41"/>
  </si>
  <si>
    <t>４　鉄道輸送等の現況</t>
    <rPh sb="2" eb="4">
      <t>テツドウ</t>
    </rPh>
    <rPh sb="4" eb="6">
      <t>ユソウ</t>
    </rPh>
    <rPh sb="6" eb="7">
      <t>トウ</t>
    </rPh>
    <rPh sb="8" eb="10">
      <t>ゲンキョウ</t>
    </rPh>
    <phoneticPr fontId="8"/>
  </si>
  <si>
    <t>※令和４年度については、補正予算を含む</t>
    <rPh sb="1" eb="3">
      <t>レイワ</t>
    </rPh>
    <rPh sb="4" eb="6">
      <t>ネンド</t>
    </rPh>
    <phoneticPr fontId="8"/>
  </si>
  <si>
    <t>※令和４年度の一部の災害復旧事業費補助については、新潟県に敷設している施設の復旧費用も含む</t>
    <rPh sb="1" eb="3">
      <t>レイワ</t>
    </rPh>
    <rPh sb="4" eb="6">
      <t>ネンド</t>
    </rPh>
    <rPh sb="7" eb="9">
      <t>イチブ</t>
    </rPh>
    <rPh sb="10" eb="12">
      <t>サイガイ</t>
    </rPh>
    <rPh sb="12" eb="14">
      <t>フッキュウ</t>
    </rPh>
    <rPh sb="14" eb="17">
      <t>ジギョウヒ</t>
    </rPh>
    <rPh sb="17" eb="19">
      <t>ホジョ</t>
    </rPh>
    <rPh sb="25" eb="27">
      <t>ニイガタ</t>
    </rPh>
    <rPh sb="27" eb="28">
      <t>ケン</t>
    </rPh>
    <rPh sb="29" eb="31">
      <t>フセツ</t>
    </rPh>
    <rPh sb="35" eb="37">
      <t>シセツ</t>
    </rPh>
    <rPh sb="38" eb="40">
      <t>フッキュウ</t>
    </rPh>
    <rPh sb="40" eb="42">
      <t>ヒヨウ</t>
    </rPh>
    <rPh sb="43" eb="44">
      <t>フク</t>
    </rPh>
    <phoneticPr fontId="8"/>
  </si>
  <si>
    <t>八戸臨海</t>
  </si>
  <si>
    <t>福島県</t>
    <rPh sb="0" eb="3">
      <t>フクシマケン</t>
    </rPh>
    <phoneticPr fontId="8"/>
  </si>
  <si>
    <t>Ｒ２</t>
  </si>
  <si>
    <t>Ｒ３</t>
  </si>
  <si>
    <t>Ｒ４</t>
    <phoneticPr fontId="8"/>
  </si>
  <si>
    <t>R5</t>
    <phoneticPr fontId="8"/>
  </si>
  <si>
    <t>後日公表</t>
    <rPh sb="0" eb="2">
      <t>ゴジツ</t>
    </rPh>
    <rPh sb="2" eb="4">
      <t>コウヒョウ</t>
    </rPh>
    <phoneticPr fontId="8"/>
  </si>
  <si>
    <t>２．令和５年の宮城県は速報値。</t>
    <rPh sb="2" eb="4">
      <t>レイワ</t>
    </rPh>
    <rPh sb="5" eb="6">
      <t>ネン</t>
    </rPh>
    <rPh sb="7" eb="10">
      <t>ミヤギケン</t>
    </rPh>
    <rPh sb="11" eb="14">
      <t>ソクホウチ</t>
    </rPh>
    <phoneticPr fontId="8"/>
  </si>
  <si>
    <t>３．宮城県令和４年データを確報値に修正済み。</t>
    <rPh sb="2" eb="5">
      <t>ミヤギケン</t>
    </rPh>
    <rPh sb="5" eb="7">
      <t>レイワ</t>
    </rPh>
    <rPh sb="8" eb="9">
      <t>ネン</t>
    </rPh>
    <rPh sb="13" eb="15">
      <t>カクホウ</t>
    </rPh>
    <rPh sb="15" eb="16">
      <t>チ</t>
    </rPh>
    <rPh sb="17" eb="19">
      <t>シュウセイ</t>
    </rPh>
    <rPh sb="19" eb="20">
      <t>ズ</t>
    </rPh>
    <phoneticPr fontId="8"/>
  </si>
  <si>
    <t>R5</t>
  </si>
  <si>
    <t>令和６年１０月１日現在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8"/>
  </si>
  <si>
    <t>第１種：令和６年１０月１日現在</t>
    <rPh sb="0" eb="1">
      <t>ダイ</t>
    </rPh>
    <rPh sb="2" eb="3">
      <t>シュ</t>
    </rPh>
    <rPh sb="4" eb="6">
      <t>レイワ</t>
    </rPh>
    <phoneticPr fontId="8"/>
  </si>
  <si>
    <t>その他：令和６年４月１日時点</t>
    <rPh sb="2" eb="3">
      <t>ホカ</t>
    </rPh>
    <rPh sb="4" eb="6">
      <t>レイワ</t>
    </rPh>
    <rPh sb="7" eb="8">
      <t>ネン</t>
    </rPh>
    <rPh sb="9" eb="10">
      <t>ガツ</t>
    </rPh>
    <rPh sb="11" eb="12">
      <t>ニチ</t>
    </rPh>
    <rPh sb="12" eb="14">
      <t>ジテン</t>
    </rPh>
    <phoneticPr fontId="8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</si>
  <si>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6"/>
  </si>
  <si>
    <t>【登録ＤＭＯ　東北３９法人】</t>
    <rPh sb="1" eb="3">
      <t>トウロク</t>
    </rPh>
    <rPh sb="7" eb="9">
      <t>トウホク</t>
    </rPh>
    <rPh sb="11" eb="13">
      <t>ホウジン</t>
    </rPh>
    <phoneticPr fontId="6"/>
  </si>
  <si>
    <t>〈地域連携DMO　東北１８法人〉</t>
    <rPh sb="1" eb="3">
      <t>チイキ</t>
    </rPh>
    <rPh sb="3" eb="5">
      <t>レンケイ</t>
    </rPh>
    <rPh sb="9" eb="11">
      <t>トウホク</t>
    </rPh>
    <rPh sb="13" eb="15">
      <t>ホウジン</t>
    </rPh>
    <phoneticPr fontId="6"/>
  </si>
  <si>
    <t>(公社)宮城県観光連盟</t>
    <phoneticPr fontId="6"/>
  </si>
  <si>
    <t>宮城県</t>
    <rPh sb="0" eb="3">
      <t>ミヤギケン</t>
    </rPh>
    <phoneticPr fontId="6"/>
  </si>
  <si>
    <t>（株）インアウトバウンド東北</t>
    <rPh sb="1" eb="2">
      <t>カブ</t>
    </rPh>
    <rPh sb="12" eb="14">
      <t>トウホク</t>
    </rPh>
    <phoneticPr fontId="6"/>
  </si>
  <si>
    <t>【秋田県】鹿角市、小坂町</t>
    <rPh sb="1" eb="4">
      <t>アキタケン</t>
    </rPh>
    <rPh sb="5" eb="8">
      <t>カヅノシ</t>
    </rPh>
    <rPh sb="9" eb="12">
      <t>コサカマチ</t>
    </rPh>
    <phoneticPr fontId="6"/>
  </si>
  <si>
    <t>〈地域DMO　東北２０法人〉</t>
    <rPh sb="7" eb="9">
      <t>トウホク</t>
    </rPh>
    <rPh sb="11" eb="13">
      <t>ホウジン</t>
    </rPh>
    <phoneticPr fontId="6"/>
  </si>
  <si>
    <t>(株)おが地域振興公社</t>
    <phoneticPr fontId="6"/>
  </si>
  <si>
    <t>【候補ＤＭＯ　東北４法人】</t>
    <rPh sb="1" eb="3">
      <t>コウホ</t>
    </rPh>
    <rPh sb="7" eb="9">
      <t>トウホク</t>
    </rPh>
    <rPh sb="10" eb="12">
      <t>ホウジン</t>
    </rPh>
    <phoneticPr fontId="6"/>
  </si>
  <si>
    <t>〈地域DMO　東北３法人〉</t>
    <rPh sb="1" eb="3">
      <t>チイキ</t>
    </rPh>
    <rPh sb="7" eb="9">
      <t>トウホク</t>
    </rPh>
    <rPh sb="10" eb="12">
      <t>ホウジン</t>
    </rPh>
    <phoneticPr fontId="6"/>
  </si>
  <si>
    <t>　令和６年３月３１日現在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8"/>
  </si>
  <si>
    <t>令和５年度</t>
    <rPh sb="0" eb="2">
      <t>レイワ</t>
    </rPh>
    <phoneticPr fontId="37"/>
  </si>
  <si>
    <t>端数処理の関係で必ずしも合計数は一致しない。</t>
    <rPh sb="0" eb="2">
      <t>ハスウ</t>
    </rPh>
    <rPh sb="2" eb="4">
      <t>ショリ</t>
    </rPh>
    <rPh sb="5" eb="7">
      <t>カンケイ</t>
    </rPh>
    <rPh sb="8" eb="9">
      <t>カナラ</t>
    </rPh>
    <rPh sb="12" eb="15">
      <t>ゴウケイスウ</t>
    </rPh>
    <rPh sb="16" eb="18">
      <t>イッチ</t>
    </rPh>
    <phoneticPr fontId="8"/>
  </si>
  <si>
    <t>　-</t>
  </si>
  <si>
    <t xml:space="preserve">       -</t>
    <phoneticPr fontId="8"/>
  </si>
  <si>
    <t>R6.3末</t>
    <rPh sb="4" eb="5">
      <t>マツ</t>
    </rPh>
    <phoneticPr fontId="41"/>
  </si>
  <si>
    <t>令和５年度</t>
    <rPh sb="0" eb="2">
      <t>レイワ</t>
    </rPh>
    <rPh sb="3" eb="5">
      <t>ネンド</t>
    </rPh>
    <phoneticPr fontId="8"/>
  </si>
  <si>
    <t>　　　　　　令和６年３月３１日現在</t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rPh sb="15" eb="17">
      <t>ゲンザイ</t>
    </rPh>
    <phoneticPr fontId="8"/>
  </si>
  <si>
    <t>東北新幹線</t>
    <rPh sb="0" eb="2">
      <t>トウホク</t>
    </rPh>
    <rPh sb="2" eb="5">
      <t>シンカンセン</t>
    </rPh>
    <phoneticPr fontId="8"/>
  </si>
  <si>
    <t>（単位：万円）</t>
    <phoneticPr fontId="8"/>
  </si>
  <si>
    <t>津軽鉄道</t>
    <rPh sb="0" eb="4">
      <t>ツガルテツドウ</t>
    </rPh>
    <phoneticPr fontId="8"/>
  </si>
  <si>
    <t>JR東日本</t>
    <rPh sb="2" eb="3">
      <t>ヒガシ</t>
    </rPh>
    <rPh sb="3" eb="5">
      <t>ニホン</t>
    </rPh>
    <phoneticPr fontId="8"/>
  </si>
  <si>
    <r>
      <t>地域公共交通確保維持改善事業費補助（交通ＤＸ・ＧＸによる経営改善支援事業）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18" eb="20">
      <t>コウツウ</t>
    </rPh>
    <rPh sb="28" eb="30">
      <t>ケイエイ</t>
    </rPh>
    <rPh sb="30" eb="32">
      <t>カイゼン</t>
    </rPh>
    <rPh sb="32" eb="34">
      <t>シエン</t>
    </rPh>
    <phoneticPr fontId="8"/>
  </si>
  <si>
    <r>
      <t>ポストコロナを見据えた受入環境整備促進事業補助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7" eb="9">
      <t>ミス</t>
    </rPh>
    <rPh sb="11" eb="13">
      <t>ウケイレ</t>
    </rPh>
    <rPh sb="13" eb="15">
      <t>カンキョウ</t>
    </rPh>
    <rPh sb="15" eb="17">
      <t>セイビ</t>
    </rPh>
    <rPh sb="17" eb="19">
      <t>ソクシン</t>
    </rPh>
    <rPh sb="19" eb="21">
      <t>ジギョウ</t>
    </rPh>
    <rPh sb="21" eb="23">
      <t>ホジョ</t>
    </rPh>
    <phoneticPr fontId="8"/>
  </si>
  <si>
    <t>青い森鉄道</t>
    <rPh sb="0" eb="1">
      <t>アオ</t>
    </rPh>
    <rPh sb="2" eb="5">
      <t>モリテツドウ</t>
    </rPh>
    <phoneticPr fontId="8"/>
  </si>
  <si>
    <t>山形鉄道</t>
    <rPh sb="0" eb="4">
      <t>ヤマガタテツドウ</t>
    </rPh>
    <phoneticPr fontId="8"/>
  </si>
  <si>
    <t>会津鉄道</t>
    <rPh sb="0" eb="4">
      <t>アイヅテツドウ</t>
    </rPh>
    <phoneticPr fontId="8"/>
  </si>
  <si>
    <t>秋田内陸縦貫</t>
    <rPh sb="0" eb="6">
      <t>アキタナイリクジュウカン</t>
    </rPh>
    <phoneticPr fontId="8"/>
  </si>
  <si>
    <t>※令和５年度については、補正予算を含む</t>
    <rPh sb="1" eb="3">
      <t>レイワ</t>
    </rPh>
    <rPh sb="4" eb="6">
      <t>ネンド</t>
    </rPh>
    <phoneticPr fontId="8"/>
  </si>
  <si>
    <t>令和５年度</t>
    <rPh sb="0" eb="2">
      <t>レイワ</t>
    </rPh>
    <rPh sb="3" eb="4">
      <t>ネン</t>
    </rPh>
    <rPh sb="4" eb="5">
      <t>ド</t>
    </rPh>
    <phoneticPr fontId="8"/>
  </si>
  <si>
    <t>Ｒ５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</si>
</sst>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¥&quot;#,##0;[Red]&quot;¥&quot;\-#,##0"/>
    <numFmt numFmtId="176" formatCode="\&lt;* #,##0\&gt;;[Red]\-#,##0"/>
    <numFmt numFmtId="177" formatCode="#,##0_ ;[Red]\-#,##0\ "/>
    <numFmt numFmtId="178" formatCode="#,##0_);[Red]\(#,##0\)"/>
    <numFmt numFmtId="179" formatCode="\(\ * #,##0\)"/>
    <numFmt numFmtId="180" formatCode="0_ "/>
    <numFmt numFmtId="181" formatCode="\(* #,##0\)"/>
    <numFmt numFmtId="182" formatCode="\(#,##0&quot;区&quot;\)"/>
    <numFmt numFmtId="183" formatCode="#,##0.0_);[Red]\(#,##0.0\)"/>
    <numFmt numFmtId="184" formatCode="0.0"/>
    <numFmt numFmtId="185" formatCode="0.0_ "/>
    <numFmt numFmtId="186" formatCode="#,##0_ "/>
    <numFmt numFmtId="187" formatCode="0.000"/>
    <numFmt numFmtId="188" formatCode="#,##0.0_ "/>
    <numFmt numFmtId="189" formatCode="#,##0.00_);[Red]\(#,##0.00\)"/>
    <numFmt numFmtId="190" formatCode="#,##0.0;&quot;△ &quot;#,##0.0"/>
    <numFmt numFmtId="191" formatCode="#,##0;&quot;△ &quot;#,##0"/>
    <numFmt numFmtId="192" formatCode="0.0;&quot;△ &quot;0.0"/>
    <numFmt numFmtId="193" formatCode="0.00;&quot;△ &quot;0.00"/>
    <numFmt numFmtId="194" formatCode="\(##\)"/>
    <numFmt numFmtId="195" formatCode="0_);[Red]\(0\)"/>
    <numFmt numFmtId="196" formatCode="\(##0\)"/>
    <numFmt numFmtId="197" formatCode="0_);\(0\)"/>
    <numFmt numFmtId="198" formatCode="0.0_);[Red]\(0.0\)"/>
    <numFmt numFmtId="199" formatCode="\(0.0\)"/>
    <numFmt numFmtId="200" formatCode="#,##0&quot;　&quot;"/>
  </numFmts>
  <fonts count="7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rgb="FF333333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33333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5.5"/>
      <name val="ＭＳ ゴシック"/>
      <family val="3"/>
      <charset val="128"/>
    </font>
    <font>
      <sz val="15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trike/>
      <sz val="10"/>
      <color indexed="10"/>
      <name val="ＭＳ 明朝"/>
      <family val="1"/>
      <charset val="128"/>
    </font>
    <font>
      <strike/>
      <sz val="11"/>
      <color indexed="10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2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double">
        <color auto="1"/>
      </right>
      <top style="hair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2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1383">
    <xf numFmtId="0" fontId="0" fillId="0" borderId="0" xfId="0"/>
    <xf numFmtId="0" fontId="5" fillId="2" borderId="1" xfId="1" applyFont="1" applyFill="1" applyBorder="1" applyAlignment="1">
      <alignment horizontal="left" vertical="center"/>
    </xf>
    <xf numFmtId="0" fontId="7" fillId="0" borderId="1" xfId="1" applyFont="1" applyBorder="1"/>
    <xf numFmtId="0" fontId="4" fillId="0" borderId="0" xfId="1"/>
    <xf numFmtId="0" fontId="4" fillId="0" borderId="2" xfId="1" applyBorder="1" applyAlignment="1">
      <alignment horizontal="center"/>
    </xf>
    <xf numFmtId="0" fontId="4" fillId="0" borderId="0" xfId="1" applyAlignment="1"/>
    <xf numFmtId="0" fontId="4" fillId="0" borderId="0" xfId="1" applyBorder="1"/>
    <xf numFmtId="0" fontId="10" fillId="2" borderId="9" xfId="1" applyFont="1" applyFill="1" applyBorder="1" applyAlignment="1">
      <alignment vertical="center"/>
    </xf>
    <xf numFmtId="0" fontId="4" fillId="0" borderId="10" xfId="1" applyBorder="1" applyAlignment="1"/>
    <xf numFmtId="0" fontId="11" fillId="0" borderId="9" xfId="1" applyFont="1" applyBorder="1" applyAlignment="1"/>
    <xf numFmtId="0" fontId="4" fillId="0" borderId="9" xfId="1" applyBorder="1" applyAlignment="1"/>
    <xf numFmtId="0" fontId="10" fillId="2" borderId="10" xfId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 wrapText="1"/>
    </xf>
    <xf numFmtId="0" fontId="10" fillId="2" borderId="15" xfId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177" fontId="29" fillId="0" borderId="77" xfId="4" applyNumberFormat="1" applyFont="1" applyFill="1" applyBorder="1" applyAlignment="1">
      <alignment vertical="center"/>
    </xf>
    <xf numFmtId="177" fontId="29" fillId="0" borderId="78" xfId="4" applyNumberFormat="1" applyFont="1" applyFill="1" applyBorder="1" applyAlignment="1">
      <alignment vertical="center"/>
    </xf>
    <xf numFmtId="179" fontId="29" fillId="0" borderId="6" xfId="4" applyNumberFormat="1" applyFont="1" applyFill="1" applyBorder="1" applyAlignment="1">
      <alignment vertical="center"/>
    </xf>
    <xf numFmtId="0" fontId="29" fillId="0" borderId="84" xfId="4" applyNumberFormat="1" applyFont="1" applyFill="1" applyBorder="1" applyAlignment="1">
      <alignment horizontal="right" vertical="center"/>
    </xf>
    <xf numFmtId="179" fontId="29" fillId="0" borderId="5" xfId="4" applyNumberFormat="1" applyFont="1" applyFill="1" applyBorder="1" applyAlignment="1">
      <alignment vertical="center"/>
    </xf>
    <xf numFmtId="38" fontId="29" fillId="0" borderId="9" xfId="4" applyFont="1" applyFill="1" applyBorder="1" applyAlignment="1">
      <alignment vertical="center"/>
    </xf>
    <xf numFmtId="38" fontId="29" fillId="0" borderId="77" xfId="4" applyFont="1" applyFill="1" applyBorder="1" applyAlignment="1">
      <alignment vertical="center"/>
    </xf>
    <xf numFmtId="38" fontId="29" fillId="0" borderId="9" xfId="4" applyFont="1" applyFill="1" applyBorder="1" applyAlignment="1">
      <alignment horizontal="right" vertical="center"/>
    </xf>
    <xf numFmtId="38" fontId="29" fillId="0" borderId="77" xfId="4" applyFont="1" applyFill="1" applyBorder="1" applyAlignment="1">
      <alignment horizontal="right" vertical="center"/>
    </xf>
    <xf numFmtId="177" fontId="29" fillId="0" borderId="84" xfId="4" applyNumberFormat="1" applyFont="1" applyFill="1" applyBorder="1" applyAlignment="1">
      <alignment horizontal="right" vertical="center"/>
    </xf>
    <xf numFmtId="177" fontId="29" fillId="0" borderId="84" xfId="4" applyNumberFormat="1" applyFont="1" applyFill="1" applyBorder="1" applyAlignment="1">
      <alignment vertical="center"/>
    </xf>
    <xf numFmtId="38" fontId="29" fillId="0" borderId="17" xfId="4" applyFont="1" applyFill="1" applyBorder="1" applyAlignment="1">
      <alignment horizontal="right" vertical="center"/>
    </xf>
    <xf numFmtId="38" fontId="29" fillId="0" borderId="8" xfId="4" applyFont="1" applyFill="1" applyBorder="1" applyAlignment="1">
      <alignment vertical="center"/>
    </xf>
    <xf numFmtId="181" fontId="29" fillId="0" borderId="5" xfId="4" applyNumberFormat="1" applyFont="1" applyFill="1" applyBorder="1" applyAlignment="1">
      <alignment horizontal="center" vertical="center"/>
    </xf>
    <xf numFmtId="177" fontId="29" fillId="0" borderId="75" xfId="4" applyNumberFormat="1" applyFont="1" applyFill="1" applyBorder="1" applyAlignment="1">
      <alignment horizontal="right" vertical="center"/>
    </xf>
    <xf numFmtId="181" fontId="29" fillId="0" borderId="6" xfId="4" applyNumberFormat="1" applyFont="1" applyFill="1" applyBorder="1" applyAlignment="1">
      <alignment horizontal="center" vertical="center"/>
    </xf>
    <xf numFmtId="181" fontId="29" fillId="0" borderId="6" xfId="4" applyNumberFormat="1" applyFont="1" applyFill="1" applyBorder="1" applyAlignment="1">
      <alignment vertical="center"/>
    </xf>
    <xf numFmtId="49" fontId="29" fillId="0" borderId="88" xfId="4" applyNumberFormat="1" applyFont="1" applyFill="1" applyBorder="1" applyAlignment="1">
      <alignment horizontal="center" vertical="center" wrapText="1"/>
    </xf>
    <xf numFmtId="38" fontId="29" fillId="0" borderId="88" xfId="4" applyFont="1" applyFill="1" applyBorder="1" applyAlignment="1">
      <alignment horizontal="right" vertical="center"/>
    </xf>
    <xf numFmtId="177" fontId="29" fillId="0" borderId="17" xfId="4" applyNumberFormat="1" applyFont="1" applyFill="1" applyBorder="1" applyAlignment="1">
      <alignment horizontal="right" vertical="center"/>
    </xf>
    <xf numFmtId="177" fontId="29" fillId="0" borderId="99" xfId="4" applyNumberFormat="1" applyFont="1" applyFill="1" applyBorder="1" applyAlignment="1">
      <alignment vertical="center"/>
    </xf>
    <xf numFmtId="177" fontId="29" fillId="0" borderId="102" xfId="4" applyNumberFormat="1" applyFont="1" applyFill="1" applyBorder="1" applyAlignment="1">
      <alignment vertical="center"/>
    </xf>
    <xf numFmtId="179" fontId="29" fillId="0" borderId="98" xfId="4" applyNumberFormat="1" applyFont="1" applyFill="1" applyBorder="1" applyAlignment="1">
      <alignment vertical="center"/>
    </xf>
    <xf numFmtId="38" fontId="29" fillId="0" borderId="99" xfId="4" applyFont="1" applyFill="1" applyBorder="1" applyAlignment="1">
      <alignment vertical="center"/>
    </xf>
    <xf numFmtId="38" fontId="29" fillId="0" borderId="100" xfId="4" applyFont="1" applyFill="1" applyBorder="1" applyAlignment="1">
      <alignment vertical="center"/>
    </xf>
    <xf numFmtId="181" fontId="29" fillId="0" borderId="101" xfId="4" applyNumberFormat="1" applyFont="1" applyFill="1" applyBorder="1" applyAlignment="1">
      <alignment vertical="center"/>
    </xf>
    <xf numFmtId="38" fontId="29" fillId="0" borderId="17" xfId="4" applyFont="1" applyFill="1" applyBorder="1" applyAlignment="1">
      <alignment vertical="center"/>
    </xf>
    <xf numFmtId="178" fontId="12" fillId="0" borderId="88" xfId="5" applyNumberFormat="1" applyFont="1" applyFill="1" applyBorder="1" applyAlignment="1">
      <alignment vertical="center"/>
    </xf>
    <xf numFmtId="178" fontId="12" fillId="0" borderId="108" xfId="5" applyNumberFormat="1" applyFont="1" applyFill="1" applyBorder="1" applyAlignment="1">
      <alignment vertical="center"/>
    </xf>
    <xf numFmtId="178" fontId="12" fillId="0" borderId="108" xfId="4" applyNumberFormat="1" applyFont="1" applyFill="1" applyBorder="1" applyAlignment="1">
      <alignment vertical="center"/>
    </xf>
    <xf numFmtId="178" fontId="12" fillId="0" borderId="110" xfId="4" applyNumberFormat="1" applyFont="1" applyFill="1" applyBorder="1" applyAlignment="1">
      <alignment vertical="center"/>
    </xf>
    <xf numFmtId="178" fontId="12" fillId="0" borderId="111" xfId="4" applyNumberFormat="1" applyFont="1" applyFill="1" applyBorder="1" applyAlignment="1">
      <alignment vertical="center"/>
    </xf>
    <xf numFmtId="178" fontId="12" fillId="0" borderId="98" xfId="5" applyNumberFormat="1" applyFont="1" applyFill="1" applyBorder="1" applyAlignment="1">
      <alignment vertical="center"/>
    </xf>
    <xf numFmtId="178" fontId="12" fillId="0" borderId="121" xfId="5" applyNumberFormat="1" applyFont="1" applyFill="1" applyBorder="1" applyAlignment="1">
      <alignment vertical="center"/>
    </xf>
    <xf numFmtId="178" fontId="12" fillId="0" borderId="6" xfId="5" applyNumberFormat="1" applyFont="1" applyFill="1" applyBorder="1" applyAlignment="1">
      <alignment vertical="center"/>
    </xf>
    <xf numFmtId="178" fontId="12" fillId="0" borderId="123" xfId="5" applyNumberFormat="1" applyFont="1" applyFill="1" applyBorder="1" applyAlignment="1">
      <alignment vertical="center"/>
    </xf>
    <xf numFmtId="178" fontId="12" fillId="0" borderId="105" xfId="4" applyNumberFormat="1" applyFont="1" applyFill="1" applyBorder="1" applyAlignment="1">
      <alignment vertical="center"/>
    </xf>
    <xf numFmtId="178" fontId="12" fillId="0" borderId="127" xfId="4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vertical="center"/>
    </xf>
    <xf numFmtId="178" fontId="12" fillId="0" borderId="0" xfId="5" applyNumberFormat="1" applyFont="1" applyFill="1" applyBorder="1" applyAlignment="1">
      <alignment vertical="center"/>
    </xf>
    <xf numFmtId="178" fontId="32" fillId="0" borderId="0" xfId="4" applyNumberFormat="1" applyFont="1" applyFill="1" applyBorder="1" applyAlignment="1">
      <alignment vertical="center"/>
    </xf>
    <xf numFmtId="178" fontId="33" fillId="0" borderId="0" xfId="5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horizontal="right" vertical="center"/>
    </xf>
    <xf numFmtId="178" fontId="32" fillId="0" borderId="0" xfId="4" applyNumberFormat="1" applyFont="1" applyFill="1" applyBorder="1" applyAlignment="1">
      <alignment horizontal="right" vertical="center"/>
    </xf>
    <xf numFmtId="178" fontId="33" fillId="0" borderId="0" xfId="4" applyNumberFormat="1" applyFont="1" applyFill="1" applyBorder="1" applyAlignment="1">
      <alignment horizontal="right" vertical="center"/>
    </xf>
    <xf numFmtId="185" fontId="16" fillId="0" borderId="135" xfId="5" applyNumberFormat="1" applyFont="1" applyFill="1" applyBorder="1" applyAlignment="1">
      <alignment vertical="center" wrapText="1"/>
    </xf>
    <xf numFmtId="185" fontId="16" fillId="0" borderId="109" xfId="5" applyNumberFormat="1" applyFont="1" applyFill="1" applyBorder="1" applyAlignment="1">
      <alignment vertical="center" wrapText="1"/>
    </xf>
    <xf numFmtId="185" fontId="16" fillId="0" borderId="0" xfId="5" applyNumberFormat="1" applyFont="1" applyFill="1" applyBorder="1" applyAlignment="1">
      <alignment horizontal="center" vertical="center" wrapText="1"/>
    </xf>
    <xf numFmtId="185" fontId="16" fillId="0" borderId="139" xfId="5" applyNumberFormat="1" applyFont="1" applyFill="1" applyBorder="1" applyAlignment="1">
      <alignment vertical="center" wrapText="1"/>
    </xf>
    <xf numFmtId="185" fontId="16" fillId="0" borderId="119" xfId="5" applyNumberFormat="1" applyFont="1" applyFill="1" applyBorder="1" applyAlignment="1">
      <alignment vertical="center" wrapText="1"/>
    </xf>
    <xf numFmtId="178" fontId="16" fillId="0" borderId="143" xfId="5" applyNumberFormat="1" applyFont="1" applyFill="1" applyBorder="1" applyAlignment="1">
      <alignment vertical="center" shrinkToFit="1"/>
    </xf>
    <xf numFmtId="178" fontId="16" fillId="0" borderId="145" xfId="5" applyNumberFormat="1" applyFont="1" applyFill="1" applyBorder="1" applyAlignment="1">
      <alignment vertical="center" shrinkToFit="1"/>
    </xf>
    <xf numFmtId="178" fontId="16" fillId="0" borderId="146" xfId="5" applyNumberFormat="1" applyFont="1" applyFill="1" applyBorder="1" applyAlignment="1">
      <alignment vertical="center" shrinkToFit="1"/>
    </xf>
    <xf numFmtId="10" fontId="16" fillId="0" borderId="0" xfId="5" applyNumberFormat="1" applyFont="1" applyFill="1" applyAlignment="1">
      <alignment vertical="center" wrapText="1"/>
    </xf>
    <xf numFmtId="9" fontId="16" fillId="0" borderId="0" xfId="5" applyFont="1" applyFill="1" applyAlignment="1">
      <alignment vertical="center" wrapText="1"/>
    </xf>
    <xf numFmtId="185" fontId="16" fillId="0" borderId="0" xfId="5" applyNumberFormat="1" applyFont="1" applyFill="1" applyBorder="1" applyAlignment="1">
      <alignment vertical="center" wrapText="1"/>
    </xf>
    <xf numFmtId="186" fontId="16" fillId="0" borderId="143" xfId="5" applyNumberFormat="1" applyFont="1" applyFill="1" applyBorder="1" applyAlignment="1">
      <alignment vertical="center"/>
    </xf>
    <xf numFmtId="186" fontId="16" fillId="0" borderId="146" xfId="5" applyNumberFormat="1" applyFont="1" applyFill="1" applyBorder="1" applyAlignment="1">
      <alignment vertical="center"/>
    </xf>
    <xf numFmtId="185" fontId="16" fillId="0" borderId="0" xfId="5" applyNumberFormat="1" applyFont="1" applyFill="1" applyAlignment="1">
      <alignment vertical="center" wrapText="1"/>
    </xf>
    <xf numFmtId="178" fontId="16" fillId="0" borderId="143" xfId="5" applyNumberFormat="1" applyFont="1" applyFill="1" applyBorder="1" applyAlignment="1">
      <alignment vertical="center"/>
    </xf>
    <xf numFmtId="178" fontId="16" fillId="0" borderId="146" xfId="5" applyNumberFormat="1" applyFont="1" applyFill="1" applyBorder="1" applyAlignment="1">
      <alignment vertical="center"/>
    </xf>
    <xf numFmtId="177" fontId="16" fillId="0" borderId="108" xfId="4" applyNumberFormat="1" applyFont="1" applyFill="1" applyBorder="1" applyAlignment="1">
      <alignment vertical="center"/>
    </xf>
    <xf numFmtId="177" fontId="16" fillId="0" borderId="0" xfId="4" applyNumberFormat="1" applyFont="1" applyFill="1" applyBorder="1" applyAlignment="1">
      <alignment vertical="center"/>
    </xf>
    <xf numFmtId="177" fontId="16" fillId="0" borderId="117" xfId="4" applyNumberFormat="1" applyFont="1" applyFill="1" applyBorder="1" applyAlignment="1">
      <alignment vertical="center"/>
    </xf>
    <xf numFmtId="177" fontId="16" fillId="0" borderId="43" xfId="4" applyNumberFormat="1" applyFont="1" applyFill="1" applyBorder="1" applyAlignment="1">
      <alignment vertical="center"/>
    </xf>
    <xf numFmtId="177" fontId="16" fillId="0" borderId="110" xfId="4" applyNumberFormat="1" applyFont="1" applyFill="1" applyBorder="1" applyAlignment="1">
      <alignment vertical="center"/>
    </xf>
    <xf numFmtId="177" fontId="16" fillId="0" borderId="42" xfId="4" applyNumberFormat="1" applyFont="1" applyFill="1" applyBorder="1" applyAlignment="1">
      <alignment vertical="center"/>
    </xf>
    <xf numFmtId="177" fontId="16" fillId="0" borderId="121" xfId="4" applyNumberFormat="1" applyFont="1" applyFill="1" applyBorder="1" applyAlignment="1">
      <alignment vertical="center"/>
    </xf>
    <xf numFmtId="177" fontId="16" fillId="0" borderId="168" xfId="4" applyNumberFormat="1" applyFont="1" applyFill="1" applyBorder="1" applyAlignment="1">
      <alignment vertical="center"/>
    </xf>
    <xf numFmtId="177" fontId="16" fillId="0" borderId="162" xfId="4" applyNumberFormat="1" applyFont="1" applyFill="1" applyBorder="1" applyAlignment="1">
      <alignment vertical="center"/>
    </xf>
    <xf numFmtId="177" fontId="16" fillId="4" borderId="108" xfId="4" applyNumberFormat="1" applyFont="1" applyFill="1" applyBorder="1" applyAlignment="1">
      <alignment vertical="center"/>
    </xf>
    <xf numFmtId="177" fontId="16" fillId="4" borderId="42" xfId="4" applyNumberFormat="1" applyFont="1" applyFill="1" applyBorder="1" applyAlignment="1">
      <alignment vertical="center"/>
    </xf>
    <xf numFmtId="189" fontId="16" fillId="4" borderId="108" xfId="4" applyNumberFormat="1" applyFont="1" applyFill="1" applyBorder="1" applyAlignment="1">
      <alignment vertical="center"/>
    </xf>
    <xf numFmtId="177" fontId="16" fillId="4" borderId="0" xfId="4" applyNumberFormat="1" applyFont="1" applyFill="1" applyBorder="1" applyAlignment="1">
      <alignment vertical="center"/>
    </xf>
    <xf numFmtId="40" fontId="16" fillId="4" borderId="0" xfId="4" applyNumberFormat="1" applyFont="1" applyFill="1" applyBorder="1" applyAlignment="1">
      <alignment vertical="center"/>
    </xf>
    <xf numFmtId="177" fontId="16" fillId="4" borderId="110" xfId="4" applyNumberFormat="1" applyFont="1" applyFill="1" applyBorder="1" applyAlignment="1">
      <alignment vertical="center"/>
    </xf>
    <xf numFmtId="189" fontId="16" fillId="4" borderId="110" xfId="4" applyNumberFormat="1" applyFont="1" applyFill="1" applyBorder="1" applyAlignment="1">
      <alignment vertical="center"/>
    </xf>
    <xf numFmtId="177" fontId="16" fillId="4" borderId="117" xfId="4" applyNumberFormat="1" applyFont="1" applyFill="1" applyBorder="1" applyAlignment="1">
      <alignment vertical="center"/>
    </xf>
    <xf numFmtId="189" fontId="16" fillId="4" borderId="117" xfId="4" applyNumberFormat="1" applyFont="1" applyFill="1" applyBorder="1" applyAlignment="1">
      <alignment vertical="center"/>
    </xf>
    <xf numFmtId="189" fontId="16" fillId="4" borderId="43" xfId="4" applyNumberFormat="1" applyFont="1" applyFill="1" applyBorder="1" applyAlignment="1">
      <alignment vertical="center"/>
    </xf>
    <xf numFmtId="177" fontId="16" fillId="4" borderId="123" xfId="4" applyNumberFormat="1" applyFont="1" applyFill="1" applyBorder="1" applyAlignment="1">
      <alignment horizontal="center" vertical="center"/>
    </xf>
    <xf numFmtId="189" fontId="16" fillId="4" borderId="123" xfId="4" applyNumberFormat="1" applyFont="1" applyFill="1" applyBorder="1" applyAlignment="1">
      <alignment horizontal="center" vertical="center"/>
    </xf>
    <xf numFmtId="183" fontId="16" fillId="4" borderId="124" xfId="4" applyNumberFormat="1" applyFont="1" applyFill="1" applyBorder="1" applyAlignment="1">
      <alignment horizontal="center" vertical="center"/>
    </xf>
    <xf numFmtId="177" fontId="16" fillId="4" borderId="110" xfId="4" applyNumberFormat="1" applyFont="1" applyFill="1" applyBorder="1" applyAlignment="1">
      <alignment horizontal="center" vertical="center"/>
    </xf>
    <xf numFmtId="189" fontId="16" fillId="4" borderId="110" xfId="4" applyNumberFormat="1" applyFont="1" applyFill="1" applyBorder="1" applyAlignment="1">
      <alignment horizontal="center" vertical="center"/>
    </xf>
    <xf numFmtId="183" fontId="16" fillId="4" borderId="111" xfId="4" applyNumberFormat="1" applyFont="1" applyFill="1" applyBorder="1" applyAlignment="1">
      <alignment horizontal="center" vertical="center"/>
    </xf>
    <xf numFmtId="177" fontId="16" fillId="4" borderId="43" xfId="4" applyNumberFormat="1" applyFont="1" applyFill="1" applyBorder="1" applyAlignment="1">
      <alignment vertical="center"/>
    </xf>
    <xf numFmtId="177" fontId="16" fillId="4" borderId="123" xfId="4" applyNumberFormat="1" applyFont="1" applyFill="1" applyBorder="1" applyAlignment="1">
      <alignment vertical="center"/>
    </xf>
    <xf numFmtId="177" fontId="16" fillId="4" borderId="172" xfId="4" applyNumberFormat="1" applyFont="1" applyFill="1" applyBorder="1" applyAlignment="1">
      <alignment vertical="center"/>
    </xf>
    <xf numFmtId="189" fontId="16" fillId="4" borderId="123" xfId="4" applyNumberFormat="1" applyFont="1" applyFill="1" applyBorder="1" applyAlignment="1">
      <alignment vertical="center"/>
    </xf>
    <xf numFmtId="38" fontId="16" fillId="4" borderId="0" xfId="4" applyFont="1" applyFill="1" applyBorder="1" applyAlignment="1">
      <alignment vertical="center"/>
    </xf>
    <xf numFmtId="177" fontId="16" fillId="4" borderId="117" xfId="4" applyNumberFormat="1" applyFont="1" applyFill="1" applyBorder="1" applyAlignment="1">
      <alignment horizontal="center" vertical="center"/>
    </xf>
    <xf numFmtId="189" fontId="16" fillId="4" borderId="117" xfId="4" applyNumberFormat="1" applyFont="1" applyFill="1" applyBorder="1" applyAlignment="1">
      <alignment horizontal="center" vertical="center"/>
    </xf>
    <xf numFmtId="183" fontId="16" fillId="4" borderId="165" xfId="4" applyNumberFormat="1" applyFont="1" applyFill="1" applyBorder="1" applyAlignment="1">
      <alignment horizontal="center" vertical="center"/>
    </xf>
    <xf numFmtId="177" fontId="38" fillId="4" borderId="110" xfId="4" applyNumberFormat="1" applyFont="1" applyFill="1" applyBorder="1" applyAlignment="1">
      <alignment vertical="center"/>
    </xf>
    <xf numFmtId="178" fontId="16" fillId="4" borderId="110" xfId="4" applyNumberFormat="1" applyFont="1" applyFill="1" applyBorder="1" applyAlignment="1">
      <alignment horizontal="right" vertical="center"/>
    </xf>
    <xf numFmtId="177" fontId="38" fillId="4" borderId="117" xfId="4" applyNumberFormat="1" applyFont="1" applyFill="1" applyBorder="1" applyAlignment="1">
      <alignment vertical="center"/>
    </xf>
    <xf numFmtId="178" fontId="16" fillId="4" borderId="117" xfId="4" applyNumberFormat="1" applyFont="1" applyFill="1" applyBorder="1" applyAlignment="1">
      <alignment horizontal="right" vertical="center"/>
    </xf>
    <xf numFmtId="189" fontId="16" fillId="4" borderId="42" xfId="4" applyNumberFormat="1" applyFont="1" applyFill="1" applyBorder="1" applyAlignment="1">
      <alignment vertical="center"/>
    </xf>
    <xf numFmtId="177" fontId="38" fillId="4" borderId="172" xfId="4" applyNumberFormat="1" applyFont="1" applyFill="1" applyBorder="1" applyAlignment="1">
      <alignment vertical="center"/>
    </xf>
    <xf numFmtId="177" fontId="16" fillId="4" borderId="176" xfId="4" applyNumberFormat="1" applyFont="1" applyFill="1" applyBorder="1" applyAlignment="1">
      <alignment vertical="center"/>
    </xf>
    <xf numFmtId="189" fontId="16" fillId="4" borderId="176" xfId="4" applyNumberFormat="1" applyFont="1" applyFill="1" applyBorder="1" applyAlignment="1">
      <alignment vertical="center"/>
    </xf>
    <xf numFmtId="177" fontId="16" fillId="4" borderId="178" xfId="4" applyNumberFormat="1" applyFont="1" applyFill="1" applyBorder="1" applyAlignment="1">
      <alignment vertical="center"/>
    </xf>
    <xf numFmtId="189" fontId="16" fillId="4" borderId="178" xfId="4" applyNumberFormat="1" applyFont="1" applyFill="1" applyBorder="1" applyAlignment="1">
      <alignment vertical="center"/>
    </xf>
    <xf numFmtId="177" fontId="16" fillId="4" borderId="179" xfId="4" applyNumberFormat="1" applyFont="1" applyFill="1" applyBorder="1" applyAlignment="1">
      <alignment vertical="center"/>
    </xf>
    <xf numFmtId="177" fontId="16" fillId="4" borderId="68" xfId="4" applyNumberFormat="1" applyFont="1" applyFill="1" applyBorder="1" applyAlignment="1">
      <alignment vertical="center"/>
    </xf>
    <xf numFmtId="177" fontId="16" fillId="4" borderId="180" xfId="4" applyNumberFormat="1" applyFont="1" applyFill="1" applyBorder="1" applyAlignment="1">
      <alignment vertical="center"/>
    </xf>
    <xf numFmtId="177" fontId="16" fillId="4" borderId="77" xfId="4" applyNumberFormat="1" applyFont="1" applyFill="1" applyBorder="1" applyAlignment="1">
      <alignment vertical="center"/>
    </xf>
    <xf numFmtId="177" fontId="16" fillId="4" borderId="181" xfId="4" applyNumberFormat="1" applyFont="1" applyFill="1" applyBorder="1" applyAlignment="1">
      <alignment vertical="center"/>
    </xf>
    <xf numFmtId="177" fontId="16" fillId="4" borderId="164" xfId="4" applyNumberFormat="1" applyFont="1" applyFill="1" applyBorder="1" applyAlignment="1">
      <alignment vertical="center"/>
    </xf>
    <xf numFmtId="177" fontId="16" fillId="4" borderId="182" xfId="4" applyNumberFormat="1" applyFont="1" applyFill="1" applyBorder="1" applyAlignment="1">
      <alignment vertical="center"/>
    </xf>
    <xf numFmtId="177" fontId="16" fillId="4" borderId="161" xfId="4" applyNumberFormat="1" applyFont="1" applyFill="1" applyBorder="1" applyAlignment="1">
      <alignment vertical="center"/>
    </xf>
    <xf numFmtId="177" fontId="16" fillId="4" borderId="162" xfId="4" applyNumberFormat="1" applyFont="1" applyFill="1" applyBorder="1" applyAlignment="1">
      <alignment vertical="center"/>
    </xf>
    <xf numFmtId="189" fontId="16" fillId="4" borderId="162" xfId="4" applyNumberFormat="1" applyFont="1" applyFill="1" applyBorder="1" applyAlignment="1">
      <alignment horizontal="center" vertical="center"/>
    </xf>
    <xf numFmtId="183" fontId="16" fillId="4" borderId="163" xfId="4" applyNumberFormat="1" applyFont="1" applyFill="1" applyBorder="1" applyAlignment="1">
      <alignment horizontal="center" vertical="center"/>
    </xf>
    <xf numFmtId="38" fontId="48" fillId="0" borderId="18" xfId="8" applyFont="1" applyFill="1" applyBorder="1" applyAlignment="1">
      <alignment horizontal="right" vertical="center"/>
    </xf>
    <xf numFmtId="38" fontId="0" fillId="0" borderId="18" xfId="9" applyFont="1" applyFill="1" applyBorder="1" applyAlignment="1">
      <alignment horizontal="right" vertical="center"/>
    </xf>
    <xf numFmtId="191" fontId="0" fillId="0" borderId="206" xfId="10" applyNumberFormat="1" applyFont="1" applyBorder="1" applyAlignment="1">
      <alignment horizontal="center" vertical="center"/>
    </xf>
    <xf numFmtId="191" fontId="0" fillId="0" borderId="54" xfId="10" applyNumberFormat="1" applyFont="1" applyBorder="1" applyAlignment="1">
      <alignment horizontal="center" vertical="center"/>
    </xf>
    <xf numFmtId="191" fontId="0" fillId="0" borderId="205" xfId="8" applyNumberFormat="1" applyFont="1" applyBorder="1" applyAlignment="1">
      <alignment horizontal="center" vertical="center"/>
    </xf>
    <xf numFmtId="191" fontId="0" fillId="0" borderId="18" xfId="8" applyNumberFormat="1" applyFont="1" applyBorder="1" applyAlignment="1">
      <alignment horizontal="center" vertical="center"/>
    </xf>
    <xf numFmtId="191" fontId="0" fillId="0" borderId="202" xfId="8" applyNumberFormat="1" applyFont="1" applyBorder="1" applyAlignment="1">
      <alignment horizontal="center" vertical="center"/>
    </xf>
    <xf numFmtId="191" fontId="0" fillId="0" borderId="74" xfId="10" applyNumberFormat="1" applyFont="1" applyBorder="1" applyAlignment="1">
      <alignment horizontal="center" vertical="center"/>
    </xf>
    <xf numFmtId="191" fontId="0" fillId="0" borderId="89" xfId="10" applyNumberFormat="1" applyFont="1" applyBorder="1" applyAlignment="1">
      <alignment horizontal="center" vertical="center"/>
    </xf>
    <xf numFmtId="191" fontId="0" fillId="0" borderId="87" xfId="8" applyNumberFormat="1" applyFont="1" applyBorder="1" applyAlignment="1">
      <alignment horizontal="center" vertical="center"/>
    </xf>
    <xf numFmtId="191" fontId="0" fillId="0" borderId="202" xfId="10" applyNumberFormat="1" applyFont="1" applyBorder="1" applyAlignment="1">
      <alignment horizontal="center" vertical="center"/>
    </xf>
    <xf numFmtId="191" fontId="0" fillId="0" borderId="18" xfId="10" applyNumberFormat="1" applyFont="1" applyBorder="1" applyAlignment="1">
      <alignment horizontal="center" vertical="center"/>
    </xf>
    <xf numFmtId="191" fontId="4" fillId="0" borderId="205" xfId="8" applyNumberFormat="1" applyFont="1" applyBorder="1" applyAlignment="1">
      <alignment horizontal="center" vertical="center"/>
    </xf>
    <xf numFmtId="191" fontId="4" fillId="0" borderId="87" xfId="8" applyNumberFormat="1" applyFont="1" applyBorder="1" applyAlignment="1">
      <alignment horizontal="center" vertical="center"/>
    </xf>
    <xf numFmtId="191" fontId="4" fillId="0" borderId="202" xfId="8" applyNumberFormat="1" applyFont="1" applyBorder="1" applyAlignment="1">
      <alignment horizontal="center" vertical="center"/>
    </xf>
    <xf numFmtId="191" fontId="4" fillId="0" borderId="18" xfId="8" applyNumberFormat="1" applyFont="1" applyBorder="1" applyAlignment="1">
      <alignment horizontal="center" vertical="center"/>
    </xf>
    <xf numFmtId="38" fontId="16" fillId="0" borderId="110" xfId="8" applyFont="1" applyFill="1" applyBorder="1" applyAlignment="1"/>
    <xf numFmtId="38" fontId="16" fillId="0" borderId="178" xfId="8" applyFont="1" applyFill="1" applyBorder="1" applyAlignment="1"/>
    <xf numFmtId="0" fontId="9" fillId="0" borderId="12" xfId="2" applyBorder="1"/>
    <xf numFmtId="0" fontId="9" fillId="0" borderId="12" xfId="2" applyBorder="1" applyAlignment="1"/>
    <xf numFmtId="0" fontId="9" fillId="0" borderId="12" xfId="2" applyBorder="1" applyAlignment="1">
      <alignment horizontal="left" vertical="center" wrapText="1"/>
    </xf>
    <xf numFmtId="0" fontId="9" fillId="0" borderId="19" xfId="2" applyBorder="1"/>
    <xf numFmtId="0" fontId="0" fillId="6" borderId="12" xfId="0" applyFill="1" applyBorder="1"/>
    <xf numFmtId="0" fontId="10" fillId="6" borderId="9" xfId="1" applyFont="1" applyFill="1" applyBorder="1" applyAlignment="1">
      <alignment vertical="center"/>
    </xf>
    <xf numFmtId="0" fontId="4" fillId="6" borderId="10" xfId="1" applyFill="1" applyBorder="1" applyAlignment="1"/>
    <xf numFmtId="0" fontId="0" fillId="7" borderId="12" xfId="0" applyFill="1" applyBorder="1"/>
    <xf numFmtId="0" fontId="10" fillId="7" borderId="9" xfId="1" applyFont="1" applyFill="1" applyBorder="1" applyAlignment="1">
      <alignment vertical="center"/>
    </xf>
    <xf numFmtId="0" fontId="4" fillId="7" borderId="10" xfId="1" applyFill="1" applyBorder="1" applyAlignment="1"/>
    <xf numFmtId="0" fontId="10" fillId="8" borderId="9" xfId="1" applyFont="1" applyFill="1" applyBorder="1" applyAlignment="1">
      <alignment vertical="center"/>
    </xf>
    <xf numFmtId="0" fontId="4" fillId="8" borderId="10" xfId="1" applyFill="1" applyBorder="1" applyAlignment="1"/>
    <xf numFmtId="0" fontId="10" fillId="9" borderId="9" xfId="1" applyFont="1" applyFill="1" applyBorder="1" applyAlignment="1">
      <alignment vertical="center"/>
    </xf>
    <xf numFmtId="0" fontId="4" fillId="9" borderId="10" xfId="1" applyFill="1" applyBorder="1" applyAlignment="1"/>
    <xf numFmtId="0" fontId="4" fillId="0" borderId="10" xfId="1" applyBorder="1" applyAlignment="1">
      <alignment wrapText="1"/>
    </xf>
    <xf numFmtId="0" fontId="9" fillId="0" borderId="12" xfId="2" applyBorder="1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shrinkToFi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left" vertical="center" shrinkToFit="1"/>
    </xf>
    <xf numFmtId="0" fontId="22" fillId="4" borderId="18" xfId="0" applyFont="1" applyFill="1" applyBorder="1" applyAlignment="1">
      <alignment horizontal="left" vertical="center" wrapText="1"/>
    </xf>
    <xf numFmtId="0" fontId="12" fillId="0" borderId="0" xfId="0" applyFont="1"/>
    <xf numFmtId="186" fontId="23" fillId="0" borderId="0" xfId="0" applyNumberFormat="1" applyFont="1" applyAlignment="1">
      <alignment vertical="center"/>
    </xf>
    <xf numFmtId="186" fontId="43" fillId="0" borderId="0" xfId="0" applyNumberFormat="1" applyFont="1" applyAlignment="1">
      <alignment vertical="center"/>
    </xf>
    <xf numFmtId="191" fontId="0" fillId="0" borderId="18" xfId="9" applyNumberFormat="1" applyFont="1" applyFill="1" applyBorder="1" applyAlignment="1">
      <alignment horizontal="right" vertical="center"/>
    </xf>
    <xf numFmtId="0" fontId="15" fillId="0" borderId="0" xfId="0" applyFont="1"/>
    <xf numFmtId="186" fontId="40" fillId="0" borderId="0" xfId="0" applyNumberFormat="1" applyFont="1" applyAlignment="1">
      <alignment vertical="center"/>
    </xf>
    <xf numFmtId="186" fontId="11" fillId="0" borderId="0" xfId="0" applyNumberFormat="1" applyFont="1" applyAlignment="1">
      <alignment horizontal="center" vertical="center"/>
    </xf>
    <xf numFmtId="186" fontId="2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86" fontId="11" fillId="0" borderId="81" xfId="0" applyNumberFormat="1" applyFont="1" applyBorder="1" applyAlignment="1">
      <alignment vertical="center"/>
    </xf>
    <xf numFmtId="186" fontId="11" fillId="0" borderId="184" xfId="0" applyNumberFormat="1" applyFont="1" applyBorder="1" applyAlignment="1">
      <alignment vertical="center"/>
    </xf>
    <xf numFmtId="186" fontId="40" fillId="0" borderId="0" xfId="0" applyNumberFormat="1" applyFont="1" applyAlignment="1">
      <alignment horizontal="center" vertical="center"/>
    </xf>
    <xf numFmtId="186" fontId="23" fillId="0" borderId="0" xfId="0" applyNumberFormat="1" applyFont="1" applyAlignment="1">
      <alignment horizontal="left" vertical="center"/>
    </xf>
    <xf numFmtId="0" fontId="33" fillId="0" borderId="77" xfId="12" applyFont="1" applyBorder="1" applyAlignment="1">
      <alignment vertical="center"/>
    </xf>
    <xf numFmtId="0" fontId="33" fillId="0" borderId="110" xfId="12" applyFont="1" applyBorder="1" applyAlignment="1">
      <alignment vertical="center"/>
    </xf>
    <xf numFmtId="0" fontId="33" fillId="0" borderId="69" xfId="12" applyFont="1" applyBorder="1" applyAlignment="1">
      <alignment vertical="center"/>
    </xf>
    <xf numFmtId="0" fontId="33" fillId="0" borderId="12" xfId="12" applyFont="1" applyBorder="1" applyAlignment="1">
      <alignment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shrinkToFit="1"/>
    </xf>
    <xf numFmtId="0" fontId="22" fillId="0" borderId="60" xfId="0" applyFont="1" applyBorder="1" applyAlignment="1">
      <alignment horizontal="center" vertical="center" wrapText="1"/>
    </xf>
    <xf numFmtId="0" fontId="22" fillId="0" borderId="60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177" fontId="38" fillId="4" borderId="110" xfId="4" applyNumberFormat="1" applyFont="1" applyFill="1" applyBorder="1" applyAlignment="1">
      <alignment horizontal="center" vertical="center"/>
    </xf>
    <xf numFmtId="178" fontId="16" fillId="4" borderId="110" xfId="4" applyNumberFormat="1" applyFont="1" applyFill="1" applyBorder="1" applyAlignment="1">
      <alignment horizontal="center" vertical="center"/>
    </xf>
    <xf numFmtId="38" fontId="25" fillId="0" borderId="110" xfId="8" applyFont="1" applyFill="1" applyBorder="1" applyAlignment="1"/>
    <xf numFmtId="38" fontId="25" fillId="0" borderId="9" xfId="8" applyFont="1" applyFill="1" applyBorder="1" applyAlignment="1"/>
    <xf numFmtId="0" fontId="0" fillId="10" borderId="12" xfId="0" applyFill="1" applyBorder="1"/>
    <xf numFmtId="0" fontId="0" fillId="9" borderId="8" xfId="0" applyFill="1" applyBorder="1"/>
    <xf numFmtId="0" fontId="67" fillId="4" borderId="0" xfId="0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63" fillId="4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63" fillId="0" borderId="0" xfId="0" applyFont="1"/>
    <xf numFmtId="0" fontId="33" fillId="0" borderId="0" xfId="0" applyFont="1"/>
    <xf numFmtId="0" fontId="25" fillId="0" borderId="87" xfId="0" applyFont="1" applyBorder="1"/>
    <xf numFmtId="0" fontId="25" fillId="0" borderId="54" xfId="0" applyFont="1" applyBorder="1"/>
    <xf numFmtId="0" fontId="25" fillId="0" borderId="138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3" fillId="0" borderId="81" xfId="0" applyFont="1" applyBorder="1" applyAlignment="1">
      <alignment vertical="center"/>
    </xf>
    <xf numFmtId="0" fontId="33" fillId="0" borderId="12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3" fillId="0" borderId="85" xfId="0" applyFont="1" applyBorder="1" applyAlignment="1">
      <alignment vertical="center"/>
    </xf>
    <xf numFmtId="0" fontId="33" fillId="0" borderId="77" xfId="0" applyFont="1" applyBorder="1" applyAlignment="1">
      <alignment vertical="center"/>
    </xf>
    <xf numFmtId="0" fontId="33" fillId="0" borderId="110" xfId="0" applyFont="1" applyBorder="1" applyAlignment="1">
      <alignment vertical="center"/>
    </xf>
    <xf numFmtId="0" fontId="33" fillId="0" borderId="69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138" xfId="0" applyFont="1" applyBorder="1" applyAlignment="1">
      <alignment vertical="center"/>
    </xf>
    <xf numFmtId="0" fontId="33" fillId="0" borderId="68" xfId="0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33" fillId="0" borderId="19" xfId="0" applyFont="1" applyBorder="1" applyAlignment="1">
      <alignment vertical="center"/>
    </xf>
    <xf numFmtId="0" fontId="33" fillId="0" borderId="113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33" fillId="0" borderId="176" xfId="0" applyFont="1" applyBorder="1" applyAlignment="1">
      <alignment vertical="center"/>
    </xf>
    <xf numFmtId="0" fontId="33" fillId="0" borderId="166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9" fillId="0" borderId="61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29" fillId="0" borderId="62" xfId="0" applyFont="1" applyBorder="1" applyAlignment="1">
      <alignment horizontal="right" vertical="center"/>
    </xf>
    <xf numFmtId="0" fontId="29" fillId="0" borderId="31" xfId="0" applyFont="1" applyBorder="1" applyAlignment="1">
      <alignment vertical="center"/>
    </xf>
    <xf numFmtId="0" fontId="29" fillId="0" borderId="48" xfId="0" applyFont="1" applyBorder="1" applyAlignment="1">
      <alignment vertical="center"/>
    </xf>
    <xf numFmtId="0" fontId="29" fillId="0" borderId="49" xfId="0" applyFont="1" applyBorder="1" applyAlignment="1">
      <alignment horizontal="right" vertical="center"/>
    </xf>
    <xf numFmtId="0" fontId="29" fillId="0" borderId="49" xfId="0" applyFont="1" applyBorder="1" applyAlignment="1">
      <alignment vertical="center"/>
    </xf>
    <xf numFmtId="0" fontId="29" fillId="0" borderId="49" xfId="0" applyFont="1" applyBorder="1" applyAlignment="1">
      <alignment horizontal="left" vertical="center"/>
    </xf>
    <xf numFmtId="0" fontId="29" fillId="0" borderId="74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5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8" fontId="12" fillId="0" borderId="0" xfId="0" applyNumberFormat="1" applyFont="1" applyAlignment="1">
      <alignment horizontal="right" vertical="center"/>
    </xf>
    <xf numFmtId="0" fontId="12" fillId="0" borderId="61" xfId="0" applyFont="1" applyBorder="1" applyAlignment="1">
      <alignment horizontal="left"/>
    </xf>
    <xf numFmtId="0" fontId="12" fillId="0" borderId="62" xfId="0" applyFont="1" applyBorder="1"/>
    <xf numFmtId="0" fontId="12" fillId="0" borderId="64" xfId="0" applyFont="1" applyBorder="1" applyAlignment="1">
      <alignment horizontal="right"/>
    </xf>
    <xf numFmtId="0" fontId="12" fillId="0" borderId="99" xfId="0" applyFont="1" applyBorder="1" applyAlignment="1">
      <alignment horizontal="center"/>
    </xf>
    <xf numFmtId="0" fontId="12" fillId="0" borderId="104" xfId="0" applyFont="1" applyBorder="1" applyAlignment="1">
      <alignment horizontal="center"/>
    </xf>
    <xf numFmtId="0" fontId="12" fillId="0" borderId="48" xfId="0" applyFont="1" applyBorder="1" applyAlignment="1">
      <alignment horizontal="left" vertical="top"/>
    </xf>
    <xf numFmtId="0" fontId="12" fillId="0" borderId="51" xfId="0" applyFont="1" applyBorder="1" applyAlignment="1">
      <alignment horizontal="center" vertical="center"/>
    </xf>
    <xf numFmtId="0" fontId="12" fillId="0" borderId="72" xfId="0" applyFont="1" applyBorder="1" applyAlignment="1">
      <alignment horizontal="left" vertical="center"/>
    </xf>
    <xf numFmtId="0" fontId="12" fillId="0" borderId="10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top"/>
    </xf>
    <xf numFmtId="0" fontId="12" fillId="0" borderId="31" xfId="0" applyFont="1" applyBorder="1" applyAlignment="1">
      <alignment horizontal="centerContinuous" vertical="center"/>
    </xf>
    <xf numFmtId="0" fontId="12" fillId="0" borderId="248" xfId="0" applyFont="1" applyBorder="1" applyAlignment="1">
      <alignment vertical="center"/>
    </xf>
    <xf numFmtId="0" fontId="12" fillId="0" borderId="121" xfId="0" applyFont="1" applyBorder="1" applyAlignment="1">
      <alignment horizontal="center" vertical="center"/>
    </xf>
    <xf numFmtId="183" fontId="12" fillId="0" borderId="122" xfId="0" applyNumberFormat="1" applyFont="1" applyBorder="1" applyAlignment="1">
      <alignment vertical="center"/>
    </xf>
    <xf numFmtId="0" fontId="12" fillId="0" borderId="107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vertical="center"/>
    </xf>
    <xf numFmtId="178" fontId="12" fillId="0" borderId="110" xfId="0" applyNumberFormat="1" applyFont="1" applyBorder="1" applyAlignment="1">
      <alignment vertical="center"/>
    </xf>
    <xf numFmtId="183" fontId="12" fillId="0" borderId="111" xfId="0" applyNumberFormat="1" applyFont="1" applyBorder="1" applyAlignment="1">
      <alignment vertical="center"/>
    </xf>
    <xf numFmtId="0" fontId="12" fillId="0" borderId="112" xfId="0" applyFont="1" applyBorder="1" applyAlignment="1">
      <alignment vertical="center"/>
    </xf>
    <xf numFmtId="0" fontId="12" fillId="0" borderId="113" xfId="0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vertical="center"/>
    </xf>
    <xf numFmtId="178" fontId="12" fillId="0" borderId="113" xfId="0" applyNumberFormat="1" applyFont="1" applyBorder="1" applyAlignment="1">
      <alignment vertical="center"/>
    </xf>
    <xf numFmtId="178" fontId="12" fillId="0" borderId="43" xfId="5" applyNumberFormat="1" applyFont="1" applyFill="1" applyBorder="1" applyAlignment="1">
      <alignment vertical="center"/>
    </xf>
    <xf numFmtId="183" fontId="12" fillId="0" borderId="114" xfId="0" applyNumberFormat="1" applyFont="1" applyBorder="1" applyAlignment="1">
      <alignment vertical="center"/>
    </xf>
    <xf numFmtId="0" fontId="12" fillId="0" borderId="115" xfId="0" applyFont="1" applyBorder="1" applyAlignment="1">
      <alignment vertical="center"/>
    </xf>
    <xf numFmtId="0" fontId="12" fillId="0" borderId="123" xfId="0" applyFont="1" applyBorder="1" applyAlignment="1">
      <alignment horizontal="center" vertical="center"/>
    </xf>
    <xf numFmtId="183" fontId="12" fillId="0" borderId="124" xfId="0" applyNumberFormat="1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183" fontId="12" fillId="0" borderId="109" xfId="0" applyNumberFormat="1" applyFont="1" applyBorder="1" applyAlignment="1">
      <alignment vertical="center"/>
    </xf>
    <xf numFmtId="0" fontId="12" fillId="0" borderId="116" xfId="0" applyFont="1" applyBorder="1" applyAlignment="1">
      <alignment vertical="center"/>
    </xf>
    <xf numFmtId="0" fontId="12" fillId="0" borderId="117" xfId="0" applyFont="1" applyBorder="1" applyAlignment="1">
      <alignment horizontal="center" vertical="center" shrinkToFit="1"/>
    </xf>
    <xf numFmtId="178" fontId="12" fillId="0" borderId="118" xfId="0" applyNumberFormat="1" applyFont="1" applyBorder="1" applyAlignment="1">
      <alignment vertical="center"/>
    </xf>
    <xf numFmtId="178" fontId="12" fillId="0" borderId="117" xfId="0" applyNumberFormat="1" applyFont="1" applyBorder="1" applyAlignment="1">
      <alignment vertical="center"/>
    </xf>
    <xf numFmtId="178" fontId="12" fillId="0" borderId="249" xfId="5" applyNumberFormat="1" applyFont="1" applyFill="1" applyBorder="1" applyAlignment="1">
      <alignment vertical="center"/>
    </xf>
    <xf numFmtId="0" fontId="12" fillId="0" borderId="107" xfId="0" applyFont="1" applyBorder="1" applyAlignment="1">
      <alignment vertical="top"/>
    </xf>
    <xf numFmtId="0" fontId="12" fillId="0" borderId="48" xfId="0" applyFont="1" applyBorder="1" applyAlignment="1">
      <alignment horizontal="centerContinuous" vertical="center"/>
    </xf>
    <xf numFmtId="0" fontId="12" fillId="0" borderId="91" xfId="0" applyFont="1" applyBorder="1" applyAlignment="1">
      <alignment vertical="top"/>
    </xf>
    <xf numFmtId="0" fontId="12" fillId="0" borderId="105" xfId="0" applyFont="1" applyBorder="1" applyAlignment="1">
      <alignment horizontal="center" vertical="center" shrinkToFit="1"/>
    </xf>
    <xf numFmtId="178" fontId="12" fillId="0" borderId="105" xfId="0" applyNumberFormat="1" applyFont="1" applyBorder="1" applyAlignment="1">
      <alignment vertical="center"/>
    </xf>
    <xf numFmtId="178" fontId="12" fillId="0" borderId="168" xfId="5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183" fontId="12" fillId="0" borderId="124" xfId="0" applyNumberFormat="1" applyFont="1" applyBorder="1"/>
    <xf numFmtId="0" fontId="12" fillId="0" borderId="31" xfId="0" applyFont="1" applyBorder="1" applyAlignment="1">
      <alignment horizontal="center" vertical="top"/>
    </xf>
    <xf numFmtId="0" fontId="12" fillId="0" borderId="48" xfId="0" applyFont="1" applyBorder="1" applyAlignment="1">
      <alignment horizontal="center"/>
    </xf>
    <xf numFmtId="0" fontId="30" fillId="0" borderId="0" xfId="0" applyFont="1" applyAlignment="1">
      <alignment vertical="top" wrapText="1"/>
    </xf>
    <xf numFmtId="0" fontId="3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9" fontId="30" fillId="0" borderId="0" xfId="0" applyNumberFormat="1" applyFont="1" applyAlignment="1">
      <alignment vertical="top"/>
    </xf>
    <xf numFmtId="49" fontId="35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 wrapText="1"/>
    </xf>
    <xf numFmtId="0" fontId="16" fillId="0" borderId="128" xfId="0" applyFont="1" applyBorder="1" applyAlignment="1">
      <alignment horizontal="distributed" vertical="center" wrapText="1" justifyLastLine="1"/>
    </xf>
    <xf numFmtId="0" fontId="16" fillId="0" borderId="74" xfId="0" applyFont="1" applyBorder="1" applyAlignment="1">
      <alignment horizontal="right" vertical="center" wrapText="1"/>
    </xf>
    <xf numFmtId="0" fontId="16" fillId="0" borderId="90" xfId="0" applyFont="1" applyBorder="1" applyAlignment="1">
      <alignment horizontal="left" vertical="center" wrapText="1"/>
    </xf>
    <xf numFmtId="0" fontId="16" fillId="0" borderId="91" xfId="0" applyFont="1" applyBorder="1" applyAlignment="1">
      <alignment horizontal="center" vertical="center" wrapText="1"/>
    </xf>
    <xf numFmtId="0" fontId="16" fillId="0" borderId="133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34" xfId="0" applyFont="1" applyBorder="1" applyAlignment="1">
      <alignment horizontal="distributed" vertical="center" wrapText="1"/>
    </xf>
    <xf numFmtId="38" fontId="16" fillId="0" borderId="125" xfId="0" applyNumberFormat="1" applyFont="1" applyBorder="1" applyAlignment="1">
      <alignment vertical="center" wrapText="1"/>
    </xf>
    <xf numFmtId="38" fontId="16" fillId="0" borderId="75" xfId="0" applyNumberFormat="1" applyFont="1" applyBorder="1" applyAlignment="1">
      <alignment vertical="center" wrapText="1"/>
    </xf>
    <xf numFmtId="0" fontId="16" fillId="0" borderId="136" xfId="0" applyFont="1" applyBorder="1" applyAlignment="1">
      <alignment horizontal="distributed" vertical="center" wrapText="1"/>
    </xf>
    <xf numFmtId="38" fontId="16" fillId="0" borderId="77" xfId="0" applyNumberFormat="1" applyFont="1" applyBorder="1" applyAlignment="1">
      <alignment vertical="center" wrapText="1"/>
    </xf>
    <xf numFmtId="0" fontId="16" fillId="0" borderId="137" xfId="0" applyFont="1" applyBorder="1" applyAlignment="1">
      <alignment horizontal="distributed" vertical="center" wrapText="1"/>
    </xf>
    <xf numFmtId="38" fontId="16" fillId="0" borderId="138" xfId="0" applyNumberFormat="1" applyFont="1" applyBorder="1" applyAlignment="1">
      <alignment vertical="center" wrapText="1"/>
    </xf>
    <xf numFmtId="38" fontId="16" fillId="0" borderId="140" xfId="0" applyNumberFormat="1" applyFont="1" applyBorder="1" applyAlignment="1">
      <alignment vertical="center" wrapText="1"/>
    </xf>
    <xf numFmtId="0" fontId="16" fillId="0" borderId="141" xfId="0" applyFont="1" applyBorder="1" applyAlignment="1">
      <alignment horizontal="distributed" vertical="center" wrapText="1"/>
    </xf>
    <xf numFmtId="38" fontId="16" fillId="0" borderId="142" xfId="0" applyNumberFormat="1" applyFont="1" applyBorder="1" applyAlignment="1">
      <alignment vertical="center" wrapText="1"/>
    </xf>
    <xf numFmtId="38" fontId="16" fillId="0" borderId="144" xfId="0" applyNumberFormat="1" applyFont="1" applyBorder="1" applyAlignment="1">
      <alignment vertical="center" wrapText="1"/>
    </xf>
    <xf numFmtId="0" fontId="16" fillId="0" borderId="0" xfId="0" applyFont="1" applyAlignment="1">
      <alignment horizontal="distributed" vertical="center" wrapText="1"/>
    </xf>
    <xf numFmtId="38" fontId="16" fillId="0" borderId="0" xfId="0" applyNumberFormat="1" applyFont="1" applyAlignment="1">
      <alignment vertical="center" wrapText="1"/>
    </xf>
    <xf numFmtId="38" fontId="16" fillId="0" borderId="0" xfId="0" applyNumberFormat="1" applyFont="1" applyAlignment="1">
      <alignment horizontal="center" vertical="center" wrapText="1"/>
    </xf>
    <xf numFmtId="38" fontId="16" fillId="0" borderId="107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85" fontId="16" fillId="0" borderId="0" xfId="0" applyNumberFormat="1" applyFont="1" applyAlignment="1">
      <alignment vertical="center" wrapText="1"/>
    </xf>
    <xf numFmtId="0" fontId="16" fillId="0" borderId="147" xfId="0" applyFont="1" applyBorder="1" applyAlignment="1">
      <alignment horizontal="distributed" vertical="center" wrapText="1" justifyLastLine="1"/>
    </xf>
    <xf numFmtId="0" fontId="16" fillId="0" borderId="147" xfId="0" applyFont="1" applyBorder="1" applyAlignment="1">
      <alignment horizontal="right" vertical="center" wrapText="1"/>
    </xf>
    <xf numFmtId="185" fontId="16" fillId="0" borderId="133" xfId="0" applyNumberFormat="1" applyFont="1" applyBorder="1" applyAlignment="1">
      <alignment horizontal="center" vertical="center" wrapText="1"/>
    </xf>
    <xf numFmtId="185" fontId="16" fillId="0" borderId="0" xfId="0" applyNumberFormat="1" applyFont="1" applyAlignment="1">
      <alignment horizontal="center" vertical="center" wrapText="1"/>
    </xf>
    <xf numFmtId="0" fontId="16" fillId="0" borderId="47" xfId="0" applyFont="1" applyBorder="1" applyAlignment="1">
      <alignment horizontal="distributed" vertical="center" wrapText="1"/>
    </xf>
    <xf numFmtId="0" fontId="16" fillId="0" borderId="153" xfId="0" applyFont="1" applyBorder="1" applyAlignment="1">
      <alignment horizontal="distributed" vertical="center" wrapText="1"/>
    </xf>
    <xf numFmtId="38" fontId="16" fillId="0" borderId="68" xfId="0" applyNumberFormat="1" applyFont="1" applyBorder="1" applyAlignment="1">
      <alignment vertical="center" wrapText="1"/>
    </xf>
    <xf numFmtId="0" fontId="16" fillId="0" borderId="154" xfId="0" applyFont="1" applyBorder="1" applyAlignment="1">
      <alignment horizontal="distributed" vertical="center" wrapText="1"/>
    </xf>
    <xf numFmtId="0" fontId="16" fillId="0" borderId="155" xfId="0" applyFont="1" applyBorder="1" applyAlignment="1">
      <alignment horizontal="center" vertical="center" wrapText="1"/>
    </xf>
    <xf numFmtId="0" fontId="16" fillId="0" borderId="156" xfId="0" applyFont="1" applyBorder="1" applyAlignment="1">
      <alignment horizontal="center" vertical="center" wrapText="1"/>
    </xf>
    <xf numFmtId="185" fontId="16" fillId="0" borderId="156" xfId="0" applyNumberFormat="1" applyFont="1" applyBorder="1" applyAlignment="1">
      <alignment horizontal="center" vertical="center" wrapText="1"/>
    </xf>
    <xf numFmtId="0" fontId="16" fillId="0" borderId="157" xfId="0" applyFont="1" applyBorder="1" applyAlignment="1">
      <alignment horizontal="center" vertical="center" wrapText="1"/>
    </xf>
    <xf numFmtId="0" fontId="16" fillId="0" borderId="158" xfId="0" applyFont="1" applyBorder="1" applyAlignment="1">
      <alignment horizontal="center" vertical="center" wrapText="1"/>
    </xf>
    <xf numFmtId="0" fontId="34" fillId="0" borderId="0" xfId="0" applyFont="1"/>
    <xf numFmtId="0" fontId="16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6" fillId="0" borderId="162" xfId="0" applyFont="1" applyBorder="1" applyAlignment="1">
      <alignment horizontal="distributed" vertical="center" wrapText="1" justifyLastLine="1"/>
    </xf>
    <xf numFmtId="0" fontId="16" fillId="0" borderId="162" xfId="0" applyFont="1" applyBorder="1" applyAlignment="1">
      <alignment horizontal="center" vertical="center" wrapText="1" shrinkToFit="1"/>
    </xf>
    <xf numFmtId="0" fontId="16" fillId="0" borderId="163" xfId="0" applyFont="1" applyBorder="1" applyAlignment="1">
      <alignment horizontal="distributed" vertical="center" wrapText="1" justifyLastLine="1"/>
    </xf>
    <xf numFmtId="0" fontId="16" fillId="0" borderId="68" xfId="0" applyFont="1" applyBorder="1" applyAlignment="1">
      <alignment horizontal="center"/>
    </xf>
    <xf numFmtId="183" fontId="16" fillId="0" borderId="108" xfId="0" applyNumberFormat="1" applyFont="1" applyBorder="1" applyAlignment="1">
      <alignment horizontal="right" vertical="center"/>
    </xf>
    <xf numFmtId="183" fontId="16" fillId="0" borderId="75" xfId="0" applyNumberFormat="1" applyFont="1" applyBorder="1" applyAlignment="1">
      <alignment vertical="center"/>
    </xf>
    <xf numFmtId="183" fontId="16" fillId="0" borderId="109" xfId="0" applyNumberFormat="1" applyFont="1" applyBorder="1" applyAlignment="1">
      <alignment vertical="center"/>
    </xf>
    <xf numFmtId="187" fontId="16" fillId="0" borderId="0" xfId="0" applyNumberFormat="1" applyFont="1" applyAlignment="1">
      <alignment horizontal="right" vertical="center"/>
    </xf>
    <xf numFmtId="0" fontId="16" fillId="0" borderId="75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center" shrinkToFit="1"/>
    </xf>
    <xf numFmtId="183" fontId="16" fillId="0" borderId="110" xfId="0" applyNumberFormat="1" applyFont="1" applyBorder="1" applyAlignment="1">
      <alignment horizontal="right" vertical="center"/>
    </xf>
    <xf numFmtId="183" fontId="16" fillId="0" borderId="77" xfId="0" applyNumberFormat="1" applyFont="1" applyBorder="1" applyAlignment="1">
      <alignment vertical="center"/>
    </xf>
    <xf numFmtId="183" fontId="16" fillId="0" borderId="111" xfId="0" applyNumberFormat="1" applyFont="1" applyBorder="1" applyAlignment="1">
      <alignment vertical="center"/>
    </xf>
    <xf numFmtId="183" fontId="16" fillId="0" borderId="117" xfId="0" applyNumberFormat="1" applyFont="1" applyBorder="1" applyAlignment="1">
      <alignment horizontal="right" vertical="center"/>
    </xf>
    <xf numFmtId="183" fontId="16" fillId="0" borderId="164" xfId="0" applyNumberFormat="1" applyFont="1" applyBorder="1" applyAlignment="1">
      <alignment vertical="center"/>
    </xf>
    <xf numFmtId="183" fontId="16" fillId="0" borderId="165" xfId="0" applyNumberFormat="1" applyFont="1" applyBorder="1" applyAlignment="1">
      <alignment vertical="center"/>
    </xf>
    <xf numFmtId="183" fontId="16" fillId="0" borderId="43" xfId="0" applyNumberFormat="1" applyFont="1" applyBorder="1" applyAlignment="1">
      <alignment vertical="center"/>
    </xf>
    <xf numFmtId="183" fontId="16" fillId="0" borderId="166" xfId="0" applyNumberFormat="1" applyFont="1" applyBorder="1" applyAlignment="1">
      <alignment vertical="center"/>
    </xf>
    <xf numFmtId="183" fontId="16" fillId="0" borderId="167" xfId="0" applyNumberFormat="1" applyFont="1" applyBorder="1" applyAlignment="1">
      <alignment vertical="center"/>
    </xf>
    <xf numFmtId="0" fontId="16" fillId="0" borderId="166" xfId="0" applyFont="1" applyBorder="1" applyAlignment="1">
      <alignment horizontal="centerContinuous" vertical="center"/>
    </xf>
    <xf numFmtId="0" fontId="16" fillId="0" borderId="40" xfId="0" applyFont="1" applyBorder="1" applyAlignment="1">
      <alignment horizontal="centerContinuous"/>
    </xf>
    <xf numFmtId="188" fontId="16" fillId="0" borderId="110" xfId="0" applyNumberFormat="1" applyFont="1" applyBorder="1" applyAlignment="1">
      <alignment horizontal="right" vertical="center"/>
    </xf>
    <xf numFmtId="183" fontId="16" fillId="0" borderId="42" xfId="0" applyNumberFormat="1" applyFont="1" applyBorder="1" applyAlignment="1">
      <alignment vertical="center"/>
    </xf>
    <xf numFmtId="183" fontId="16" fillId="0" borderId="72" xfId="0" applyNumberFormat="1" applyFont="1" applyBorder="1" applyAlignment="1">
      <alignment vertical="center"/>
    </xf>
    <xf numFmtId="183" fontId="16" fillId="0" borderId="106" xfId="0" applyNumberFormat="1" applyFont="1" applyBorder="1" applyAlignment="1">
      <alignment vertical="center"/>
    </xf>
    <xf numFmtId="183" fontId="16" fillId="0" borderId="121" xfId="0" applyNumberFormat="1" applyFont="1" applyBorder="1" applyAlignment="1">
      <alignment vertical="center"/>
    </xf>
    <xf numFmtId="183" fontId="16" fillId="0" borderId="110" xfId="0" applyNumberFormat="1" applyFont="1" applyBorder="1" applyAlignment="1">
      <alignment vertical="center"/>
    </xf>
    <xf numFmtId="183" fontId="16" fillId="0" borderId="117" xfId="0" applyNumberFormat="1" applyFont="1" applyBorder="1" applyAlignment="1">
      <alignment vertical="center"/>
    </xf>
    <xf numFmtId="183" fontId="16" fillId="0" borderId="168" xfId="0" applyNumberFormat="1" applyFont="1" applyBorder="1" applyAlignment="1">
      <alignment vertical="center"/>
    </xf>
    <xf numFmtId="183" fontId="16" fillId="0" borderId="162" xfId="0" applyNumberFormat="1" applyFont="1" applyBorder="1" applyAlignment="1">
      <alignment horizontal="right" vertical="center"/>
    </xf>
    <xf numFmtId="183" fontId="16" fillId="0" borderId="161" xfId="0" applyNumberFormat="1" applyFont="1" applyBorder="1" applyAlignment="1">
      <alignment horizontal="right" vertical="center"/>
    </xf>
    <xf numFmtId="183" fontId="16" fillId="0" borderId="163" xfId="0" applyNumberFormat="1" applyFont="1" applyBorder="1" applyAlignment="1">
      <alignment horizontal="right" vertical="center"/>
    </xf>
    <xf numFmtId="0" fontId="3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top"/>
    </xf>
    <xf numFmtId="0" fontId="16" fillId="4" borderId="129" xfId="0" applyFont="1" applyFill="1" applyBorder="1" applyAlignment="1">
      <alignment horizontal="distributed" vertical="center" justifyLastLine="1"/>
    </xf>
    <xf numFmtId="0" fontId="16" fillId="4" borderId="162" xfId="0" applyFont="1" applyFill="1" applyBorder="1" applyAlignment="1">
      <alignment horizontal="center" vertical="center" wrapText="1" justifyLastLine="1"/>
    </xf>
    <xf numFmtId="0" fontId="16" fillId="4" borderId="163" xfId="0" applyFont="1" applyFill="1" applyBorder="1" applyAlignment="1">
      <alignment horizontal="center" vertical="center" wrapText="1" justifyLastLine="1"/>
    </xf>
    <xf numFmtId="0" fontId="16" fillId="4" borderId="13" xfId="0" applyFont="1" applyFill="1" applyBorder="1" applyAlignment="1">
      <alignment horizontal="distributed" vertical="center" justifyLastLine="1"/>
    </xf>
    <xf numFmtId="183" fontId="16" fillId="4" borderId="109" xfId="0" applyNumberFormat="1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184" fontId="16" fillId="4" borderId="0" xfId="0" applyNumberFormat="1" applyFont="1" applyFill="1" applyAlignment="1">
      <alignment vertical="center"/>
    </xf>
    <xf numFmtId="0" fontId="16" fillId="4" borderId="8" xfId="0" applyFont="1" applyFill="1" applyBorder="1" applyAlignment="1">
      <alignment horizontal="distributed" vertical="center" justifyLastLine="1"/>
    </xf>
    <xf numFmtId="183" fontId="16" fillId="4" borderId="111" xfId="0" applyNumberFormat="1" applyFont="1" applyFill="1" applyBorder="1" applyAlignment="1">
      <alignment vertical="center"/>
    </xf>
    <xf numFmtId="0" fontId="16" fillId="4" borderId="170" xfId="0" applyFont="1" applyFill="1" applyBorder="1" applyAlignment="1">
      <alignment horizontal="distributed" vertical="center" justifyLastLine="1"/>
    </xf>
    <xf numFmtId="183" fontId="16" fillId="4" borderId="165" xfId="0" applyNumberFormat="1" applyFont="1" applyFill="1" applyBorder="1" applyAlignment="1">
      <alignment vertical="center"/>
    </xf>
    <xf numFmtId="0" fontId="16" fillId="4" borderId="171" xfId="0" applyFont="1" applyFill="1" applyBorder="1" applyAlignment="1">
      <alignment horizontal="center" vertical="center"/>
    </xf>
    <xf numFmtId="183" fontId="16" fillId="4" borderId="167" xfId="0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horizontal="distributed" vertical="center" justifyLastLine="1"/>
    </xf>
    <xf numFmtId="183" fontId="16" fillId="4" borderId="124" xfId="0" applyNumberFormat="1" applyFont="1" applyFill="1" applyBorder="1" applyAlignment="1">
      <alignment vertical="center"/>
    </xf>
    <xf numFmtId="183" fontId="16" fillId="4" borderId="111" xfId="0" applyNumberFormat="1" applyFont="1" applyFill="1" applyBorder="1" applyAlignment="1">
      <alignment horizontal="center" vertical="center"/>
    </xf>
    <xf numFmtId="0" fontId="16" fillId="4" borderId="173" xfId="0" applyFont="1" applyFill="1" applyBorder="1" applyAlignment="1">
      <alignment horizontal="center" vertical="center"/>
    </xf>
    <xf numFmtId="183" fontId="16" fillId="4" borderId="174" xfId="0" applyNumberFormat="1" applyFont="1" applyFill="1" applyBorder="1" applyAlignment="1">
      <alignment vertical="center"/>
    </xf>
    <xf numFmtId="177" fontId="38" fillId="4" borderId="172" xfId="4" applyNumberFormat="1" applyFont="1" applyFill="1" applyBorder="1" applyAlignment="1">
      <alignment horizontal="center" vertical="center"/>
    </xf>
    <xf numFmtId="183" fontId="16" fillId="4" borderId="124" xfId="0" applyNumberFormat="1" applyFont="1" applyFill="1" applyBorder="1" applyAlignment="1">
      <alignment horizontal="center" vertical="center"/>
    </xf>
    <xf numFmtId="183" fontId="16" fillId="4" borderId="177" xfId="0" applyNumberFormat="1" applyFont="1" applyFill="1" applyBorder="1" applyAlignment="1">
      <alignment vertical="center"/>
    </xf>
    <xf numFmtId="183" fontId="16" fillId="4" borderId="158" xfId="0" applyNumberFormat="1" applyFont="1" applyFill="1" applyBorder="1" applyAlignment="1">
      <alignment vertical="center"/>
    </xf>
    <xf numFmtId="0" fontId="16" fillId="4" borderId="183" xfId="0" applyFont="1" applyFill="1" applyBorder="1" applyAlignment="1">
      <alignment horizontal="center" vertical="distributed" wrapText="1"/>
    </xf>
    <xf numFmtId="186" fontId="42" fillId="0" borderId="11" xfId="0" applyNumberFormat="1" applyFont="1" applyBorder="1" applyAlignment="1">
      <alignment horizontal="center" vertical="center"/>
    </xf>
    <xf numFmtId="186" fontId="42" fillId="0" borderId="192" xfId="0" applyNumberFormat="1" applyFont="1" applyBorder="1" applyAlignment="1">
      <alignment vertical="center"/>
    </xf>
    <xf numFmtId="186" fontId="42" fillId="0" borderId="193" xfId="0" applyNumberFormat="1" applyFont="1" applyBorder="1" applyAlignment="1">
      <alignment vertical="center"/>
    </xf>
    <xf numFmtId="186" fontId="42" fillId="0" borderId="194" xfId="0" applyNumberFormat="1" applyFont="1" applyBorder="1" applyAlignment="1">
      <alignment vertical="center"/>
    </xf>
    <xf numFmtId="186" fontId="42" fillId="0" borderId="195" xfId="0" applyNumberFormat="1" applyFont="1" applyBorder="1" applyAlignment="1">
      <alignment vertical="center"/>
    </xf>
    <xf numFmtId="186" fontId="42" fillId="0" borderId="0" xfId="0" applyNumberFormat="1" applyFont="1" applyAlignment="1">
      <alignment vertical="center"/>
    </xf>
    <xf numFmtId="186" fontId="42" fillId="0" borderId="8" xfId="0" applyNumberFormat="1" applyFont="1" applyBorder="1" applyAlignment="1">
      <alignment horizontal="center" vertical="center"/>
    </xf>
    <xf numFmtId="186" fontId="42" fillId="0" borderId="190" xfId="0" applyNumberFormat="1" applyFont="1" applyBorder="1" applyAlignment="1">
      <alignment vertical="center"/>
    </xf>
    <xf numFmtId="186" fontId="42" fillId="0" borderId="32" xfId="0" applyNumberFormat="1" applyFont="1" applyBorder="1" applyAlignment="1">
      <alignment vertical="center"/>
    </xf>
    <xf numFmtId="186" fontId="42" fillId="0" borderId="10" xfId="0" applyNumberFormat="1" applyFont="1" applyBorder="1" applyAlignment="1">
      <alignment vertical="center"/>
    </xf>
    <xf numFmtId="186" fontId="42" fillId="0" borderId="191" xfId="0" applyNumberFormat="1" applyFont="1" applyBorder="1" applyAlignment="1">
      <alignment vertical="center"/>
    </xf>
    <xf numFmtId="186" fontId="42" fillId="0" borderId="12" xfId="0" applyNumberFormat="1" applyFont="1" applyBorder="1" applyAlignment="1">
      <alignment horizontal="center" vertical="center"/>
    </xf>
    <xf numFmtId="186" fontId="42" fillId="0" borderId="188" xfId="0" applyNumberFormat="1" applyFont="1" applyBorder="1" applyAlignment="1">
      <alignment vertical="center"/>
    </xf>
    <xf numFmtId="186" fontId="42" fillId="0" borderId="89" xfId="0" applyNumberFormat="1" applyFont="1" applyBorder="1" applyAlignment="1">
      <alignment vertical="center"/>
    </xf>
    <xf numFmtId="186" fontId="42" fillId="0" borderId="69" xfId="0" applyNumberFormat="1" applyFont="1" applyBorder="1" applyAlignment="1">
      <alignment vertical="center"/>
    </xf>
    <xf numFmtId="186" fontId="42" fillId="0" borderId="196" xfId="0" applyNumberFormat="1" applyFont="1" applyBorder="1" applyAlignment="1">
      <alignment vertical="center"/>
    </xf>
    <xf numFmtId="186" fontId="42" fillId="0" borderId="14" xfId="0" applyNumberFormat="1" applyFont="1" applyBorder="1" applyAlignment="1">
      <alignment horizontal="center" vertical="center"/>
    </xf>
    <xf numFmtId="186" fontId="42" fillId="0" borderId="197" xfId="0" applyNumberFormat="1" applyFont="1" applyBorder="1" applyAlignment="1">
      <alignment vertical="center"/>
    </xf>
    <xf numFmtId="186" fontId="42" fillId="0" borderId="34" xfId="0" applyNumberFormat="1" applyFont="1" applyBorder="1" applyAlignment="1">
      <alignment vertical="center"/>
    </xf>
    <xf numFmtId="186" fontId="42" fillId="0" borderId="16" xfId="0" applyNumberFormat="1" applyFont="1" applyBorder="1" applyAlignment="1">
      <alignment vertical="center"/>
    </xf>
    <xf numFmtId="186" fontId="42" fillId="0" borderId="198" xfId="0" applyNumberFormat="1" applyFont="1" applyBorder="1" applyAlignment="1">
      <alignment vertical="center"/>
    </xf>
    <xf numFmtId="186" fontId="42" fillId="0" borderId="193" xfId="0" applyNumberFormat="1" applyFont="1" applyBorder="1" applyAlignment="1">
      <alignment horizontal="right" vertical="center"/>
    </xf>
    <xf numFmtId="186" fontId="42" fillId="0" borderId="32" xfId="0" applyNumberFormat="1" applyFont="1" applyBorder="1" applyAlignment="1">
      <alignment horizontal="right" vertical="center"/>
    </xf>
    <xf numFmtId="186" fontId="42" fillId="0" borderId="200" xfId="0" applyNumberFormat="1" applyFont="1" applyBorder="1" applyAlignment="1">
      <alignment vertical="center"/>
    </xf>
    <xf numFmtId="186" fontId="42" fillId="0" borderId="199" xfId="0" applyNumberFormat="1" applyFont="1" applyBorder="1" applyAlignment="1">
      <alignment vertical="center"/>
    </xf>
    <xf numFmtId="186" fontId="42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distributed" vertical="center"/>
    </xf>
    <xf numFmtId="0" fontId="45" fillId="0" borderId="0" xfId="0" applyFont="1" applyAlignment="1">
      <alignment vertical="center"/>
    </xf>
    <xf numFmtId="0" fontId="44" fillId="0" borderId="49" xfId="0" applyFont="1" applyBorder="1" applyAlignment="1">
      <alignment vertical="center"/>
    </xf>
    <xf numFmtId="0" fontId="45" fillId="0" borderId="0" xfId="0" applyFont="1" applyAlignment="1">
      <alignment horizontal="right" vertical="center"/>
    </xf>
    <xf numFmtId="0" fontId="47" fillId="0" borderId="18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 shrinkToFit="1"/>
    </xf>
    <xf numFmtId="190" fontId="0" fillId="0" borderId="18" xfId="0" applyNumberFormat="1" applyBorder="1" applyAlignment="1">
      <alignment vertical="center"/>
    </xf>
    <xf numFmtId="191" fontId="0" fillId="0" borderId="18" xfId="0" applyNumberFormat="1" applyBorder="1" applyAlignment="1">
      <alignment vertical="center"/>
    </xf>
    <xf numFmtId="191" fontId="0" fillId="0" borderId="27" xfId="0" applyNumberFormat="1" applyBorder="1" applyAlignment="1">
      <alignment vertical="center"/>
    </xf>
    <xf numFmtId="191" fontId="0" fillId="0" borderId="18" xfId="0" applyNumberFormat="1" applyBorder="1" applyAlignment="1">
      <alignment horizontal="right" vertical="center"/>
    </xf>
    <xf numFmtId="190" fontId="49" fillId="0" borderId="18" xfId="0" applyNumberFormat="1" applyFont="1" applyBorder="1" applyAlignment="1">
      <alignment vertical="center"/>
    </xf>
    <xf numFmtId="0" fontId="46" fillId="0" borderId="18" xfId="0" applyFont="1" applyBorder="1" applyAlignment="1">
      <alignment horizontal="left" vertical="center" wrapText="1"/>
    </xf>
    <xf numFmtId="0" fontId="46" fillId="0" borderId="202" xfId="0" applyFont="1" applyBorder="1" applyAlignment="1">
      <alignment horizontal="center" vertical="center" shrinkToFit="1"/>
    </xf>
    <xf numFmtId="0" fontId="45" fillId="0" borderId="18" xfId="0" applyFont="1" applyBorder="1" applyAlignment="1">
      <alignment horizontal="left" vertical="center"/>
    </xf>
    <xf numFmtId="190" fontId="45" fillId="0" borderId="57" xfId="0" applyNumberFormat="1" applyFont="1" applyBorder="1" applyAlignment="1">
      <alignment vertical="center"/>
    </xf>
    <xf numFmtId="191" fontId="45" fillId="3" borderId="57" xfId="0" applyNumberFormat="1" applyFont="1" applyFill="1" applyBorder="1" applyAlignment="1">
      <alignment vertical="center"/>
    </xf>
    <xf numFmtId="191" fontId="45" fillId="0" borderId="57" xfId="0" applyNumberFormat="1" applyFont="1" applyBorder="1" applyAlignment="1">
      <alignment vertical="center"/>
    </xf>
    <xf numFmtId="191" fontId="0" fillId="0" borderId="59" xfId="0" applyNumberFormat="1" applyBorder="1" applyAlignment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211" xfId="0" applyBorder="1" applyAlignment="1">
      <alignment horizontal="center" vertical="center"/>
    </xf>
    <xf numFmtId="192" fontId="0" fillId="0" borderId="213" xfId="0" applyNumberFormat="1" applyBorder="1" applyAlignment="1">
      <alignment horizontal="center" vertical="center"/>
    </xf>
    <xf numFmtId="191" fontId="0" fillId="0" borderId="54" xfId="0" applyNumberFormat="1" applyBorder="1" applyAlignment="1">
      <alignment horizontal="center" vertical="center"/>
    </xf>
    <xf numFmtId="193" fontId="0" fillId="0" borderId="54" xfId="0" applyNumberFormat="1" applyBorder="1" applyAlignment="1">
      <alignment horizontal="center" vertical="center"/>
    </xf>
    <xf numFmtId="191" fontId="0" fillId="0" borderId="89" xfId="0" applyNumberFormat="1" applyBorder="1" applyAlignment="1">
      <alignment horizontal="center" vertical="center"/>
    </xf>
    <xf numFmtId="191" fontId="0" fillId="0" borderId="18" xfId="0" applyNumberFormat="1" applyBorder="1" applyAlignment="1">
      <alignment horizontal="center" vertical="center"/>
    </xf>
    <xf numFmtId="193" fontId="0" fillId="0" borderId="55" xfId="0" applyNumberFormat="1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192" fontId="0" fillId="0" borderId="215" xfId="0" applyNumberFormat="1" applyBorder="1" applyAlignment="1">
      <alignment horizontal="center" vertical="center"/>
    </xf>
    <xf numFmtId="191" fontId="0" fillId="0" borderId="87" xfId="0" applyNumberFormat="1" applyBorder="1" applyAlignment="1">
      <alignment horizontal="center" vertical="center"/>
    </xf>
    <xf numFmtId="192" fontId="0" fillId="0" borderId="211" xfId="0" applyNumberFormat="1" applyBorder="1" applyAlignment="1">
      <alignment horizontal="center" vertical="center"/>
    </xf>
    <xf numFmtId="0" fontId="4" fillId="0" borderId="214" xfId="0" applyFont="1" applyBorder="1" applyAlignment="1">
      <alignment horizontal="center" vertical="center"/>
    </xf>
    <xf numFmtId="192" fontId="4" fillId="0" borderId="214" xfId="0" applyNumberFormat="1" applyFont="1" applyBorder="1" applyAlignment="1">
      <alignment horizontal="center" vertical="center"/>
    </xf>
    <xf numFmtId="191" fontId="4" fillId="0" borderId="87" xfId="0" applyNumberFormat="1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192" fontId="4" fillId="0" borderId="211" xfId="0" applyNumberFormat="1" applyFont="1" applyBorder="1" applyAlignment="1">
      <alignment horizontal="center" vertical="center"/>
    </xf>
    <xf numFmtId="191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91" fontId="0" fillId="0" borderId="202" xfId="0" applyNumberFormat="1" applyBorder="1" applyAlignment="1">
      <alignment horizontal="center" vertical="center"/>
    </xf>
    <xf numFmtId="193" fontId="0" fillId="0" borderId="18" xfId="0" applyNumberFormat="1" applyBorder="1" applyAlignment="1">
      <alignment horizontal="center" vertical="center"/>
    </xf>
    <xf numFmtId="193" fontId="0" fillId="0" borderId="27" xfId="0" applyNumberFormat="1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192" fontId="0" fillId="0" borderId="216" xfId="0" applyNumberFormat="1" applyBorder="1" applyAlignment="1">
      <alignment horizontal="center" vertical="center"/>
    </xf>
    <xf numFmtId="191" fontId="0" fillId="0" borderId="90" xfId="0" applyNumberFormat="1" applyBorder="1" applyAlignment="1">
      <alignment horizontal="center" vertical="center"/>
    </xf>
    <xf numFmtId="191" fontId="0" fillId="0" borderId="51" xfId="0" applyNumberFormat="1" applyBorder="1" applyAlignment="1">
      <alignment horizontal="center" vertical="center"/>
    </xf>
    <xf numFmtId="193" fontId="0" fillId="0" borderId="51" xfId="0" applyNumberFormat="1" applyBorder="1" applyAlignment="1">
      <alignment horizontal="center" vertical="center"/>
    </xf>
    <xf numFmtId="193" fontId="0" fillId="0" borderId="5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6" fillId="0" borderId="217" xfId="0" applyFont="1" applyBorder="1" applyAlignment="1">
      <alignment horizontal="right" vertical="center"/>
    </xf>
    <xf numFmtId="0" fontId="16" fillId="0" borderId="12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18" xfId="0" applyFont="1" applyBorder="1" applyAlignment="1">
      <alignment horizontal="left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49" fontId="17" fillId="0" borderId="110" xfId="0" applyNumberFormat="1" applyFont="1" applyBorder="1" applyAlignment="1">
      <alignment horizontal="center" vertical="center"/>
    </xf>
    <xf numFmtId="49" fontId="17" fillId="0" borderId="1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49" fontId="14" fillId="0" borderId="111" xfId="0" applyNumberFormat="1" applyFont="1" applyBorder="1" applyAlignment="1">
      <alignment horizontal="center" vertical="center" wrapText="1" shrinkToFit="1"/>
    </xf>
    <xf numFmtId="49" fontId="17" fillId="0" borderId="119" xfId="0" applyNumberFormat="1" applyFont="1" applyBorder="1" applyAlignment="1">
      <alignment horizontal="center" vertical="center"/>
    </xf>
    <xf numFmtId="49" fontId="17" fillId="0" borderId="10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3" fillId="5" borderId="0" xfId="0" applyFont="1" applyFill="1" applyAlignment="1">
      <alignment horizontal="center" vertical="center"/>
    </xf>
    <xf numFmtId="178" fontId="42" fillId="0" borderId="0" xfId="0" applyNumberFormat="1" applyFont="1"/>
    <xf numFmtId="0" fontId="65" fillId="0" borderId="0" xfId="0" applyFont="1"/>
    <xf numFmtId="0" fontId="16" fillId="0" borderId="61" xfId="0" applyFont="1" applyBorder="1" applyAlignment="1">
      <alignment horizontal="right"/>
    </xf>
    <xf numFmtId="0" fontId="25" fillId="0" borderId="247" xfId="0" applyFont="1" applyBorder="1" applyAlignment="1">
      <alignment horizontal="right" vertical="center"/>
    </xf>
    <xf numFmtId="0" fontId="25" fillId="0" borderId="174" xfId="0" applyFont="1" applyBorder="1" applyAlignment="1">
      <alignment horizontal="right" vertical="center"/>
    </xf>
    <xf numFmtId="0" fontId="25" fillId="0" borderId="174" xfId="0" applyFont="1" applyBorder="1" applyAlignment="1">
      <alignment horizontal="right" vertical="center" shrinkToFit="1"/>
    </xf>
    <xf numFmtId="0" fontId="25" fillId="0" borderId="167" xfId="0" applyFont="1" applyBorder="1" applyAlignment="1">
      <alignment horizontal="right" vertical="center"/>
    </xf>
    <xf numFmtId="3" fontId="25" fillId="0" borderId="247" xfId="0" applyNumberFormat="1" applyFont="1" applyBorder="1" applyAlignment="1">
      <alignment horizontal="right" vertical="center"/>
    </xf>
    <xf numFmtId="0" fontId="66" fillId="0" borderId="174" xfId="0" applyFont="1" applyBorder="1" applyAlignment="1">
      <alignment horizontal="right" vertical="center"/>
    </xf>
    <xf numFmtId="3" fontId="25" fillId="0" borderId="174" xfId="0" applyNumberFormat="1" applyFont="1" applyBorder="1" applyAlignment="1">
      <alignment horizontal="right" vertical="center"/>
    </xf>
    <xf numFmtId="0" fontId="49" fillId="0" borderId="174" xfId="0" applyFont="1" applyBorder="1" applyAlignment="1">
      <alignment vertical="center"/>
    </xf>
    <xf numFmtId="0" fontId="25" fillId="0" borderId="167" xfId="0" applyFont="1" applyBorder="1" applyAlignment="1">
      <alignment vertical="center"/>
    </xf>
    <xf numFmtId="0" fontId="25" fillId="0" borderId="106" xfId="0" applyFont="1" applyBorder="1" applyAlignment="1">
      <alignment horizontal="right" vertical="center"/>
    </xf>
    <xf numFmtId="0" fontId="0" fillId="4" borderId="0" xfId="0" applyFill="1"/>
    <xf numFmtId="0" fontId="16" fillId="4" borderId="0" xfId="0" applyFont="1" applyFill="1"/>
    <xf numFmtId="0" fontId="25" fillId="4" borderId="0" xfId="0" applyFont="1" applyFill="1"/>
    <xf numFmtId="0" fontId="49" fillId="4" borderId="0" xfId="0" applyFont="1" applyFill="1"/>
    <xf numFmtId="0" fontId="0" fillId="5" borderId="0" xfId="0" applyFill="1"/>
    <xf numFmtId="0" fontId="49" fillId="5" borderId="0" xfId="0" applyFont="1" applyFill="1"/>
    <xf numFmtId="58" fontId="31" fillId="0" borderId="0" xfId="0" applyNumberFormat="1" applyFont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vertical="top"/>
    </xf>
    <xf numFmtId="0" fontId="16" fillId="0" borderId="231" xfId="0" applyFont="1" applyBorder="1" applyAlignment="1">
      <alignment horizontal="center" vertical="top" wrapText="1"/>
    </xf>
    <xf numFmtId="0" fontId="16" fillId="0" borderId="231" xfId="0" applyFont="1" applyBorder="1" applyAlignment="1">
      <alignment vertical="top" wrapText="1"/>
    </xf>
    <xf numFmtId="0" fontId="16" fillId="0" borderId="232" xfId="0" applyFont="1" applyBorder="1" applyAlignment="1">
      <alignment horizontal="center" vertical="top" wrapText="1"/>
    </xf>
    <xf numFmtId="0" fontId="0" fillId="0" borderId="31" xfId="0" applyBorder="1"/>
    <xf numFmtId="0" fontId="16" fillId="0" borderId="123" xfId="0" applyFont="1" applyBorder="1" applyAlignment="1">
      <alignment shrinkToFit="1"/>
    </xf>
    <xf numFmtId="0" fontId="16" fillId="0" borderId="123" xfId="0" applyFont="1" applyBorder="1"/>
    <xf numFmtId="0" fontId="38" fillId="0" borderId="123" xfId="0" applyFont="1" applyBorder="1"/>
    <xf numFmtId="0" fontId="38" fillId="0" borderId="110" xfId="0" applyFont="1" applyBorder="1"/>
    <xf numFmtId="0" fontId="16" fillId="0" borderId="6" xfId="0" applyFont="1" applyBorder="1"/>
    <xf numFmtId="0" fontId="16" fillId="0" borderId="110" xfId="0" applyFont="1" applyBorder="1" applyAlignment="1">
      <alignment shrinkToFit="1"/>
    </xf>
    <xf numFmtId="0" fontId="16" fillId="0" borderId="110" xfId="0" applyFont="1" applyBorder="1"/>
    <xf numFmtId="0" fontId="16" fillId="0" borderId="9" xfId="0" applyFont="1" applyBorder="1"/>
    <xf numFmtId="0" fontId="25" fillId="0" borderId="110" xfId="0" applyFont="1" applyBorder="1"/>
    <xf numFmtId="0" fontId="25" fillId="0" borderId="9" xfId="0" applyFont="1" applyBorder="1"/>
    <xf numFmtId="0" fontId="25" fillId="0" borderId="110" xfId="0" applyFont="1" applyBorder="1" applyAlignment="1">
      <alignment horizontal="right"/>
    </xf>
    <xf numFmtId="0" fontId="16" fillId="0" borderId="110" xfId="0" applyFont="1" applyBorder="1" applyAlignment="1">
      <alignment vertical="top" wrapText="1" shrinkToFit="1"/>
    </xf>
    <xf numFmtId="177" fontId="25" fillId="0" borderId="110" xfId="0" applyNumberFormat="1" applyFont="1" applyBorder="1" applyAlignment="1">
      <alignment horizontal="right"/>
    </xf>
    <xf numFmtId="186" fontId="25" fillId="0" borderId="110" xfId="0" applyNumberFormat="1" applyFont="1" applyBorder="1"/>
    <xf numFmtId="186" fontId="25" fillId="0" borderId="110" xfId="0" applyNumberFormat="1" applyFont="1" applyBorder="1" applyAlignment="1">
      <alignment horizontal="right"/>
    </xf>
    <xf numFmtId="0" fontId="16" fillId="0" borderId="113" xfId="0" applyFont="1" applyBorder="1" applyAlignment="1">
      <alignment shrinkToFit="1"/>
    </xf>
    <xf numFmtId="186" fontId="16" fillId="0" borderId="120" xfId="0" applyNumberFormat="1" applyFont="1" applyBorder="1"/>
    <xf numFmtId="0" fontId="38" fillId="0" borderId="120" xfId="0" applyFont="1" applyBorder="1"/>
    <xf numFmtId="186" fontId="38" fillId="0" borderId="120" xfId="0" applyNumberFormat="1" applyFont="1" applyBorder="1"/>
    <xf numFmtId="186" fontId="16" fillId="0" borderId="15" xfId="0" applyNumberFormat="1" applyFont="1" applyBorder="1"/>
    <xf numFmtId="0" fontId="0" fillId="0" borderId="233" xfId="0" applyBorder="1" applyAlignment="1">
      <alignment horizontal="center" vertical="center"/>
    </xf>
    <xf numFmtId="0" fontId="16" fillId="0" borderId="157" xfId="0" applyFont="1" applyBorder="1" applyAlignment="1">
      <alignment shrinkToFit="1"/>
    </xf>
    <xf numFmtId="0" fontId="0" fillId="0" borderId="62" xfId="0" applyBorder="1" applyAlignment="1">
      <alignment horizontal="center" vertical="center" textRotation="255"/>
    </xf>
    <xf numFmtId="0" fontId="16" fillId="0" borderId="0" xfId="0" applyFont="1" applyAlignment="1">
      <alignment shrinkToFit="1"/>
    </xf>
    <xf numFmtId="0" fontId="16" fillId="5" borderId="0" xfId="0" applyFont="1" applyFill="1"/>
    <xf numFmtId="0" fontId="12" fillId="5" borderId="0" xfId="0" applyFont="1" applyFill="1"/>
    <xf numFmtId="0" fontId="57" fillId="5" borderId="0" xfId="0" applyFont="1" applyFill="1"/>
    <xf numFmtId="0" fontId="58" fillId="5" borderId="0" xfId="0" applyFont="1" applyFill="1"/>
    <xf numFmtId="0" fontId="0" fillId="0" borderId="4" xfId="0" applyBorder="1"/>
    <xf numFmtId="0" fontId="16" fillId="0" borderId="61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0" xfId="0" applyFont="1" applyAlignment="1">
      <alignment vertical="center"/>
    </xf>
    <xf numFmtId="194" fontId="12" fillId="0" borderId="60" xfId="0" applyNumberFormat="1" applyFont="1" applyBorder="1" applyAlignment="1">
      <alignment horizontal="right" vertical="center"/>
    </xf>
    <xf numFmtId="0" fontId="12" fillId="0" borderId="235" xfId="0" applyFont="1" applyBorder="1"/>
    <xf numFmtId="194" fontId="12" fillId="0" borderId="234" xfId="0" applyNumberFormat="1" applyFont="1" applyBorder="1" applyAlignment="1">
      <alignment horizontal="right" vertical="center"/>
    </xf>
    <xf numFmtId="194" fontId="33" fillId="0" borderId="60" xfId="0" applyNumberFormat="1" applyFont="1" applyBorder="1" applyAlignment="1">
      <alignment horizontal="right" vertical="center"/>
    </xf>
    <xf numFmtId="0" fontId="33" fillId="0" borderId="60" xfId="0" applyFont="1" applyBorder="1"/>
    <xf numFmtId="194" fontId="33" fillId="0" borderId="234" xfId="0" applyNumberFormat="1" applyFont="1" applyBorder="1" applyAlignment="1">
      <alignment horizontal="right" vertical="center"/>
    </xf>
    <xf numFmtId="0" fontId="33" fillId="0" borderId="236" xfId="0" applyFont="1" applyBorder="1"/>
    <xf numFmtId="195" fontId="12" fillId="0" borderId="0" xfId="0" applyNumberFormat="1" applyFont="1" applyAlignment="1">
      <alignment horizontal="right"/>
    </xf>
    <xf numFmtId="195" fontId="12" fillId="0" borderId="68" xfId="0" applyNumberFormat="1" applyFont="1" applyBorder="1"/>
    <xf numFmtId="195" fontId="12" fillId="0" borderId="38" xfId="0" applyNumberFormat="1" applyFont="1" applyBorder="1" applyAlignment="1">
      <alignment horizontal="right"/>
    </xf>
    <xf numFmtId="195" fontId="33" fillId="0" borderId="0" xfId="0" applyNumberFormat="1" applyFont="1" applyAlignment="1">
      <alignment horizontal="right"/>
    </xf>
    <xf numFmtId="195" fontId="33" fillId="0" borderId="0" xfId="0" applyNumberFormat="1" applyFont="1"/>
    <xf numFmtId="195" fontId="33" fillId="0" borderId="38" xfId="0" applyNumberFormat="1" applyFont="1" applyBorder="1" applyAlignment="1">
      <alignment horizontal="right"/>
    </xf>
    <xf numFmtId="195" fontId="33" fillId="0" borderId="88" xfId="0" applyNumberFormat="1" applyFont="1" applyBorder="1" applyAlignment="1">
      <alignment horizontal="right"/>
    </xf>
    <xf numFmtId="195" fontId="33" fillId="0" borderId="70" xfId="0" applyNumberFormat="1" applyFont="1" applyBorder="1"/>
    <xf numFmtId="194" fontId="12" fillId="0" borderId="237" xfId="0" applyNumberFormat="1" applyFont="1" applyBorder="1" applyAlignment="1">
      <alignment horizontal="right"/>
    </xf>
    <xf numFmtId="0" fontId="12" fillId="0" borderId="140" xfId="0" applyFont="1" applyBorder="1"/>
    <xf numFmtId="194" fontId="12" fillId="0" borderId="37" xfId="0" applyNumberFormat="1" applyFont="1" applyBorder="1" applyAlignment="1">
      <alignment horizontal="right"/>
    </xf>
    <xf numFmtId="194" fontId="33" fillId="0" borderId="237" xfId="0" applyNumberFormat="1" applyFont="1" applyBorder="1" applyAlignment="1">
      <alignment horizontal="right"/>
    </xf>
    <xf numFmtId="0" fontId="33" fillId="0" borderId="237" xfId="0" applyFont="1" applyBorder="1"/>
    <xf numFmtId="194" fontId="33" fillId="0" borderId="37" xfId="0" applyNumberFormat="1" applyFont="1" applyBorder="1" applyAlignment="1">
      <alignment horizontal="right"/>
    </xf>
    <xf numFmtId="0" fontId="33" fillId="0" borderId="238" xfId="0" applyFont="1" applyBorder="1"/>
    <xf numFmtId="195" fontId="12" fillId="0" borderId="44" xfId="0" applyNumberFormat="1" applyFont="1" applyBorder="1" applyAlignment="1">
      <alignment horizontal="right"/>
    </xf>
    <xf numFmtId="195" fontId="12" fillId="0" borderId="75" xfId="0" applyNumberFormat="1" applyFont="1" applyBorder="1"/>
    <xf numFmtId="195" fontId="12" fillId="0" borderId="88" xfId="0" applyNumberFormat="1" applyFont="1" applyBorder="1" applyAlignment="1">
      <alignment horizontal="right"/>
    </xf>
    <xf numFmtId="195" fontId="33" fillId="0" borderId="44" xfId="0" applyNumberFormat="1" applyFont="1" applyBorder="1" applyAlignment="1">
      <alignment horizontal="right"/>
    </xf>
    <xf numFmtId="195" fontId="33" fillId="0" borderId="44" xfId="0" applyNumberFormat="1" applyFont="1" applyBorder="1"/>
    <xf numFmtId="195" fontId="33" fillId="0" borderId="76" xfId="0" applyNumberFormat="1" applyFont="1" applyBorder="1"/>
    <xf numFmtId="194" fontId="12" fillId="0" borderId="0" xfId="0" applyNumberFormat="1" applyFont="1" applyAlignment="1">
      <alignment horizontal="right"/>
    </xf>
    <xf numFmtId="0" fontId="12" fillId="0" borderId="68" xfId="0" applyFont="1" applyBorder="1"/>
    <xf numFmtId="194" fontId="12" fillId="0" borderId="38" xfId="0" applyNumberFormat="1" applyFont="1" applyBorder="1" applyAlignment="1">
      <alignment horizontal="right"/>
    </xf>
    <xf numFmtId="194" fontId="33" fillId="0" borderId="0" xfId="0" applyNumberFormat="1" applyFont="1" applyAlignment="1">
      <alignment horizontal="right"/>
    </xf>
    <xf numFmtId="194" fontId="33" fillId="0" borderId="38" xfId="0" applyNumberFormat="1" applyFont="1" applyBorder="1" applyAlignment="1">
      <alignment horizontal="right"/>
    </xf>
    <xf numFmtId="0" fontId="33" fillId="0" borderId="70" xfId="0" applyFont="1" applyBorder="1"/>
    <xf numFmtId="195" fontId="33" fillId="0" borderId="40" xfId="0" applyNumberFormat="1" applyFont="1" applyBorder="1" applyAlignment="1">
      <alignment horizontal="right"/>
    </xf>
    <xf numFmtId="194" fontId="12" fillId="0" borderId="60" xfId="0" applyNumberFormat="1" applyFont="1" applyBorder="1" applyAlignment="1">
      <alignment horizontal="right"/>
    </xf>
    <xf numFmtId="194" fontId="12" fillId="0" borderId="235" xfId="0" applyNumberFormat="1" applyFont="1" applyBorder="1" applyAlignment="1">
      <alignment horizontal="right"/>
    </xf>
    <xf numFmtId="194" fontId="12" fillId="0" borderId="234" xfId="0" applyNumberFormat="1" applyFont="1" applyBorder="1" applyAlignment="1">
      <alignment horizontal="right"/>
    </xf>
    <xf numFmtId="194" fontId="33" fillId="0" borderId="60" xfId="0" applyNumberFormat="1" applyFont="1" applyBorder="1" applyAlignment="1">
      <alignment horizontal="right"/>
    </xf>
    <xf numFmtId="194" fontId="33" fillId="0" borderId="234" xfId="0" applyNumberFormat="1" applyFont="1" applyBorder="1" applyAlignment="1">
      <alignment horizontal="right"/>
    </xf>
    <xf numFmtId="194" fontId="33" fillId="0" borderId="236" xfId="0" applyNumberFormat="1" applyFont="1" applyBorder="1" applyAlignment="1">
      <alignment horizontal="right"/>
    </xf>
    <xf numFmtId="195" fontId="12" fillId="0" borderId="68" xfId="0" applyNumberFormat="1" applyFont="1" applyBorder="1" applyAlignment="1">
      <alignment horizontal="right"/>
    </xf>
    <xf numFmtId="195" fontId="33" fillId="0" borderId="70" xfId="0" applyNumberFormat="1" applyFont="1" applyBorder="1" applyAlignment="1">
      <alignment horizontal="right"/>
    </xf>
    <xf numFmtId="194" fontId="12" fillId="0" borderId="68" xfId="0" applyNumberFormat="1" applyFont="1" applyBorder="1"/>
    <xf numFmtId="194" fontId="33" fillId="0" borderId="0" xfId="0" applyNumberFormat="1" applyFont="1"/>
    <xf numFmtId="194" fontId="33" fillId="0" borderId="70" xfId="0" applyNumberFormat="1" applyFont="1" applyBorder="1"/>
    <xf numFmtId="195" fontId="12" fillId="0" borderId="1" xfId="0" applyNumberFormat="1" applyFont="1" applyBorder="1" applyAlignment="1">
      <alignment horizontal="right"/>
    </xf>
    <xf numFmtId="195" fontId="12" fillId="0" borderId="166" xfId="0" applyNumberFormat="1" applyFont="1" applyBorder="1"/>
    <xf numFmtId="195" fontId="12" fillId="0" borderId="40" xfId="0" applyNumberFormat="1" applyFont="1" applyBorder="1" applyAlignment="1">
      <alignment horizontal="right"/>
    </xf>
    <xf numFmtId="195" fontId="33" fillId="0" borderId="1" xfId="0" applyNumberFormat="1" applyFont="1" applyBorder="1" applyAlignment="1">
      <alignment horizontal="right"/>
    </xf>
    <xf numFmtId="195" fontId="33" fillId="0" borderId="1" xfId="0" applyNumberFormat="1" applyFont="1" applyBorder="1"/>
    <xf numFmtId="195" fontId="33" fillId="0" borderId="222" xfId="0" applyNumberFormat="1" applyFont="1" applyBorder="1"/>
    <xf numFmtId="0" fontId="33" fillId="0" borderId="235" xfId="0" applyFont="1" applyBorder="1"/>
    <xf numFmtId="0" fontId="33" fillId="0" borderId="140" xfId="0" applyFont="1" applyBorder="1"/>
    <xf numFmtId="195" fontId="33" fillId="0" borderId="75" xfId="0" applyNumberFormat="1" applyFont="1" applyBorder="1" applyAlignment="1">
      <alignment horizontal="right"/>
    </xf>
    <xf numFmtId="194" fontId="12" fillId="0" borderId="140" xfId="0" applyNumberFormat="1" applyFont="1" applyBorder="1" applyAlignment="1">
      <alignment horizontal="right"/>
    </xf>
    <xf numFmtId="194" fontId="33" fillId="0" borderId="238" xfId="0" applyNumberFormat="1" applyFont="1" applyBorder="1" applyAlignment="1">
      <alignment horizontal="right"/>
    </xf>
    <xf numFmtId="195" fontId="12" fillId="0" borderId="75" xfId="0" applyNumberFormat="1" applyFont="1" applyBorder="1" applyAlignment="1">
      <alignment horizontal="right"/>
    </xf>
    <xf numFmtId="195" fontId="33" fillId="0" borderId="76" xfId="0" applyNumberFormat="1" applyFont="1" applyBorder="1" applyAlignment="1">
      <alignment horizontal="right"/>
    </xf>
    <xf numFmtId="194" fontId="12" fillId="0" borderId="68" xfId="0" applyNumberFormat="1" applyFont="1" applyBorder="1" applyAlignment="1">
      <alignment horizontal="right"/>
    </xf>
    <xf numFmtId="194" fontId="33" fillId="0" borderId="70" xfId="0" applyNumberFormat="1" applyFont="1" applyBorder="1" applyAlignment="1">
      <alignment horizontal="right"/>
    </xf>
    <xf numFmtId="195" fontId="12" fillId="0" borderId="166" xfId="0" applyNumberFormat="1" applyFont="1" applyBorder="1" applyAlignment="1">
      <alignment horizontal="right"/>
    </xf>
    <xf numFmtId="195" fontId="33" fillId="0" borderId="222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38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38" xfId="0" applyFont="1" applyBorder="1" applyAlignment="1">
      <alignment horizontal="right"/>
    </xf>
    <xf numFmtId="0" fontId="33" fillId="0" borderId="88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12" fillId="0" borderId="75" xfId="0" applyFont="1" applyBorder="1"/>
    <xf numFmtId="0" fontId="12" fillId="0" borderId="88" xfId="0" applyFont="1" applyBorder="1" applyAlignment="1">
      <alignment horizontal="right"/>
    </xf>
    <xf numFmtId="0" fontId="33" fillId="0" borderId="44" xfId="0" applyFont="1" applyBorder="1" applyAlignment="1">
      <alignment horizontal="right"/>
    </xf>
    <xf numFmtId="0" fontId="33" fillId="0" borderId="44" xfId="0" applyFont="1" applyBorder="1"/>
    <xf numFmtId="0" fontId="33" fillId="0" borderId="76" xfId="0" applyFont="1" applyBorder="1"/>
    <xf numFmtId="0" fontId="33" fillId="0" borderId="166" xfId="0" applyFont="1" applyBorder="1"/>
    <xf numFmtId="194" fontId="33" fillId="0" borderId="235" xfId="0" applyNumberFormat="1" applyFont="1" applyBorder="1"/>
    <xf numFmtId="195" fontId="33" fillId="0" borderId="75" xfId="0" applyNumberFormat="1" applyFont="1" applyBorder="1"/>
    <xf numFmtId="195" fontId="33" fillId="0" borderId="108" xfId="0" applyNumberFormat="1" applyFont="1" applyBorder="1" applyAlignment="1">
      <alignment horizontal="right"/>
    </xf>
    <xf numFmtId="195" fontId="33" fillId="0" borderId="71" xfId="0" applyNumberFormat="1" applyFont="1" applyBorder="1" applyAlignment="1">
      <alignment horizontal="right"/>
    </xf>
    <xf numFmtId="194" fontId="12" fillId="0" borderId="62" xfId="0" applyNumberFormat="1" applyFont="1" applyBorder="1" applyAlignment="1">
      <alignment horizontal="right"/>
    </xf>
    <xf numFmtId="194" fontId="12" fillId="0" borderId="64" xfId="0" applyNumberFormat="1" applyFont="1" applyBorder="1" applyAlignment="1">
      <alignment horizontal="right"/>
    </xf>
    <xf numFmtId="194" fontId="12" fillId="0" borderId="63" xfId="0" applyNumberFormat="1" applyFont="1" applyBorder="1" applyAlignment="1">
      <alignment horizontal="right"/>
    </xf>
    <xf numFmtId="194" fontId="33" fillId="0" borderId="62" xfId="0" applyNumberFormat="1" applyFont="1" applyBorder="1" applyAlignment="1">
      <alignment horizontal="right"/>
    </xf>
    <xf numFmtId="194" fontId="33" fillId="0" borderId="63" xfId="0" applyNumberFormat="1" applyFont="1" applyBorder="1" applyAlignment="1">
      <alignment horizontal="right"/>
    </xf>
    <xf numFmtId="194" fontId="33" fillId="0" borderId="64" xfId="0" applyNumberFormat="1" applyFont="1" applyBorder="1" applyAlignment="1">
      <alignment horizontal="right"/>
    </xf>
    <xf numFmtId="194" fontId="33" fillId="0" borderId="67" xfId="0" applyNumberFormat="1" applyFont="1" applyBorder="1" applyAlignment="1">
      <alignment horizontal="right"/>
    </xf>
    <xf numFmtId="196" fontId="12" fillId="0" borderId="140" xfId="0" applyNumberFormat="1" applyFont="1" applyBorder="1" applyAlignment="1">
      <alignment horizontal="right"/>
    </xf>
    <xf numFmtId="196" fontId="33" fillId="0" borderId="237" xfId="0" applyNumberFormat="1" applyFont="1" applyBorder="1" applyAlignment="1">
      <alignment horizontal="right"/>
    </xf>
    <xf numFmtId="196" fontId="33" fillId="0" borderId="238" xfId="0" applyNumberFormat="1" applyFont="1" applyBorder="1" applyAlignment="1">
      <alignment horizontal="right"/>
    </xf>
    <xf numFmtId="197" fontId="33" fillId="0" borderId="0" xfId="0" applyNumberFormat="1" applyFont="1" applyAlignment="1">
      <alignment horizontal="right"/>
    </xf>
    <xf numFmtId="0" fontId="16" fillId="0" borderId="220" xfId="0" applyFont="1" applyBorder="1" applyAlignment="1">
      <alignment horizontal="center"/>
    </xf>
    <xf numFmtId="198" fontId="12" fillId="0" borderId="237" xfId="0" applyNumberFormat="1" applyFont="1" applyBorder="1" applyAlignment="1">
      <alignment horizontal="right" vertical="center"/>
    </xf>
    <xf numFmtId="198" fontId="12" fillId="0" borderId="37" xfId="0" applyNumberFormat="1" applyFont="1" applyBorder="1" applyAlignment="1">
      <alignment horizontal="right" vertical="center"/>
    </xf>
    <xf numFmtId="198" fontId="33" fillId="0" borderId="237" xfId="0" applyNumberFormat="1" applyFont="1" applyBorder="1" applyAlignment="1">
      <alignment horizontal="right" vertical="center"/>
    </xf>
    <xf numFmtId="198" fontId="33" fillId="0" borderId="37" xfId="0" applyNumberFormat="1" applyFont="1" applyBorder="1" applyAlignment="1">
      <alignment horizontal="right" vertical="center"/>
    </xf>
    <xf numFmtId="0" fontId="16" fillId="0" borderId="36" xfId="0" applyFont="1" applyBorder="1" applyAlignment="1">
      <alignment horizontal="center"/>
    </xf>
    <xf numFmtId="199" fontId="12" fillId="0" borderId="0" xfId="0" applyNumberFormat="1" applyFont="1" applyAlignment="1">
      <alignment horizontal="right" vertical="center"/>
    </xf>
    <xf numFmtId="199" fontId="12" fillId="0" borderId="68" xfId="0" applyNumberFormat="1" applyFont="1" applyBorder="1" applyAlignment="1">
      <alignment horizontal="right" vertical="center"/>
    </xf>
    <xf numFmtId="199" fontId="12" fillId="0" borderId="38" xfId="0" applyNumberFormat="1" applyFont="1" applyBorder="1" applyAlignment="1">
      <alignment horizontal="right" vertical="center"/>
    </xf>
    <xf numFmtId="199" fontId="33" fillId="0" borderId="0" xfId="0" applyNumberFormat="1" applyFont="1" applyAlignment="1">
      <alignment horizontal="right" vertical="center"/>
    </xf>
    <xf numFmtId="199" fontId="33" fillId="0" borderId="38" xfId="0" applyNumberFormat="1" applyFont="1" applyBorder="1" applyAlignment="1">
      <alignment horizontal="right" vertical="center"/>
    </xf>
    <xf numFmtId="199" fontId="33" fillId="0" borderId="70" xfId="0" applyNumberFormat="1" applyFont="1" applyBorder="1" applyAlignment="1">
      <alignment horizontal="right" vertical="center"/>
    </xf>
    <xf numFmtId="0" fontId="16" fillId="0" borderId="221" xfId="0" applyFont="1" applyBorder="1" applyAlignment="1">
      <alignment horizontal="center"/>
    </xf>
    <xf numFmtId="198" fontId="12" fillId="0" borderId="49" xfId="0" applyNumberFormat="1" applyFont="1" applyBorder="1" applyAlignment="1">
      <alignment horizontal="right" vertical="center"/>
    </xf>
    <xf numFmtId="198" fontId="12" fillId="0" borderId="72" xfId="0" applyNumberFormat="1" applyFont="1" applyBorder="1" applyAlignment="1">
      <alignment horizontal="right" vertical="center"/>
    </xf>
    <xf numFmtId="198" fontId="12" fillId="0" borderId="71" xfId="0" applyNumberFormat="1" applyFont="1" applyBorder="1" applyAlignment="1">
      <alignment horizontal="right" vertical="center"/>
    </xf>
    <xf numFmtId="198" fontId="33" fillId="0" borderId="49" xfId="0" applyNumberFormat="1" applyFont="1" applyBorder="1" applyAlignment="1">
      <alignment horizontal="right" vertical="center"/>
    </xf>
    <xf numFmtId="198" fontId="33" fillId="0" borderId="71" xfId="0" applyNumberFormat="1" applyFont="1" applyBorder="1" applyAlignment="1">
      <alignment horizontal="right" vertical="center"/>
    </xf>
    <xf numFmtId="198" fontId="33" fillId="0" borderId="73" xfId="0" applyNumberFormat="1" applyFont="1" applyBorder="1" applyAlignment="1">
      <alignment horizontal="right" vertical="center"/>
    </xf>
    <xf numFmtId="0" fontId="60" fillId="0" borderId="0" xfId="0" applyFont="1"/>
    <xf numFmtId="0" fontId="51" fillId="0" borderId="0" xfId="0" applyFont="1" applyAlignment="1">
      <alignment vertical="center"/>
    </xf>
    <xf numFmtId="0" fontId="0" fillId="0" borderId="49" xfId="0" applyBorder="1"/>
    <xf numFmtId="0" fontId="16" fillId="0" borderId="31" xfId="0" applyFont="1" applyBorder="1"/>
    <xf numFmtId="0" fontId="16" fillId="0" borderId="47" xfId="0" applyFont="1" applyBorder="1" applyAlignment="1">
      <alignment horizontal="center"/>
    </xf>
    <xf numFmtId="195" fontId="16" fillId="0" borderId="110" xfId="0" applyNumberFormat="1" applyFont="1" applyBorder="1" applyAlignment="1">
      <alignment horizontal="right"/>
    </xf>
    <xf numFmtId="195" fontId="25" fillId="0" borderId="17" xfId="0" applyNumberFormat="1" applyFont="1" applyBorder="1" applyAlignment="1">
      <alignment horizontal="right"/>
    </xf>
    <xf numFmtId="195" fontId="25" fillId="0" borderId="9" xfId="0" applyNumberFormat="1" applyFont="1" applyBorder="1" applyAlignment="1">
      <alignment horizontal="right"/>
    </xf>
    <xf numFmtId="195" fontId="25" fillId="0" borderId="111" xfId="0" applyNumberFormat="1" applyFont="1" applyBorder="1" applyAlignment="1">
      <alignment horizontal="right"/>
    </xf>
    <xf numFmtId="0" fontId="16" fillId="0" borderId="239" xfId="0" applyFont="1" applyBorder="1" applyAlignment="1">
      <alignment horizontal="center"/>
    </xf>
    <xf numFmtId="195" fontId="16" fillId="0" borderId="105" xfId="0" applyNumberFormat="1" applyFont="1" applyBorder="1" applyAlignment="1">
      <alignment horizontal="right"/>
    </xf>
    <xf numFmtId="195" fontId="25" fillId="0" borderId="245" xfId="0" applyNumberFormat="1" applyFont="1" applyBorder="1" applyAlignment="1">
      <alignment horizontal="right"/>
    </xf>
    <xf numFmtId="195" fontId="25" fillId="0" borderId="92" xfId="0" applyNumberFormat="1" applyFont="1" applyBorder="1" applyAlignment="1">
      <alignment horizontal="right"/>
    </xf>
    <xf numFmtId="195" fontId="25" fillId="0" borderId="127" xfId="0" applyNumberFormat="1" applyFont="1" applyBorder="1" applyAlignment="1">
      <alignment horizontal="right"/>
    </xf>
    <xf numFmtId="0" fontId="4" fillId="0" borderId="62" xfId="0" applyFont="1" applyBorder="1" applyAlignment="1">
      <alignment horizontal="right"/>
    </xf>
    <xf numFmtId="0" fontId="49" fillId="0" borderId="0" xfId="0" applyFont="1"/>
    <xf numFmtId="195" fontId="12" fillId="0" borderId="105" xfId="0" applyNumberFormat="1" applyFont="1" applyBorder="1"/>
    <xf numFmtId="195" fontId="33" fillId="0" borderId="245" xfId="0" applyNumberFormat="1" applyFont="1" applyBorder="1"/>
    <xf numFmtId="195" fontId="33" fillId="0" borderId="92" xfId="0" applyNumberFormat="1" applyFont="1" applyBorder="1"/>
    <xf numFmtId="195" fontId="33" fillId="0" borderId="127" xfId="0" applyNumberFormat="1" applyFont="1" applyBorder="1"/>
    <xf numFmtId="0" fontId="6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9" fillId="0" borderId="240" xfId="0" applyFont="1" applyBorder="1" applyAlignment="1">
      <alignment vertical="center"/>
    </xf>
    <xf numFmtId="0" fontId="49" fillId="0" borderId="66" xfId="0" applyFont="1" applyBorder="1" applyAlignment="1">
      <alignment vertical="center"/>
    </xf>
    <xf numFmtId="0" fontId="49" fillId="0" borderId="65" xfId="0" applyFont="1" applyBorder="1" applyAlignment="1">
      <alignment horizontal="right" vertical="center"/>
    </xf>
    <xf numFmtId="0" fontId="49" fillId="0" borderId="54" xfId="0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49" fillId="0" borderId="79" xfId="0" applyFont="1" applyBorder="1" applyAlignment="1">
      <alignment vertical="center"/>
    </xf>
    <xf numFmtId="0" fontId="63" fillId="0" borderId="30" xfId="0" applyFont="1" applyBorder="1" applyAlignment="1">
      <alignment horizontal="right" vertical="center"/>
    </xf>
    <xf numFmtId="0" fontId="63" fillId="0" borderId="29" xfId="0" applyFont="1" applyBorder="1" applyAlignment="1">
      <alignment horizontal="right" vertical="center"/>
    </xf>
    <xf numFmtId="0" fontId="63" fillId="0" borderId="251" xfId="0" applyFont="1" applyBorder="1" applyAlignment="1">
      <alignment horizontal="right" vertical="center"/>
    </xf>
    <xf numFmtId="0" fontId="63" fillId="0" borderId="46" xfId="0" applyFont="1" applyBorder="1" applyAlignment="1">
      <alignment horizontal="right" vertical="center"/>
    </xf>
    <xf numFmtId="0" fontId="63" fillId="0" borderId="44" xfId="0" applyFont="1" applyBorder="1" applyAlignment="1">
      <alignment horizontal="right" vertical="center"/>
    </xf>
    <xf numFmtId="0" fontId="63" fillId="0" borderId="252" xfId="0" applyFont="1" applyBorder="1" applyAlignment="1">
      <alignment horizontal="right" vertical="center"/>
    </xf>
    <xf numFmtId="3" fontId="63" fillId="0" borderId="34" xfId="0" applyNumberFormat="1" applyFont="1" applyBorder="1" applyAlignment="1">
      <alignment vertical="center"/>
    </xf>
    <xf numFmtId="3" fontId="63" fillId="0" borderId="35" xfId="0" applyNumberFormat="1" applyFont="1" applyBorder="1" applyAlignment="1">
      <alignment vertical="center"/>
    </xf>
    <xf numFmtId="3" fontId="63" fillId="0" borderId="253" xfId="0" applyNumberFormat="1" applyFont="1" applyBorder="1" applyAlignment="1">
      <alignment vertical="center"/>
    </xf>
    <xf numFmtId="3" fontId="63" fillId="0" borderId="46" xfId="0" applyNumberFormat="1" applyFont="1" applyBorder="1" applyAlignment="1">
      <alignment horizontal="right" vertical="center"/>
    </xf>
    <xf numFmtId="3" fontId="63" fillId="0" borderId="44" xfId="0" applyNumberFormat="1" applyFont="1" applyBorder="1" applyAlignment="1">
      <alignment horizontal="right" vertical="center"/>
    </xf>
    <xf numFmtId="3" fontId="63" fillId="0" borderId="252" xfId="0" applyNumberFormat="1" applyFont="1" applyBorder="1" applyAlignment="1">
      <alignment horizontal="right" vertical="center"/>
    </xf>
    <xf numFmtId="3" fontId="63" fillId="0" borderId="241" xfId="0" applyNumberFormat="1" applyFont="1" applyBorder="1" applyAlignment="1">
      <alignment vertical="center"/>
    </xf>
    <xf numFmtId="3" fontId="63" fillId="0" borderId="245" xfId="0" applyNumberFormat="1" applyFont="1" applyBorder="1" applyAlignment="1">
      <alignment vertical="center"/>
    </xf>
    <xf numFmtId="3" fontId="63" fillId="0" borderId="254" xfId="0" applyNumberFormat="1" applyFont="1" applyBorder="1" applyAlignment="1">
      <alignment vertical="center"/>
    </xf>
    <xf numFmtId="0" fontId="49" fillId="0" borderId="48" xfId="0" applyFont="1" applyBorder="1" applyAlignment="1">
      <alignment vertical="center"/>
    </xf>
    <xf numFmtId="0" fontId="49" fillId="0" borderId="49" xfId="0" applyFont="1" applyBorder="1" applyAlignment="1">
      <alignment horizontal="center" vertical="center" wrapText="1"/>
    </xf>
    <xf numFmtId="0" fontId="49" fillId="0" borderId="49" xfId="0" applyFont="1" applyBorder="1" applyAlignment="1">
      <alignment vertical="center"/>
    </xf>
    <xf numFmtId="0" fontId="49" fillId="0" borderId="51" xfId="0" applyFont="1" applyBorder="1" applyAlignment="1">
      <alignment vertical="center"/>
    </xf>
    <xf numFmtId="0" fontId="49" fillId="0" borderId="53" xfId="0" applyFont="1" applyBorder="1" applyAlignment="1">
      <alignment vertical="center"/>
    </xf>
    <xf numFmtId="0" fontId="63" fillId="0" borderId="242" xfId="0" applyFont="1" applyBorder="1" applyAlignment="1">
      <alignment horizontal="right" vertical="center"/>
    </xf>
    <xf numFmtId="0" fontId="63" fillId="0" borderId="100" xfId="0" applyFont="1" applyBorder="1" applyAlignment="1">
      <alignment horizontal="right" vertical="center"/>
    </xf>
    <xf numFmtId="0" fontId="63" fillId="0" borderId="255" xfId="0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16" fillId="0" borderId="88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191" fontId="0" fillId="0" borderId="55" xfId="0" applyNumberFormat="1" applyBorder="1" applyAlignment="1">
      <alignment horizontal="right" vertical="center"/>
    </xf>
    <xf numFmtId="0" fontId="45" fillId="0" borderId="18" xfId="0" applyFont="1" applyBorder="1" applyAlignment="1">
      <alignment horizontal="distributed" vertical="center"/>
    </xf>
    <xf numFmtId="0" fontId="45" fillId="0" borderId="1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0" xfId="0"/>
    <xf numFmtId="0" fontId="16" fillId="0" borderId="49" xfId="0" applyFont="1" applyBorder="1"/>
    <xf numFmtId="0" fontId="16" fillId="0" borderId="219" xfId="0" applyFont="1" applyBorder="1" applyAlignment="1">
      <alignment horizontal="distributed" vertical="center"/>
    </xf>
    <xf numFmtId="0" fontId="31" fillId="0" borderId="0" xfId="0" applyFont="1"/>
    <xf numFmtId="0" fontId="59" fillId="0" borderId="0" xfId="0" applyFont="1" applyAlignment="1">
      <alignment horizontal="left" vertical="center" shrinkToFit="1"/>
    </xf>
    <xf numFmtId="0" fontId="49" fillId="0" borderId="18" xfId="0" applyFont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25" fillId="4" borderId="2" xfId="0" applyFont="1" applyFill="1" applyBorder="1"/>
    <xf numFmtId="0" fontId="25" fillId="4" borderId="26" xfId="0" applyFont="1" applyFill="1" applyBorder="1"/>
    <xf numFmtId="0" fontId="25" fillId="4" borderId="26" xfId="0" applyFont="1" applyFill="1" applyBorder="1" applyAlignment="1">
      <alignment vertical="center"/>
    </xf>
    <xf numFmtId="0" fontId="25" fillId="4" borderId="26" xfId="0" applyFont="1" applyFill="1" applyBorder="1" applyAlignment="1">
      <alignment vertical="top"/>
    </xf>
    <xf numFmtId="0" fontId="25" fillId="4" borderId="4" xfId="0" applyFont="1" applyFill="1" applyBorder="1" applyAlignment="1">
      <alignment vertical="center"/>
    </xf>
    <xf numFmtId="0" fontId="25" fillId="4" borderId="0" xfId="0" applyFont="1" applyFill="1" applyAlignment="1">
      <alignment horizontal="left"/>
    </xf>
    <xf numFmtId="0" fontId="64" fillId="4" borderId="0" xfId="0" applyFont="1" applyFill="1" applyAlignment="1">
      <alignment vertical="center"/>
    </xf>
    <xf numFmtId="0" fontId="33" fillId="0" borderId="68" xfId="0" applyFont="1" applyBorder="1"/>
    <xf numFmtId="0" fontId="29" fillId="0" borderId="44" xfId="0" applyFont="1" applyBorder="1" applyAlignment="1">
      <alignment horizontal="center" vertical="center"/>
    </xf>
    <xf numFmtId="176" fontId="69" fillId="0" borderId="24" xfId="4" applyNumberFormat="1" applyFont="1" applyBorder="1" applyAlignment="1">
      <alignment vertical="center"/>
    </xf>
    <xf numFmtId="178" fontId="69" fillId="0" borderId="22" xfId="4" applyNumberFormat="1" applyFont="1" applyBorder="1" applyAlignment="1">
      <alignment vertical="center"/>
    </xf>
    <xf numFmtId="176" fontId="69" fillId="0" borderId="21" xfId="4" applyNumberFormat="1" applyFont="1" applyBorder="1" applyAlignment="1">
      <alignment vertical="center"/>
    </xf>
    <xf numFmtId="178" fontId="69" fillId="0" borderId="132" xfId="4" applyNumberFormat="1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176" fontId="69" fillId="0" borderId="19" xfId="4" applyNumberFormat="1" applyFont="1" applyBorder="1" applyAlignment="1">
      <alignment vertical="center"/>
    </xf>
    <xf numFmtId="178" fontId="69" fillId="0" borderId="79" xfId="4" applyNumberFormat="1" applyFont="1" applyBorder="1" applyAlignment="1">
      <alignment vertical="center"/>
    </xf>
    <xf numFmtId="176" fontId="69" fillId="0" borderId="1" xfId="4" applyNumberFormat="1" applyFont="1" applyBorder="1" applyAlignment="1">
      <alignment vertical="center"/>
    </xf>
    <xf numFmtId="178" fontId="69" fillId="0" borderId="222" xfId="4" applyNumberFormat="1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9" xfId="4" applyNumberFormat="1" applyFont="1" applyFill="1" applyBorder="1" applyAlignment="1">
      <alignment vertical="center"/>
    </xf>
    <xf numFmtId="179" fontId="69" fillId="0" borderId="24" xfId="4" applyNumberFormat="1" applyFont="1" applyBorder="1" applyAlignment="1">
      <alignment vertical="center"/>
    </xf>
    <xf numFmtId="179" fontId="69" fillId="0" borderId="21" xfId="4" applyNumberFormat="1" applyFont="1" applyBorder="1" applyAlignment="1">
      <alignment vertical="center"/>
    </xf>
    <xf numFmtId="180" fontId="29" fillId="0" borderId="29" xfId="4" applyNumberFormat="1" applyFont="1" applyFill="1" applyBorder="1" applyAlignment="1">
      <alignment horizontal="right" vertical="center"/>
    </xf>
    <xf numFmtId="0" fontId="29" fillId="0" borderId="8" xfId="0" applyFont="1" applyBorder="1" applyAlignment="1">
      <alignment horizontal="center" vertical="center"/>
    </xf>
    <xf numFmtId="178" fontId="69" fillId="0" borderId="19" xfId="4" applyNumberFormat="1" applyFont="1" applyBorder="1" applyAlignment="1">
      <alignment vertical="center"/>
    </xf>
    <xf numFmtId="178" fontId="69" fillId="0" borderId="1" xfId="4" applyNumberFormat="1" applyFont="1" applyBorder="1" applyAlignment="1">
      <alignment vertical="center"/>
    </xf>
    <xf numFmtId="49" fontId="29" fillId="0" borderId="88" xfId="4" applyNumberFormat="1" applyFont="1" applyFill="1" applyBorder="1" applyAlignment="1">
      <alignment vertical="center"/>
    </xf>
    <xf numFmtId="38" fontId="29" fillId="0" borderId="75" xfId="4" applyFont="1" applyFill="1" applyBorder="1" applyAlignment="1">
      <alignment horizontal="right" vertical="center"/>
    </xf>
    <xf numFmtId="38" fontId="29" fillId="0" borderId="44" xfId="4" applyFont="1" applyFill="1" applyBorder="1" applyAlignment="1">
      <alignment horizontal="right" vertical="center"/>
    </xf>
    <xf numFmtId="0" fontId="29" fillId="0" borderId="14" xfId="0" applyFont="1" applyBorder="1" applyAlignment="1">
      <alignment horizontal="center" vertical="center" shrinkToFit="1"/>
    </xf>
    <xf numFmtId="182" fontId="69" fillId="0" borderId="19" xfId="4" applyNumberFormat="1" applyFont="1" applyBorder="1" applyAlignment="1">
      <alignment vertical="center" shrinkToFit="1"/>
    </xf>
    <xf numFmtId="182" fontId="69" fillId="0" borderId="1" xfId="4" applyNumberFormat="1" applyFont="1" applyBorder="1" applyAlignment="1">
      <alignment vertical="center" shrinkToFit="1"/>
    </xf>
    <xf numFmtId="0" fontId="29" fillId="0" borderId="8" xfId="0" applyFont="1" applyBorder="1" applyAlignment="1">
      <alignment horizontal="center" vertical="center" wrapText="1"/>
    </xf>
    <xf numFmtId="38" fontId="29" fillId="0" borderId="13" xfId="4" applyFont="1" applyFill="1" applyBorder="1" applyAlignment="1">
      <alignment vertical="center"/>
    </xf>
    <xf numFmtId="179" fontId="69" fillId="0" borderId="19" xfId="4" applyNumberFormat="1" applyFont="1" applyBorder="1" applyAlignment="1">
      <alignment vertical="center"/>
    </xf>
    <xf numFmtId="179" fontId="69" fillId="0" borderId="1" xfId="4" applyNumberFormat="1" applyFont="1" applyBorder="1" applyAlignment="1">
      <alignment vertical="center"/>
    </xf>
    <xf numFmtId="179" fontId="69" fillId="0" borderId="26" xfId="4" applyNumberFormat="1" applyFont="1" applyBorder="1" applyAlignment="1">
      <alignment vertical="center"/>
    </xf>
    <xf numFmtId="178" fontId="69" fillId="0" borderId="4" xfId="4" applyNumberFormat="1" applyFont="1" applyBorder="1" applyAlignment="1">
      <alignment vertical="center"/>
    </xf>
    <xf numFmtId="178" fontId="69" fillId="0" borderId="2" xfId="4" applyNumberFormat="1" applyFont="1" applyBorder="1" applyAlignment="1">
      <alignment vertical="center"/>
    </xf>
    <xf numFmtId="178" fontId="69" fillId="0" borderId="26" xfId="4" applyNumberFormat="1" applyFont="1" applyBorder="1" applyAlignment="1">
      <alignment vertical="center"/>
    </xf>
    <xf numFmtId="0" fontId="29" fillId="0" borderId="52" xfId="0" applyFont="1" applyBorder="1" applyAlignment="1">
      <alignment horizontal="center" vertical="center" shrinkToFit="1"/>
    </xf>
    <xf numFmtId="0" fontId="29" fillId="0" borderId="101" xfId="0" applyFont="1" applyBorder="1" applyAlignment="1">
      <alignment horizontal="center" vertical="center"/>
    </xf>
    <xf numFmtId="178" fontId="69" fillId="0" borderId="24" xfId="4" applyNumberFormat="1" applyFont="1" applyBorder="1" applyAlignment="1">
      <alignment vertical="center"/>
    </xf>
    <xf numFmtId="178" fontId="69" fillId="0" borderId="21" xfId="4" applyNumberFormat="1" applyFont="1" applyBorder="1" applyAlignment="1">
      <alignment vertical="center"/>
    </xf>
    <xf numFmtId="0" fontId="29" fillId="0" borderId="95" xfId="0" applyFont="1" applyBorder="1" applyAlignment="1">
      <alignment horizontal="center" vertical="center" shrinkToFit="1"/>
    </xf>
    <xf numFmtId="179" fontId="29" fillId="0" borderId="101" xfId="4" applyNumberFormat="1" applyFont="1" applyFill="1" applyBorder="1" applyAlignment="1">
      <alignment vertical="center"/>
    </xf>
    <xf numFmtId="0" fontId="29" fillId="0" borderId="245" xfId="0" applyFont="1" applyBorder="1" applyAlignment="1">
      <alignment horizontal="center" vertical="center"/>
    </xf>
    <xf numFmtId="178" fontId="69" fillId="0" borderId="123" xfId="4" applyNumberFormat="1" applyFont="1" applyBorder="1" applyAlignment="1">
      <alignment vertical="center"/>
    </xf>
    <xf numFmtId="178" fontId="12" fillId="0" borderId="75" xfId="5" applyNumberFormat="1" applyFont="1" applyFill="1" applyBorder="1" applyAlignment="1">
      <alignment vertical="center"/>
    </xf>
    <xf numFmtId="178" fontId="12" fillId="0" borderId="88" xfId="0" applyNumberFormat="1" applyFont="1" applyBorder="1" applyAlignment="1">
      <alignment vertical="center"/>
    </xf>
    <xf numFmtId="183" fontId="12" fillId="0" borderId="109" xfId="0" applyNumberFormat="1" applyFont="1" applyBorder="1"/>
    <xf numFmtId="183" fontId="12" fillId="0" borderId="119" xfId="0" applyNumberFormat="1" applyFont="1" applyBorder="1" applyAlignment="1">
      <alignment vertical="center"/>
    </xf>
    <xf numFmtId="0" fontId="12" fillId="0" borderId="260" xfId="0" applyFont="1" applyBorder="1" applyAlignment="1">
      <alignment vertical="center"/>
    </xf>
    <xf numFmtId="178" fontId="12" fillId="0" borderId="119" xfId="4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 shrinkToFit="1"/>
    </xf>
    <xf numFmtId="178" fontId="12" fillId="0" borderId="0" xfId="0" applyNumberFormat="1" applyFont="1" applyAlignment="1">
      <alignment vertical="center"/>
    </xf>
    <xf numFmtId="178" fontId="33" fillId="0" borderId="0" xfId="0" applyNumberFormat="1" applyFont="1" applyAlignment="1">
      <alignment vertical="center"/>
    </xf>
    <xf numFmtId="184" fontId="12" fillId="0" borderId="0" xfId="0" applyNumberFormat="1" applyFont="1" applyAlignment="1">
      <alignment vertical="center"/>
    </xf>
    <xf numFmtId="0" fontId="32" fillId="0" borderId="0" xfId="0" applyFont="1"/>
    <xf numFmtId="185" fontId="18" fillId="0" borderId="0" xfId="0" applyNumberFormat="1" applyFont="1" applyAlignment="1">
      <alignment vertical="center" wrapText="1"/>
    </xf>
    <xf numFmtId="38" fontId="16" fillId="0" borderId="0" xfId="0" applyNumberFormat="1" applyFont="1"/>
    <xf numFmtId="186" fontId="42" fillId="0" borderId="191" xfId="0" applyNumberFormat="1" applyFont="1" applyBorder="1" applyAlignment="1">
      <alignment horizontal="center" vertical="center"/>
    </xf>
    <xf numFmtId="186" fontId="42" fillId="0" borderId="19" xfId="0" applyNumberFormat="1" applyFont="1" applyBorder="1" applyAlignment="1">
      <alignment horizontal="center" vertical="center"/>
    </xf>
    <xf numFmtId="38" fontId="70" fillId="0" borderId="18" xfId="9" applyFont="1" applyFill="1" applyBorder="1" applyAlignment="1">
      <alignment horizontal="right" vertical="center"/>
    </xf>
    <xf numFmtId="0" fontId="0" fillId="0" borderId="213" xfId="0" applyBorder="1" applyAlignment="1">
      <alignment horizontal="center" vertical="center"/>
    </xf>
    <xf numFmtId="191" fontId="0" fillId="0" borderId="206" xfId="0" applyNumberFormat="1" applyBorder="1" applyAlignment="1">
      <alignment horizontal="center" vertical="center"/>
    </xf>
    <xf numFmtId="193" fontId="0" fillId="0" borderId="57" xfId="0" applyNumberFormat="1" applyBorder="1" applyAlignment="1">
      <alignment horizontal="center" vertical="center"/>
    </xf>
    <xf numFmtId="0" fontId="51" fillId="0" borderId="0" xfId="0" applyFont="1"/>
    <xf numFmtId="0" fontId="7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5" borderId="0" xfId="0" applyFont="1" applyFill="1" applyAlignment="1">
      <alignment horizontal="center" vertical="center"/>
    </xf>
    <xf numFmtId="0" fontId="16" fillId="0" borderId="33" xfId="0" applyFont="1" applyBorder="1" applyAlignment="1">
      <alignment horizontal="left"/>
    </xf>
    <xf numFmtId="0" fontId="16" fillId="5" borderId="223" xfId="0" applyFont="1" applyFill="1" applyBorder="1" applyAlignment="1">
      <alignment horizontal="right" vertical="center"/>
    </xf>
    <xf numFmtId="0" fontId="16" fillId="5" borderId="224" xfId="0" applyFont="1" applyFill="1" applyBorder="1" applyAlignment="1">
      <alignment horizontal="right" vertical="center"/>
    </xf>
    <xf numFmtId="0" fontId="25" fillId="5" borderId="224" xfId="0" applyFont="1" applyFill="1" applyBorder="1" applyAlignment="1">
      <alignment horizontal="right" vertical="center"/>
    </xf>
    <xf numFmtId="0" fontId="25" fillId="0" borderId="224" xfId="0" applyFont="1" applyBorder="1" applyAlignment="1">
      <alignment horizontal="right" vertical="center"/>
    </xf>
    <xf numFmtId="0" fontId="25" fillId="5" borderId="262" xfId="0" applyFont="1" applyFill="1" applyBorder="1" applyAlignment="1">
      <alignment horizontal="right" vertical="center"/>
    </xf>
    <xf numFmtId="0" fontId="16" fillId="5" borderId="38" xfId="0" applyFont="1" applyFill="1" applyBorder="1" applyAlignment="1">
      <alignment horizontal="right" vertical="center"/>
    </xf>
    <xf numFmtId="0" fontId="16" fillId="5" borderId="42" xfId="0" applyFont="1" applyFill="1" applyBorder="1" applyAlignment="1">
      <alignment horizontal="right" vertical="center"/>
    </xf>
    <xf numFmtId="0" fontId="25" fillId="5" borderId="42" xfId="0" applyFont="1" applyFill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5" fillId="5" borderId="68" xfId="0" applyFont="1" applyFill="1" applyBorder="1" applyAlignment="1">
      <alignment horizontal="right" vertical="center"/>
    </xf>
    <xf numFmtId="3" fontId="16" fillId="5" borderId="223" xfId="0" applyNumberFormat="1" applyFont="1" applyFill="1" applyBorder="1" applyAlignment="1">
      <alignment horizontal="right" vertical="center"/>
    </xf>
    <xf numFmtId="3" fontId="16" fillId="5" borderId="224" xfId="0" applyNumberFormat="1" applyFont="1" applyFill="1" applyBorder="1" applyAlignment="1">
      <alignment horizontal="right" vertical="center"/>
    </xf>
    <xf numFmtId="3" fontId="25" fillId="5" borderId="224" xfId="0" applyNumberFormat="1" applyFont="1" applyFill="1" applyBorder="1" applyAlignment="1">
      <alignment horizontal="right" vertical="center"/>
    </xf>
    <xf numFmtId="3" fontId="25" fillId="0" borderId="224" xfId="0" applyNumberFormat="1" applyFont="1" applyBorder="1" applyAlignment="1">
      <alignment horizontal="right" vertical="center"/>
    </xf>
    <xf numFmtId="3" fontId="25" fillId="5" borderId="262" xfId="0" applyNumberFormat="1" applyFont="1" applyFill="1" applyBorder="1" applyAlignment="1">
      <alignment horizontal="right" vertical="center"/>
    </xf>
    <xf numFmtId="0" fontId="16" fillId="5" borderId="38" xfId="0" applyFont="1" applyFill="1" applyBorder="1" applyAlignment="1">
      <alignment horizontal="right" vertical="center" shrinkToFit="1"/>
    </xf>
    <xf numFmtId="0" fontId="16" fillId="5" borderId="42" xfId="0" applyFont="1" applyFill="1" applyBorder="1" applyAlignment="1">
      <alignment horizontal="right" vertical="center" shrinkToFit="1"/>
    </xf>
    <xf numFmtId="0" fontId="25" fillId="5" borderId="42" xfId="0" applyFont="1" applyFill="1" applyBorder="1" applyAlignment="1">
      <alignment horizontal="right" vertical="center" shrinkToFit="1"/>
    </xf>
    <xf numFmtId="0" fontId="25" fillId="0" borderId="42" xfId="0" applyFont="1" applyBorder="1" applyAlignment="1">
      <alignment horizontal="right" vertical="center" shrinkToFit="1"/>
    </xf>
    <xf numFmtId="0" fontId="25" fillId="5" borderId="68" xfId="0" applyFont="1" applyFill="1" applyBorder="1" applyAlignment="1">
      <alignment horizontal="right" vertical="center" shrinkToFit="1"/>
    </xf>
    <xf numFmtId="0" fontId="25" fillId="5" borderId="174" xfId="0" applyFont="1" applyFill="1" applyBorder="1" applyAlignment="1">
      <alignment horizontal="right" vertical="center"/>
    </xf>
    <xf numFmtId="0" fontId="25" fillId="5" borderId="174" xfId="0" applyFont="1" applyFill="1" applyBorder="1" applyAlignment="1">
      <alignment horizontal="right" vertical="center" shrinkToFit="1"/>
    </xf>
    <xf numFmtId="0" fontId="16" fillId="5" borderId="40" xfId="0" applyFont="1" applyFill="1" applyBorder="1" applyAlignment="1">
      <alignment horizontal="right" vertical="center"/>
    </xf>
    <xf numFmtId="0" fontId="16" fillId="5" borderId="43" xfId="0" applyFont="1" applyFill="1" applyBorder="1" applyAlignment="1">
      <alignment horizontal="right" vertical="center"/>
    </xf>
    <xf numFmtId="0" fontId="25" fillId="5" borderId="43" xfId="0" applyFont="1" applyFill="1" applyBorder="1" applyAlignment="1">
      <alignment horizontal="right" vertical="center"/>
    </xf>
    <xf numFmtId="0" fontId="25" fillId="0" borderId="43" xfId="0" applyFont="1" applyBorder="1" applyAlignment="1">
      <alignment horizontal="right" vertical="center"/>
    </xf>
    <xf numFmtId="0" fontId="25" fillId="5" borderId="166" xfId="0" applyFont="1" applyFill="1" applyBorder="1" applyAlignment="1">
      <alignment horizontal="right" vertical="center"/>
    </xf>
    <xf numFmtId="3" fontId="16" fillId="4" borderId="223" xfId="0" applyNumberFormat="1" applyFont="1" applyFill="1" applyBorder="1" applyAlignment="1">
      <alignment horizontal="right" vertical="center"/>
    </xf>
    <xf numFmtId="3" fontId="16" fillId="4" borderId="224" xfId="0" applyNumberFormat="1" applyFont="1" applyFill="1" applyBorder="1" applyAlignment="1">
      <alignment horizontal="right" vertical="center"/>
    </xf>
    <xf numFmtId="3" fontId="25" fillId="4" borderId="224" xfId="0" applyNumberFormat="1" applyFont="1" applyFill="1" applyBorder="1" applyAlignment="1">
      <alignment horizontal="right" vertical="center"/>
    </xf>
    <xf numFmtId="3" fontId="25" fillId="4" borderId="262" xfId="0" applyNumberFormat="1" applyFont="1" applyFill="1" applyBorder="1" applyAlignment="1">
      <alignment horizontal="right" vertical="center"/>
    </xf>
    <xf numFmtId="3" fontId="16" fillId="4" borderId="38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0" fontId="16" fillId="4" borderId="38" xfId="0" applyFont="1" applyFill="1" applyBorder="1" applyAlignment="1">
      <alignment horizontal="right" vertical="center"/>
    </xf>
    <xf numFmtId="0" fontId="16" fillId="4" borderId="42" xfId="0" applyFont="1" applyFill="1" applyBorder="1" applyAlignment="1">
      <alignment horizontal="right" vertical="center"/>
    </xf>
    <xf numFmtId="0" fontId="0" fillId="4" borderId="38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56" fillId="5" borderId="38" xfId="0" applyFont="1" applyFill="1" applyBorder="1" applyAlignment="1">
      <alignment horizontal="right" vertical="center"/>
    </xf>
    <xf numFmtId="0" fontId="56" fillId="5" borderId="42" xfId="0" applyFont="1" applyFill="1" applyBorder="1" applyAlignment="1">
      <alignment horizontal="right" vertical="center"/>
    </xf>
    <xf numFmtId="0" fontId="16" fillId="5" borderId="229" xfId="0" applyFont="1" applyFill="1" applyBorder="1" applyAlignment="1">
      <alignment horizontal="right" vertical="center"/>
    </xf>
    <xf numFmtId="0" fontId="16" fillId="5" borderId="229" xfId="0" applyFont="1" applyFill="1" applyBorder="1" applyAlignment="1">
      <alignment horizontal="right" vertical="center" shrinkToFit="1"/>
    </xf>
    <xf numFmtId="0" fontId="25" fillId="5" borderId="229" xfId="0" applyFont="1" applyFill="1" applyBorder="1" applyAlignment="1">
      <alignment horizontal="right" vertical="center"/>
    </xf>
    <xf numFmtId="0" fontId="25" fillId="0" borderId="229" xfId="0" applyFont="1" applyBorder="1" applyAlignment="1">
      <alignment horizontal="right" vertical="center"/>
    </xf>
    <xf numFmtId="0" fontId="25" fillId="5" borderId="263" xfId="0" applyFont="1" applyFill="1" applyBorder="1" applyAlignment="1">
      <alignment horizontal="right" vertical="center"/>
    </xf>
    <xf numFmtId="3" fontId="16" fillId="5" borderId="38" xfId="0" applyNumberFormat="1" applyFont="1" applyFill="1" applyBorder="1" applyAlignment="1">
      <alignment horizontal="right" vertical="center"/>
    </xf>
    <xf numFmtId="3" fontId="16" fillId="5" borderId="42" xfId="0" applyNumberFormat="1" applyFont="1" applyFill="1" applyBorder="1" applyAlignment="1">
      <alignment horizontal="right" vertical="center"/>
    </xf>
    <xf numFmtId="3" fontId="25" fillId="5" borderId="174" xfId="0" applyNumberFormat="1" applyFont="1" applyFill="1" applyBorder="1" applyAlignment="1">
      <alignment horizontal="right" vertical="center"/>
    </xf>
    <xf numFmtId="0" fontId="16" fillId="5" borderId="38" xfId="0" applyFont="1" applyFill="1" applyBorder="1" applyAlignment="1">
      <alignment vertical="center"/>
    </xf>
    <xf numFmtId="0" fontId="16" fillId="5" borderId="42" xfId="0" applyFont="1" applyFill="1" applyBorder="1" applyAlignment="1">
      <alignment vertical="center"/>
    </xf>
    <xf numFmtId="3" fontId="25" fillId="5" borderId="42" xfId="0" applyNumberFormat="1" applyFont="1" applyFill="1" applyBorder="1" applyAlignment="1">
      <alignment horizontal="right" vertical="center"/>
    </xf>
    <xf numFmtId="3" fontId="25" fillId="0" borderId="42" xfId="0" applyNumberFormat="1" applyFont="1" applyBorder="1" applyAlignment="1">
      <alignment horizontal="right" vertical="center"/>
    </xf>
    <xf numFmtId="3" fontId="25" fillId="5" borderId="68" xfId="0" applyNumberFormat="1" applyFont="1" applyFill="1" applyBorder="1" applyAlignment="1">
      <alignment horizontal="right" vertical="center"/>
    </xf>
    <xf numFmtId="3" fontId="16" fillId="5" borderId="42" xfId="0" applyNumberFormat="1" applyFont="1" applyFill="1" applyBorder="1" applyAlignment="1">
      <alignment horizontal="right" vertical="center" shrinkToFit="1"/>
    </xf>
    <xf numFmtId="0" fontId="25" fillId="4" borderId="42" xfId="0" applyFont="1" applyFill="1" applyBorder="1" applyAlignment="1">
      <alignment horizontal="right" vertical="center"/>
    </xf>
    <xf numFmtId="0" fontId="25" fillId="4" borderId="68" xfId="0" applyFont="1" applyFill="1" applyBorder="1" applyAlignment="1">
      <alignment horizontal="right" vertical="center"/>
    </xf>
    <xf numFmtId="0" fontId="49" fillId="4" borderId="42" xfId="0" applyFont="1" applyFill="1" applyBorder="1" applyAlignment="1">
      <alignment vertical="center"/>
    </xf>
    <xf numFmtId="0" fontId="49" fillId="0" borderId="42" xfId="0" applyFont="1" applyBorder="1" applyAlignment="1">
      <alignment vertical="center"/>
    </xf>
    <xf numFmtId="0" fontId="49" fillId="4" borderId="68" xfId="0" applyFont="1" applyFill="1" applyBorder="1" applyAlignment="1">
      <alignment vertical="center"/>
    </xf>
    <xf numFmtId="0" fontId="66" fillId="5" borderId="42" xfId="0" applyFont="1" applyFill="1" applyBorder="1" applyAlignment="1">
      <alignment horizontal="right" vertical="center"/>
    </xf>
    <xf numFmtId="0" fontId="66" fillId="0" borderId="42" xfId="0" applyFont="1" applyBorder="1" applyAlignment="1">
      <alignment horizontal="right" vertical="center"/>
    </xf>
    <xf numFmtId="0" fontId="66" fillId="5" borderId="68" xfId="0" applyFont="1" applyFill="1" applyBorder="1" applyAlignment="1">
      <alignment horizontal="right" vertical="center"/>
    </xf>
    <xf numFmtId="0" fontId="16" fillId="5" borderId="40" xfId="0" applyFont="1" applyFill="1" applyBorder="1" applyAlignment="1">
      <alignment vertical="center"/>
    </xf>
    <xf numFmtId="0" fontId="16" fillId="5" borderId="43" xfId="0" applyFont="1" applyFill="1" applyBorder="1" applyAlignment="1">
      <alignment vertical="center"/>
    </xf>
    <xf numFmtId="0" fontId="25" fillId="5" borderId="43" xfId="0" applyFont="1" applyFill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25" fillId="5" borderId="166" xfId="0" applyFont="1" applyFill="1" applyBorder="1" applyAlignment="1">
      <alignment vertical="center"/>
    </xf>
    <xf numFmtId="0" fontId="16" fillId="5" borderId="71" xfId="0" applyFont="1" applyFill="1" applyBorder="1" applyAlignment="1">
      <alignment horizontal="right" vertical="center"/>
    </xf>
    <xf numFmtId="0" fontId="16" fillId="5" borderId="168" xfId="0" applyFont="1" applyFill="1" applyBorder="1" applyAlignment="1">
      <alignment horizontal="right" vertical="center"/>
    </xf>
    <xf numFmtId="0" fontId="25" fillId="5" borderId="168" xfId="0" applyFont="1" applyFill="1" applyBorder="1" applyAlignment="1">
      <alignment horizontal="right" vertical="center"/>
    </xf>
    <xf numFmtId="0" fontId="25" fillId="0" borderId="168" xfId="0" applyFont="1" applyBorder="1" applyAlignment="1">
      <alignment horizontal="right" vertical="center"/>
    </xf>
    <xf numFmtId="0" fontId="25" fillId="5" borderId="72" xfId="0" applyFont="1" applyFill="1" applyBorder="1" applyAlignment="1">
      <alignment horizontal="right" vertical="center"/>
    </xf>
    <xf numFmtId="195" fontId="33" fillId="0" borderId="68" xfId="0" applyNumberFormat="1" applyFont="1" applyBorder="1"/>
    <xf numFmtId="194" fontId="33" fillId="0" borderId="235" xfId="0" applyNumberFormat="1" applyFont="1" applyBorder="1" applyAlignment="1">
      <alignment horizontal="right"/>
    </xf>
    <xf numFmtId="195" fontId="33" fillId="0" borderId="68" xfId="0" applyNumberFormat="1" applyFont="1" applyBorder="1" applyAlignment="1">
      <alignment horizontal="right"/>
    </xf>
    <xf numFmtId="194" fontId="33" fillId="0" borderId="68" xfId="0" applyNumberFormat="1" applyFont="1" applyBorder="1"/>
    <xf numFmtId="195" fontId="33" fillId="0" borderId="166" xfId="0" applyNumberFormat="1" applyFont="1" applyBorder="1"/>
    <xf numFmtId="194" fontId="33" fillId="0" borderId="140" xfId="0" applyNumberFormat="1" applyFont="1" applyBorder="1" applyAlignment="1">
      <alignment horizontal="right"/>
    </xf>
    <xf numFmtId="194" fontId="33" fillId="0" borderId="68" xfId="0" applyNumberFormat="1" applyFont="1" applyBorder="1" applyAlignment="1">
      <alignment horizontal="right"/>
    </xf>
    <xf numFmtId="195" fontId="33" fillId="0" borderId="166" xfId="0" applyNumberFormat="1" applyFont="1" applyBorder="1" applyAlignment="1">
      <alignment horizontal="right"/>
    </xf>
    <xf numFmtId="0" fontId="33" fillId="0" borderId="75" xfId="0" applyFont="1" applyBorder="1"/>
    <xf numFmtId="196" fontId="33" fillId="0" borderId="140" xfId="0" applyNumberFormat="1" applyFont="1" applyBorder="1" applyAlignment="1">
      <alignment horizontal="right"/>
    </xf>
    <xf numFmtId="199" fontId="33" fillId="0" borderId="68" xfId="0" applyNumberFormat="1" applyFont="1" applyBorder="1" applyAlignment="1">
      <alignment horizontal="right" vertical="center"/>
    </xf>
    <xf numFmtId="198" fontId="33" fillId="0" borderId="72" xfId="0" applyNumberFormat="1" applyFont="1" applyBorder="1" applyAlignment="1">
      <alignment horizontal="right" vertical="center"/>
    </xf>
    <xf numFmtId="195" fontId="25" fillId="0" borderId="110" xfId="0" applyNumberFormat="1" applyFont="1" applyBorder="1" applyAlignment="1">
      <alignment horizontal="right"/>
    </xf>
    <xf numFmtId="195" fontId="25" fillId="0" borderId="105" xfId="0" applyNumberFormat="1" applyFont="1" applyBorder="1" applyAlignment="1">
      <alignment horizontal="right"/>
    </xf>
    <xf numFmtId="0" fontId="0" fillId="0" borderId="62" xfId="0" applyBorder="1"/>
    <xf numFmtId="195" fontId="33" fillId="0" borderId="105" xfId="0" applyNumberFormat="1" applyFont="1" applyBorder="1"/>
    <xf numFmtId="186" fontId="0" fillId="0" borderId="0" xfId="0" applyNumberFormat="1" applyAlignment="1">
      <alignment vertical="center"/>
    </xf>
    <xf numFmtId="0" fontId="4" fillId="0" borderId="3" xfId="1" applyBorder="1" applyAlignment="1">
      <alignment horizontal="center"/>
    </xf>
    <xf numFmtId="0" fontId="4" fillId="0" borderId="4" xfId="1" applyBorder="1" applyAlignment="1">
      <alignment horizontal="center"/>
    </xf>
    <xf numFmtId="0" fontId="33" fillId="4" borderId="2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38" fontId="33" fillId="4" borderId="5" xfId="4" applyFont="1" applyFill="1" applyBorder="1" applyAlignment="1">
      <alignment horizontal="right" vertical="center"/>
    </xf>
    <xf numFmtId="38" fontId="33" fillId="4" borderId="29" xfId="4" applyFont="1" applyFill="1" applyBorder="1" applyAlignment="1">
      <alignment horizontal="right" vertical="center"/>
    </xf>
    <xf numFmtId="38" fontId="33" fillId="4" borderId="7" xfId="4" applyFont="1" applyFill="1" applyBorder="1" applyAlignment="1">
      <alignment horizontal="right" vertical="center"/>
    </xf>
    <xf numFmtId="3" fontId="33" fillId="4" borderId="5" xfId="0" applyNumberFormat="1" applyFont="1" applyFill="1" applyBorder="1" applyAlignment="1">
      <alignment vertical="center" shrinkToFit="1"/>
    </xf>
    <xf numFmtId="3" fontId="33" fillId="4" borderId="29" xfId="0" applyNumberFormat="1" applyFont="1" applyFill="1" applyBorder="1" applyAlignment="1">
      <alignment vertical="center" shrinkToFit="1"/>
    </xf>
    <xf numFmtId="3" fontId="33" fillId="4" borderId="7" xfId="0" applyNumberFormat="1" applyFont="1" applyFill="1" applyBorder="1" applyAlignment="1">
      <alignment vertical="center" shrinkToFit="1"/>
    </xf>
    <xf numFmtId="38" fontId="33" fillId="4" borderId="8" xfId="4" applyFont="1" applyFill="1" applyBorder="1" applyAlignment="1">
      <alignment horizontal="right" vertical="center"/>
    </xf>
    <xf numFmtId="38" fontId="33" fillId="4" borderId="17" xfId="4" applyFont="1" applyFill="1" applyBorder="1" applyAlignment="1">
      <alignment horizontal="right" vertical="center"/>
    </xf>
    <xf numFmtId="38" fontId="33" fillId="4" borderId="10" xfId="4" applyFont="1" applyFill="1" applyBorder="1" applyAlignment="1">
      <alignment horizontal="right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38" fontId="33" fillId="4" borderId="8" xfId="4" applyFont="1" applyFill="1" applyBorder="1" applyAlignment="1">
      <alignment vertical="center"/>
    </xf>
    <xf numFmtId="38" fontId="33" fillId="4" borderId="17" xfId="4" applyFont="1" applyFill="1" applyBorder="1" applyAlignment="1">
      <alignment vertical="center"/>
    </xf>
    <xf numFmtId="38" fontId="33" fillId="4" borderId="10" xfId="4" applyFont="1" applyFill="1" applyBorder="1" applyAlignment="1">
      <alignment vertical="center"/>
    </xf>
    <xf numFmtId="0" fontId="49" fillId="4" borderId="17" xfId="0" applyFont="1" applyFill="1" applyBorder="1" applyAlignment="1">
      <alignment vertical="center"/>
    </xf>
    <xf numFmtId="0" fontId="49" fillId="4" borderId="10" xfId="0" applyFont="1" applyFill="1" applyBorder="1" applyAlignment="1">
      <alignment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237" xfId="0" applyFont="1" applyFill="1" applyBorder="1" applyAlignment="1">
      <alignment horizontal="center" vertical="center"/>
    </xf>
    <xf numFmtId="0" fontId="25" fillId="4" borderId="194" xfId="0" applyFont="1" applyFill="1" applyBorder="1" applyAlignment="1">
      <alignment horizontal="center" vertical="center"/>
    </xf>
    <xf numFmtId="38" fontId="33" fillId="4" borderId="14" xfId="4" applyFont="1" applyFill="1" applyBorder="1" applyAlignment="1">
      <alignment vertical="center"/>
    </xf>
    <xf numFmtId="38" fontId="33" fillId="4" borderId="35" xfId="4" applyFont="1" applyFill="1" applyBorder="1" applyAlignment="1">
      <alignment vertical="center"/>
    </xf>
    <xf numFmtId="38" fontId="33" fillId="4" borderId="16" xfId="4" applyFont="1" applyFill="1" applyBorder="1" applyAlignment="1">
      <alignment vertical="center"/>
    </xf>
    <xf numFmtId="38" fontId="33" fillId="4" borderId="19" xfId="4" applyFont="1" applyFill="1" applyBorder="1" applyAlignment="1">
      <alignment vertical="center"/>
    </xf>
    <xf numFmtId="38" fontId="33" fillId="4" borderId="1" xfId="4" applyFont="1" applyFill="1" applyBorder="1" applyAlignment="1">
      <alignment vertical="center"/>
    </xf>
    <xf numFmtId="0" fontId="49" fillId="4" borderId="1" xfId="0" applyFont="1" applyFill="1" applyBorder="1" applyAlignment="1">
      <alignment vertical="center"/>
    </xf>
    <xf numFmtId="0" fontId="49" fillId="4" borderId="79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38" fontId="33" fillId="4" borderId="2" xfId="0" applyNumberFormat="1" applyFont="1" applyFill="1" applyBorder="1" applyAlignment="1">
      <alignment horizontal="right" vertical="center"/>
    </xf>
    <xf numFmtId="38" fontId="33" fillId="4" borderId="26" xfId="0" applyNumberFormat="1" applyFont="1" applyFill="1" applyBorder="1" applyAlignment="1">
      <alignment horizontal="right" vertical="center"/>
    </xf>
    <xf numFmtId="38" fontId="33" fillId="4" borderId="4" xfId="0" applyNumberFormat="1" applyFont="1" applyFill="1" applyBorder="1" applyAlignment="1">
      <alignment horizontal="right" vertical="center"/>
    </xf>
    <xf numFmtId="0" fontId="49" fillId="4" borderId="26" xfId="0" applyFont="1" applyFill="1" applyBorder="1" applyAlignment="1">
      <alignment horizontal="right" vertical="center"/>
    </xf>
    <xf numFmtId="0" fontId="49" fillId="4" borderId="4" xfId="0" applyFont="1" applyFill="1" applyBorder="1" applyAlignment="1">
      <alignment horizontal="right" vertical="center"/>
    </xf>
    <xf numFmtId="0" fontId="49" fillId="4" borderId="29" xfId="0" applyFont="1" applyFill="1" applyBorder="1" applyAlignment="1">
      <alignment horizontal="right" vertical="center"/>
    </xf>
    <xf numFmtId="0" fontId="49" fillId="4" borderId="7" xfId="0" applyFont="1" applyFill="1" applyBorder="1" applyAlignment="1">
      <alignment horizontal="right" vertical="center"/>
    </xf>
    <xf numFmtId="0" fontId="49" fillId="4" borderId="17" xfId="0" applyFont="1" applyFill="1" applyBorder="1" applyAlignment="1">
      <alignment horizontal="right" vertical="center"/>
    </xf>
    <xf numFmtId="0" fontId="49" fillId="4" borderId="10" xfId="0" applyFont="1" applyFill="1" applyBorder="1" applyAlignment="1">
      <alignment horizontal="right" vertical="center"/>
    </xf>
    <xf numFmtId="38" fontId="33" fillId="4" borderId="14" xfId="4" applyFont="1" applyFill="1" applyBorder="1" applyAlignment="1">
      <alignment horizontal="right" vertical="center"/>
    </xf>
    <xf numFmtId="38" fontId="33" fillId="4" borderId="35" xfId="4" applyFont="1" applyFill="1" applyBorder="1" applyAlignment="1">
      <alignment horizontal="right" vertical="center"/>
    </xf>
    <xf numFmtId="38" fontId="33" fillId="4" borderId="16" xfId="4" applyFont="1" applyFill="1" applyBorder="1" applyAlignment="1">
      <alignment horizontal="right" vertical="center"/>
    </xf>
    <xf numFmtId="0" fontId="49" fillId="4" borderId="35" xfId="0" applyFont="1" applyFill="1" applyBorder="1" applyAlignment="1">
      <alignment horizontal="right" vertical="center"/>
    </xf>
    <xf numFmtId="0" fontId="49" fillId="4" borderId="16" xfId="0" applyFont="1" applyFill="1" applyBorder="1" applyAlignment="1">
      <alignment horizontal="right" vertical="center"/>
    </xf>
    <xf numFmtId="38" fontId="33" fillId="4" borderId="2" xfId="0" applyNumberFormat="1" applyFont="1" applyFill="1" applyBorder="1" applyAlignment="1">
      <alignment vertical="center"/>
    </xf>
    <xf numFmtId="38" fontId="33" fillId="4" borderId="26" xfId="0" applyNumberFormat="1" applyFont="1" applyFill="1" applyBorder="1" applyAlignment="1">
      <alignment vertical="center"/>
    </xf>
    <xf numFmtId="38" fontId="33" fillId="4" borderId="4" xfId="0" applyNumberFormat="1" applyFont="1" applyFill="1" applyBorder="1" applyAlignment="1">
      <alignment vertical="center"/>
    </xf>
    <xf numFmtId="38" fontId="33" fillId="4" borderId="3" xfId="0" applyNumberFormat="1" applyFont="1" applyFill="1" applyBorder="1" applyAlignment="1">
      <alignment vertical="center"/>
    </xf>
    <xf numFmtId="0" fontId="25" fillId="4" borderId="1" xfId="0" applyFont="1" applyFill="1" applyBorder="1" applyAlignment="1">
      <alignment horizontal="right" vertical="center"/>
    </xf>
    <xf numFmtId="0" fontId="25" fillId="4" borderId="83" xfId="0" applyFont="1" applyFill="1" applyBorder="1" applyAlignment="1">
      <alignment horizontal="center" vertical="center"/>
    </xf>
    <xf numFmtId="0" fontId="25" fillId="4" borderId="123" xfId="0" applyFont="1" applyFill="1" applyBorder="1" applyAlignment="1">
      <alignment horizontal="center" vertical="center"/>
    </xf>
    <xf numFmtId="0" fontId="25" fillId="4" borderId="86" xfId="0" applyFont="1" applyFill="1" applyBorder="1" applyAlignment="1">
      <alignment horizontal="center" vertical="center"/>
    </xf>
    <xf numFmtId="0" fontId="25" fillId="4" borderId="113" xfId="0" applyFont="1" applyFill="1" applyBorder="1" applyAlignment="1">
      <alignment horizontal="center" vertical="center"/>
    </xf>
    <xf numFmtId="0" fontId="25" fillId="4" borderId="243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4" borderId="8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80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81" xfId="0" applyFont="1" applyFill="1" applyBorder="1" applyAlignment="1">
      <alignment horizontal="center" vertical="center" textRotation="255"/>
    </xf>
    <xf numFmtId="0" fontId="25" fillId="4" borderId="60" xfId="0" applyFont="1" applyFill="1" applyBorder="1" applyAlignment="1">
      <alignment horizontal="center" vertical="center" textRotation="255"/>
    </xf>
    <xf numFmtId="0" fontId="25" fillId="4" borderId="235" xfId="0" applyFont="1" applyFill="1" applyBorder="1" applyAlignment="1">
      <alignment horizontal="center" vertical="center" textRotation="255"/>
    </xf>
    <xf numFmtId="0" fontId="25" fillId="4" borderId="12" xfId="0" applyFont="1" applyFill="1" applyBorder="1" applyAlignment="1">
      <alignment horizontal="center" vertical="center" textRotation="255"/>
    </xf>
    <xf numFmtId="0" fontId="25" fillId="4" borderId="0" xfId="0" applyFont="1" applyFill="1" applyAlignment="1">
      <alignment horizontal="center" vertical="center" textRotation="255"/>
    </xf>
    <xf numFmtId="0" fontId="25" fillId="4" borderId="68" xfId="0" applyFont="1" applyFill="1" applyBorder="1" applyAlignment="1">
      <alignment horizontal="center" vertical="center" textRotation="255"/>
    </xf>
    <xf numFmtId="0" fontId="25" fillId="4" borderId="19" xfId="0" applyFont="1" applyFill="1" applyBorder="1" applyAlignment="1">
      <alignment horizontal="center" vertical="center" textRotation="255"/>
    </xf>
    <xf numFmtId="0" fontId="25" fillId="4" borderId="1" xfId="0" applyFont="1" applyFill="1" applyBorder="1" applyAlignment="1">
      <alignment horizontal="center" vertical="center" textRotation="255"/>
    </xf>
    <xf numFmtId="0" fontId="25" fillId="4" borderId="166" xfId="0" applyFont="1" applyFill="1" applyBorder="1" applyAlignment="1">
      <alignment horizontal="center" vertical="center" textRotation="255"/>
    </xf>
    <xf numFmtId="200" fontId="33" fillId="4" borderId="5" xfId="4" applyNumberFormat="1" applyFont="1" applyFill="1" applyBorder="1" applyAlignment="1">
      <alignment vertical="center"/>
    </xf>
    <xf numFmtId="200" fontId="33" fillId="4" borderId="29" xfId="4" applyNumberFormat="1" applyFont="1" applyFill="1" applyBorder="1" applyAlignment="1">
      <alignment vertical="center"/>
    </xf>
    <xf numFmtId="200" fontId="33" fillId="4" borderId="7" xfId="4" applyNumberFormat="1" applyFont="1" applyFill="1" applyBorder="1" applyAlignment="1">
      <alignment vertical="center"/>
    </xf>
    <xf numFmtId="200" fontId="33" fillId="4" borderId="84" xfId="4" applyNumberFormat="1" applyFont="1" applyFill="1" applyBorder="1" applyAlignment="1">
      <alignment vertical="center"/>
    </xf>
    <xf numFmtId="200" fontId="33" fillId="4" borderId="6" xfId="4" applyNumberFormat="1" applyFont="1" applyFill="1" applyBorder="1" applyAlignment="1">
      <alignment vertical="center"/>
    </xf>
    <xf numFmtId="200" fontId="33" fillId="4" borderId="123" xfId="4" applyNumberFormat="1" applyFont="1" applyFill="1" applyBorder="1" applyAlignment="1">
      <alignment vertical="center"/>
    </xf>
    <xf numFmtId="200" fontId="33" fillId="4" borderId="243" xfId="4" applyNumberFormat="1" applyFont="1" applyFill="1" applyBorder="1" applyAlignment="1">
      <alignment vertical="center"/>
    </xf>
    <xf numFmtId="0" fontId="25" fillId="4" borderId="110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200" fontId="33" fillId="4" borderId="8" xfId="4" applyNumberFormat="1" applyFont="1" applyFill="1" applyBorder="1" applyAlignment="1">
      <alignment vertical="center"/>
    </xf>
    <xf numFmtId="200" fontId="33" fillId="4" borderId="17" xfId="4" applyNumberFormat="1" applyFont="1" applyFill="1" applyBorder="1" applyAlignment="1">
      <alignment vertical="center"/>
    </xf>
    <xf numFmtId="200" fontId="33" fillId="4" borderId="10" xfId="4" applyNumberFormat="1" applyFont="1" applyFill="1" applyBorder="1" applyAlignment="1">
      <alignment vertical="center"/>
    </xf>
    <xf numFmtId="200" fontId="33" fillId="4" borderId="77" xfId="4" applyNumberFormat="1" applyFont="1" applyFill="1" applyBorder="1" applyAlignment="1">
      <alignment vertical="center"/>
    </xf>
    <xf numFmtId="200" fontId="33" fillId="4" borderId="9" xfId="4" applyNumberFormat="1" applyFont="1" applyFill="1" applyBorder="1" applyAlignment="1">
      <alignment vertical="center"/>
    </xf>
    <xf numFmtId="200" fontId="33" fillId="4" borderId="110" xfId="4" applyNumberFormat="1" applyFont="1" applyFill="1" applyBorder="1" applyAlignment="1">
      <alignment vertical="center"/>
    </xf>
    <xf numFmtId="200" fontId="33" fillId="4" borderId="39" xfId="4" applyNumberFormat="1" applyFont="1" applyFill="1" applyBorder="1" applyAlignment="1">
      <alignment vertical="center"/>
    </xf>
    <xf numFmtId="200" fontId="33" fillId="4" borderId="14" xfId="4" applyNumberFormat="1" applyFont="1" applyFill="1" applyBorder="1" applyAlignment="1">
      <alignment vertical="center"/>
    </xf>
    <xf numFmtId="200" fontId="33" fillId="4" borderId="35" xfId="4" applyNumberFormat="1" applyFont="1" applyFill="1" applyBorder="1" applyAlignment="1">
      <alignment vertical="center"/>
    </xf>
    <xf numFmtId="200" fontId="33" fillId="4" borderId="16" xfId="4" applyNumberFormat="1" applyFont="1" applyFill="1" applyBorder="1" applyAlignment="1">
      <alignment vertical="center"/>
    </xf>
    <xf numFmtId="200" fontId="33" fillId="4" borderId="80" xfId="4" applyNumberFormat="1" applyFont="1" applyFill="1" applyBorder="1" applyAlignment="1">
      <alignment vertical="center"/>
    </xf>
    <xf numFmtId="200" fontId="33" fillId="4" borderId="15" xfId="4" applyNumberFormat="1" applyFont="1" applyFill="1" applyBorder="1" applyAlignment="1">
      <alignment vertical="center"/>
    </xf>
    <xf numFmtId="200" fontId="33" fillId="4" borderId="86" xfId="4" applyNumberFormat="1" applyFont="1" applyFill="1" applyBorder="1" applyAlignment="1">
      <alignment vertical="center"/>
    </xf>
    <xf numFmtId="200" fontId="33" fillId="4" borderId="113" xfId="4" applyNumberFormat="1" applyFont="1" applyFill="1" applyBorder="1" applyAlignment="1">
      <alignment vertical="center"/>
    </xf>
    <xf numFmtId="200" fontId="33" fillId="4" borderId="41" xfId="4" applyNumberFormat="1" applyFont="1" applyFill="1" applyBorder="1" applyAlignment="1">
      <alignment vertical="center"/>
    </xf>
    <xf numFmtId="200" fontId="33" fillId="4" borderId="83" xfId="4" applyNumberFormat="1" applyFont="1" applyFill="1" applyBorder="1" applyAlignment="1">
      <alignment vertical="center"/>
    </xf>
    <xf numFmtId="200" fontId="33" fillId="4" borderId="85" xfId="4" applyNumberFormat="1" applyFont="1" applyFill="1" applyBorder="1" applyAlignment="1">
      <alignment vertical="center"/>
    </xf>
    <xf numFmtId="200" fontId="33" fillId="4" borderId="42" xfId="4" applyNumberFormat="1" applyFont="1" applyFill="1" applyBorder="1" applyAlignment="1">
      <alignment vertical="center"/>
    </xf>
    <xf numFmtId="200" fontId="33" fillId="4" borderId="244" xfId="4" applyNumberFormat="1" applyFont="1" applyFill="1" applyBorder="1" applyAlignment="1">
      <alignment vertical="center"/>
    </xf>
    <xf numFmtId="200" fontId="33" fillId="4" borderId="175" xfId="4" applyNumberFormat="1" applyFont="1" applyFill="1" applyBorder="1" applyAlignment="1">
      <alignment vertical="center"/>
    </xf>
    <xf numFmtId="200" fontId="33" fillId="4" borderId="176" xfId="4" applyNumberFormat="1" applyFont="1" applyFill="1" applyBorder="1" applyAlignment="1">
      <alignment vertical="center"/>
    </xf>
    <xf numFmtId="200" fontId="33" fillId="4" borderId="3" xfId="4" applyNumberFormat="1" applyFont="1" applyFill="1" applyBorder="1" applyAlignment="1">
      <alignment vertical="center"/>
    </xf>
    <xf numFmtId="200" fontId="33" fillId="4" borderId="18" xfId="4" applyNumberFormat="1" applyFont="1" applyFill="1" applyBorder="1" applyAlignment="1">
      <alignment vertical="center"/>
    </xf>
    <xf numFmtId="200" fontId="33" fillId="4" borderId="256" xfId="4" applyNumberFormat="1" applyFont="1" applyFill="1" applyBorder="1" applyAlignment="1">
      <alignment vertical="center"/>
    </xf>
    <xf numFmtId="200" fontId="33" fillId="4" borderId="257" xfId="4" applyNumberFormat="1" applyFont="1" applyFill="1" applyBorder="1" applyAlignment="1">
      <alignment vertical="center"/>
    </xf>
    <xf numFmtId="200" fontId="33" fillId="4" borderId="4" xfId="4" applyNumberFormat="1" applyFont="1" applyFill="1" applyBorder="1" applyAlignment="1">
      <alignment vertical="center"/>
    </xf>
    <xf numFmtId="0" fontId="25" fillId="4" borderId="0" xfId="0" applyFont="1" applyFill="1" applyAlignment="1">
      <alignment vertical="top" wrapText="1"/>
    </xf>
    <xf numFmtId="200" fontId="33" fillId="4" borderId="108" xfId="4" applyNumberFormat="1" applyFont="1" applyFill="1" applyBorder="1" applyAlignment="1">
      <alignment vertical="center"/>
    </xf>
    <xf numFmtId="200" fontId="33" fillId="4" borderId="135" xfId="4" applyNumberFormat="1" applyFont="1" applyFill="1" applyBorder="1" applyAlignment="1">
      <alignment vertical="center"/>
    </xf>
    <xf numFmtId="0" fontId="25" fillId="0" borderId="0" xfId="0" applyFont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81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horizontal="right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178" fontId="69" fillId="0" borderId="58" xfId="4" applyNumberFormat="1" applyFont="1" applyBorder="1" applyAlignment="1">
      <alignment vertical="center"/>
    </xf>
    <xf numFmtId="178" fontId="69" fillId="0" borderId="56" xfId="4" applyNumberFormat="1" applyFont="1" applyBorder="1" applyAlignment="1">
      <alignment vertical="center"/>
    </xf>
    <xf numFmtId="178" fontId="69" fillId="0" borderId="258" xfId="4" applyNumberFormat="1" applyFont="1" applyBorder="1" applyAlignment="1">
      <alignment vertical="center"/>
    </xf>
    <xf numFmtId="0" fontId="29" fillId="0" borderId="81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178" fontId="29" fillId="0" borderId="14" xfId="4" applyNumberFormat="1" applyFont="1" applyFill="1" applyBorder="1" applyAlignment="1">
      <alignment vertical="center"/>
    </xf>
    <xf numFmtId="178" fontId="29" fillId="0" borderId="80" xfId="4" applyNumberFormat="1" applyFont="1" applyFill="1" applyBorder="1" applyAlignment="1">
      <alignment vertical="center"/>
    </xf>
    <xf numFmtId="178" fontId="29" fillId="0" borderId="95" xfId="4" applyNumberFormat="1" applyFont="1" applyFill="1" applyBorder="1" applyAlignment="1">
      <alignment vertical="center"/>
    </xf>
    <xf numFmtId="178" fontId="29" fillId="0" borderId="93" xfId="4" applyNumberFormat="1" applyFont="1" applyFill="1" applyBorder="1" applyAlignment="1">
      <alignment vertical="center"/>
    </xf>
    <xf numFmtId="178" fontId="29" fillId="0" borderId="92" xfId="4" applyNumberFormat="1" applyFont="1" applyFill="1" applyBorder="1" applyAlignment="1">
      <alignment vertical="center"/>
    </xf>
    <xf numFmtId="178" fontId="29" fillId="0" borderId="94" xfId="4" applyNumberFormat="1" applyFont="1" applyFill="1" applyBorder="1" applyAlignment="1">
      <alignment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79" xfId="0" applyFont="1" applyBorder="1" applyAlignment="1">
      <alignment horizontal="center" vertical="center" shrinkToFit="1"/>
    </xf>
    <xf numFmtId="0" fontId="29" fillId="0" borderId="81" xfId="0" applyFont="1" applyBorder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178" fontId="29" fillId="0" borderId="15" xfId="4" applyNumberFormat="1" applyFont="1" applyFill="1" applyBorder="1" applyAlignment="1">
      <alignment vertical="center"/>
    </xf>
    <xf numFmtId="178" fontId="29" fillId="0" borderId="16" xfId="4" applyNumberFormat="1" applyFont="1" applyFill="1" applyBorder="1" applyAlignment="1">
      <alignment vertical="center"/>
    </xf>
    <xf numFmtId="0" fontId="29" fillId="0" borderId="87" xfId="0" applyFont="1" applyBorder="1" applyAlignment="1">
      <alignment horizontal="distributed" vertical="distributed" textRotation="255" wrapText="1" indent="5"/>
    </xf>
    <xf numFmtId="0" fontId="29" fillId="0" borderId="89" xfId="0" applyFont="1" applyBorder="1" applyAlignment="1">
      <alignment horizontal="distributed" vertical="distributed" textRotation="255" wrapText="1" indent="5"/>
    </xf>
    <xf numFmtId="0" fontId="29" fillId="0" borderId="54" xfId="0" applyFont="1" applyBorder="1" applyAlignment="1">
      <alignment horizontal="distributed" vertical="distributed" textRotation="255" wrapText="1" indent="5"/>
    </xf>
    <xf numFmtId="0" fontId="29" fillId="0" borderId="87" xfId="0" applyFont="1" applyBorder="1" applyAlignment="1">
      <alignment horizontal="center" vertical="center" textRotation="255"/>
    </xf>
    <xf numFmtId="0" fontId="29" fillId="0" borderId="89" xfId="0" applyFont="1" applyBorder="1" applyAlignment="1">
      <alignment horizontal="center" vertical="center" textRotation="255"/>
    </xf>
    <xf numFmtId="0" fontId="29" fillId="0" borderId="54" xfId="0" applyFont="1" applyBorder="1" applyAlignment="1">
      <alignment horizontal="center" vertical="center" textRotation="255"/>
    </xf>
    <xf numFmtId="0" fontId="29" fillId="0" borderId="87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177" fontId="29" fillId="0" borderId="95" xfId="4" applyNumberFormat="1" applyFont="1" applyFill="1" applyBorder="1" applyAlignment="1">
      <alignment vertical="center"/>
    </xf>
    <xf numFmtId="177" fontId="29" fillId="0" borderId="93" xfId="4" applyNumberFormat="1" applyFont="1" applyFill="1" applyBorder="1" applyAlignment="1">
      <alignment vertical="center"/>
    </xf>
    <xf numFmtId="177" fontId="29" fillId="0" borderId="92" xfId="4" applyNumberFormat="1" applyFont="1" applyFill="1" applyBorder="1" applyAlignment="1">
      <alignment vertical="center"/>
    </xf>
    <xf numFmtId="177" fontId="29" fillId="0" borderId="94" xfId="4" applyNumberFormat="1" applyFont="1" applyFill="1" applyBorder="1" applyAlignment="1">
      <alignment vertical="center"/>
    </xf>
    <xf numFmtId="178" fontId="69" fillId="0" borderId="2" xfId="4" applyNumberFormat="1" applyFont="1" applyBorder="1" applyAlignment="1">
      <alignment vertical="center"/>
    </xf>
    <xf numFmtId="178" fontId="69" fillId="0" borderId="4" xfId="4" applyNumberFormat="1" applyFont="1" applyBorder="1" applyAlignment="1">
      <alignment vertical="center"/>
    </xf>
    <xf numFmtId="178" fontId="69" fillId="0" borderId="259" xfId="4" applyNumberFormat="1" applyFont="1" applyBorder="1" applyAlignment="1">
      <alignment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38" fontId="29" fillId="0" borderId="92" xfId="4" applyFont="1" applyFill="1" applyBorder="1" applyAlignment="1">
      <alignment vertical="center"/>
    </xf>
    <xf numFmtId="38" fontId="29" fillId="0" borderId="93" xfId="4" applyFont="1" applyFill="1" applyBorder="1" applyAlignment="1">
      <alignment vertical="center"/>
    </xf>
    <xf numFmtId="38" fontId="29" fillId="0" borderId="94" xfId="4" applyFont="1" applyFill="1" applyBorder="1" applyAlignment="1">
      <alignment vertical="center"/>
    </xf>
    <xf numFmtId="177" fontId="29" fillId="0" borderId="95" xfId="4" applyNumberFormat="1" applyFont="1" applyFill="1" applyBorder="1" applyAlignment="1">
      <alignment horizontal="right" vertical="center"/>
    </xf>
    <xf numFmtId="177" fontId="29" fillId="0" borderId="96" xfId="4" applyNumberFormat="1" applyFont="1" applyFill="1" applyBorder="1" applyAlignment="1">
      <alignment horizontal="right" vertical="center"/>
    </xf>
    <xf numFmtId="38" fontId="29" fillId="0" borderId="95" xfId="4" applyFont="1" applyFill="1" applyBorder="1" applyAlignment="1">
      <alignment vertical="center"/>
    </xf>
    <xf numFmtId="0" fontId="12" fillId="0" borderId="125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distributed" textRotation="255"/>
    </xf>
    <xf numFmtId="0" fontId="12" fillId="0" borderId="97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0" fontId="12" fillId="0" borderId="49" xfId="0" applyFont="1" applyBorder="1" applyAlignment="1">
      <alignment horizontal="right" vertical="center"/>
    </xf>
    <xf numFmtId="0" fontId="16" fillId="0" borderId="129" xfId="0" applyFont="1" applyBorder="1" applyAlignment="1">
      <alignment horizontal="distributed" vertical="center" wrapText="1" indent="15"/>
    </xf>
    <xf numFmtId="0" fontId="16" fillId="0" borderId="130" xfId="0" applyFont="1" applyBorder="1" applyAlignment="1">
      <alignment horizontal="distributed" vertical="center" wrapText="1" indent="15"/>
    </xf>
    <xf numFmtId="0" fontId="16" fillId="0" borderId="131" xfId="0" applyFont="1" applyBorder="1" applyAlignment="1">
      <alignment horizontal="distributed" vertical="center" wrapText="1" indent="15"/>
    </xf>
    <xf numFmtId="0" fontId="16" fillId="0" borderId="24" xfId="0" applyFont="1" applyBorder="1" applyAlignment="1">
      <alignment horizontal="distributed" vertical="center" wrapText="1" justifyLastLine="1"/>
    </xf>
    <xf numFmtId="0" fontId="16" fillId="0" borderId="22" xfId="0" applyFont="1" applyBorder="1" applyAlignment="1">
      <alignment horizontal="distributed" vertical="center" wrapText="1" justifyLastLine="1"/>
    </xf>
    <xf numFmtId="0" fontId="16" fillId="0" borderId="132" xfId="0" applyFont="1" applyBorder="1" applyAlignment="1">
      <alignment horizontal="distributed" vertical="center" wrapText="1" justifyLastLine="1"/>
    </xf>
    <xf numFmtId="0" fontId="16" fillId="0" borderId="0" xfId="0" applyFont="1" applyAlignment="1">
      <alignment horizontal="distributed" vertical="center" wrapText="1" justifyLastLine="1"/>
    </xf>
    <xf numFmtId="0" fontId="16" fillId="0" borderId="129" xfId="0" applyFont="1" applyBorder="1" applyAlignment="1">
      <alignment horizontal="distributed" vertical="center" wrapText="1" indent="12"/>
    </xf>
    <xf numFmtId="0" fontId="16" fillId="0" borderId="130" xfId="0" applyFont="1" applyBorder="1" applyAlignment="1">
      <alignment horizontal="distributed" vertical="center" wrapText="1" indent="12"/>
    </xf>
    <xf numFmtId="0" fontId="16" fillId="0" borderId="131" xfId="0" applyFont="1" applyBorder="1" applyAlignment="1">
      <alignment horizontal="distributed" vertical="center" wrapText="1" indent="12"/>
    </xf>
    <xf numFmtId="0" fontId="12" fillId="0" borderId="0" xfId="0" applyFont="1" applyAlignment="1">
      <alignment horizontal="right" vertical="center" wrapText="1"/>
    </xf>
    <xf numFmtId="0" fontId="16" fillId="0" borderId="64" xfId="0" applyFont="1" applyBorder="1" applyAlignment="1">
      <alignment horizontal="distributed" vertical="center" wrapText="1" justifyLastLine="1"/>
    </xf>
    <xf numFmtId="0" fontId="16" fillId="0" borderId="148" xfId="0" applyFont="1" applyBorder="1" applyAlignment="1">
      <alignment horizontal="distributed" vertical="center" wrapText="1" justifyLastLine="1"/>
    </xf>
    <xf numFmtId="0" fontId="16" fillId="0" borderId="104" xfId="0" applyFont="1" applyBorder="1" applyAlignment="1">
      <alignment horizontal="distributed" vertical="center" wrapText="1" justifyLastLine="1"/>
    </xf>
    <xf numFmtId="0" fontId="16" fillId="0" borderId="149" xfId="0" applyFont="1" applyBorder="1" applyAlignment="1">
      <alignment horizontal="distributed" vertical="center" wrapText="1" justifyLastLine="1"/>
    </xf>
    <xf numFmtId="0" fontId="16" fillId="0" borderId="150" xfId="0" applyFont="1" applyBorder="1" applyAlignment="1">
      <alignment horizontal="distributed" vertical="center" wrapText="1" justifyLastLine="1"/>
    </xf>
    <xf numFmtId="0" fontId="16" fillId="0" borderId="151" xfId="0" applyFont="1" applyBorder="1" applyAlignment="1">
      <alignment horizontal="distributed" vertical="center" wrapText="1" justifyLastLine="1"/>
    </xf>
    <xf numFmtId="0" fontId="16" fillId="0" borderId="152" xfId="0" applyFont="1" applyBorder="1" applyAlignment="1">
      <alignment horizontal="distributed" vertical="center" wrapText="1" justifyLastLine="1"/>
    </xf>
    <xf numFmtId="0" fontId="16" fillId="0" borderId="87" xfId="0" applyFont="1" applyBorder="1" applyAlignment="1">
      <alignment horizontal="center" vertical="distributed" textRotation="255" justifyLastLine="1"/>
    </xf>
    <xf numFmtId="0" fontId="16" fillId="0" borderId="89" xfId="0" applyFont="1" applyBorder="1" applyAlignment="1">
      <alignment horizontal="center" vertical="distributed" textRotation="255" justifyLastLine="1"/>
    </xf>
    <xf numFmtId="0" fontId="16" fillId="0" borderId="54" xfId="0" applyFont="1" applyBorder="1" applyAlignment="1">
      <alignment horizontal="center" vertical="distributed" textRotation="255" justifyLastLine="1"/>
    </xf>
    <xf numFmtId="0" fontId="16" fillId="0" borderId="159" xfId="0" applyFont="1" applyBorder="1" applyAlignment="1">
      <alignment horizontal="distributed" vertical="center" justifyLastLine="1"/>
    </xf>
    <xf numFmtId="0" fontId="16" fillId="0" borderId="160" xfId="0" applyFont="1" applyBorder="1" applyAlignment="1">
      <alignment horizontal="distributed" vertical="center" justifyLastLine="1"/>
    </xf>
    <xf numFmtId="0" fontId="16" fillId="0" borderId="129" xfId="0" applyFont="1" applyBorder="1" applyAlignment="1">
      <alignment horizontal="distributed" vertical="center" justifyLastLine="1"/>
    </xf>
    <xf numFmtId="0" fontId="16" fillId="0" borderId="161" xfId="0" applyFont="1" applyBorder="1" applyAlignment="1">
      <alignment horizontal="distributed" vertical="center" justifyLastLine="1"/>
    </xf>
    <xf numFmtId="0" fontId="16" fillId="0" borderId="89" xfId="0" quotePrefix="1" applyFont="1" applyBorder="1" applyAlignment="1">
      <alignment horizontal="center" vertical="distributed" textRotation="255" indent="5"/>
    </xf>
    <xf numFmtId="0" fontId="16" fillId="0" borderId="54" xfId="0" quotePrefix="1" applyFont="1" applyBorder="1" applyAlignment="1">
      <alignment horizontal="center" vertical="distributed" textRotation="255" indent="5"/>
    </xf>
    <xf numFmtId="0" fontId="16" fillId="0" borderId="7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16" fillId="0" borderId="16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textRotation="255"/>
    </xf>
    <xf numFmtId="0" fontId="16" fillId="0" borderId="89" xfId="0" applyFont="1" applyBorder="1" applyAlignment="1">
      <alignment horizontal="center" vertical="center" textRotation="255"/>
    </xf>
    <xf numFmtId="0" fontId="16" fillId="0" borderId="54" xfId="0" applyFont="1" applyBorder="1" applyAlignment="1">
      <alignment horizontal="center" vertical="center" textRotation="255"/>
    </xf>
    <xf numFmtId="0" fontId="16" fillId="0" borderId="159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6" fillId="0" borderId="16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distributed" textRotation="255" indent="10"/>
    </xf>
    <xf numFmtId="0" fontId="16" fillId="0" borderId="90" xfId="0" applyFont="1" applyBorder="1" applyAlignment="1">
      <alignment horizontal="center" vertical="distributed" textRotation="255" indent="10"/>
    </xf>
    <xf numFmtId="0" fontId="16" fillId="0" borderId="61" xfId="0" applyFont="1" applyBorder="1" applyAlignment="1">
      <alignment horizontal="center" vertical="distributed" textRotation="255" indent="5"/>
    </xf>
    <xf numFmtId="0" fontId="16" fillId="0" borderId="65" xfId="0" applyFont="1" applyBorder="1" applyAlignment="1">
      <alignment horizontal="center" vertical="distributed" textRotation="255" indent="5"/>
    </xf>
    <xf numFmtId="0" fontId="16" fillId="0" borderId="31" xfId="0" applyFont="1" applyBorder="1" applyAlignment="1">
      <alignment horizontal="center" vertical="distributed" textRotation="255" indent="5"/>
    </xf>
    <xf numFmtId="0" fontId="16" fillId="0" borderId="69" xfId="0" applyFont="1" applyBorder="1" applyAlignment="1">
      <alignment horizontal="center" vertical="distributed" textRotation="255" indent="5"/>
    </xf>
    <xf numFmtId="0" fontId="16" fillId="0" borderId="48" xfId="0" applyFont="1" applyBorder="1" applyAlignment="1">
      <alignment horizontal="center" vertical="distributed" textRotation="255" indent="5"/>
    </xf>
    <xf numFmtId="0" fontId="16" fillId="0" borderId="50" xfId="0" applyFont="1" applyBorder="1" applyAlignment="1">
      <alignment horizontal="center" vertical="distributed" textRotation="255" indent="5"/>
    </xf>
    <xf numFmtId="0" fontId="16" fillId="0" borderId="51" xfId="0" applyFont="1" applyBorder="1" applyAlignment="1">
      <alignment horizontal="center" vertical="center" textRotation="255"/>
    </xf>
    <xf numFmtId="0" fontId="16" fillId="0" borderId="7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distributed" textRotation="255" wrapText="1" indent="2"/>
    </xf>
    <xf numFmtId="0" fontId="16" fillId="4" borderId="69" xfId="0" applyFont="1" applyFill="1" applyBorder="1" applyAlignment="1">
      <alignment horizontal="center" vertical="distributed" textRotation="255" wrapText="1" indent="2"/>
    </xf>
    <xf numFmtId="0" fontId="16" fillId="4" borderId="31" xfId="0" applyFont="1" applyFill="1" applyBorder="1" applyAlignment="1">
      <alignment horizontal="center" vertical="distributed" textRotation="255" wrapText="1" indent="2"/>
    </xf>
    <xf numFmtId="0" fontId="16" fillId="4" borderId="159" xfId="0" applyFont="1" applyFill="1" applyBorder="1" applyAlignment="1">
      <alignment horizontal="center" vertical="center" wrapText="1"/>
    </xf>
    <xf numFmtId="0" fontId="16" fillId="4" borderId="160" xfId="0" applyFont="1" applyFill="1" applyBorder="1" applyAlignment="1">
      <alignment horizontal="center" vertical="center" wrapText="1"/>
    </xf>
    <xf numFmtId="0" fontId="16" fillId="4" borderId="49" xfId="0" applyFont="1" applyFill="1" applyBorder="1" applyAlignment="1">
      <alignment horizontal="right" vertical="center"/>
    </xf>
    <xf numFmtId="0" fontId="16" fillId="4" borderId="159" xfId="0" applyFont="1" applyFill="1" applyBorder="1" applyAlignment="1">
      <alignment horizontal="distributed" vertical="center" justifyLastLine="1"/>
    </xf>
    <xf numFmtId="0" fontId="16" fillId="4" borderId="160" xfId="0" applyFont="1" applyFill="1" applyBorder="1" applyAlignment="1">
      <alignment horizontal="distributed" vertical="center" justifyLastLine="1"/>
    </xf>
    <xf numFmtId="0" fontId="16" fillId="4" borderId="74" xfId="0" applyFont="1" applyFill="1" applyBorder="1" applyAlignment="1">
      <alignment horizontal="center" vertical="distributed" textRotation="255" indent="10"/>
    </xf>
    <xf numFmtId="0" fontId="16" fillId="4" borderId="90" xfId="0" applyFont="1" applyFill="1" applyBorder="1" applyAlignment="1">
      <alignment horizontal="center" vertical="distributed" textRotation="255" indent="10"/>
    </xf>
    <xf numFmtId="0" fontId="16" fillId="4" borderId="89" xfId="0" applyFont="1" applyFill="1" applyBorder="1" applyAlignment="1">
      <alignment horizontal="center" vertical="distributed" textRotation="255" wrapText="1" indent="2"/>
    </xf>
    <xf numFmtId="0" fontId="16" fillId="4" borderId="54" xfId="0" applyFont="1" applyFill="1" applyBorder="1" applyAlignment="1">
      <alignment horizontal="center" vertical="distributed" textRotation="255" wrapText="1" indent="2"/>
    </xf>
    <xf numFmtId="0" fontId="16" fillId="4" borderId="87" xfId="0" applyFont="1" applyFill="1" applyBorder="1" applyAlignment="1">
      <alignment horizontal="center" vertical="distributed" textRotation="255" wrapText="1" indent="2"/>
    </xf>
    <xf numFmtId="0" fontId="16" fillId="4" borderId="87" xfId="0" applyFont="1" applyFill="1" applyBorder="1" applyAlignment="1">
      <alignment horizontal="center" vertical="center" textRotation="255"/>
    </xf>
    <xf numFmtId="0" fontId="16" fillId="4" borderId="89" xfId="0" applyFont="1" applyFill="1" applyBorder="1" applyAlignment="1">
      <alignment horizontal="center" vertical="center" textRotation="255"/>
    </xf>
    <xf numFmtId="0" fontId="16" fillId="4" borderId="54" xfId="0" applyFont="1" applyFill="1" applyBorder="1" applyAlignment="1">
      <alignment horizontal="center" vertical="center" textRotation="255"/>
    </xf>
    <xf numFmtId="0" fontId="16" fillId="4" borderId="2" xfId="0" applyFont="1" applyFill="1" applyBorder="1" applyAlignment="1">
      <alignment horizontal="distributed" vertical="center" wrapText="1"/>
    </xf>
    <xf numFmtId="0" fontId="16" fillId="4" borderId="175" xfId="0" applyFont="1" applyFill="1" applyBorder="1" applyAlignment="1">
      <alignment horizontal="distributed" vertical="center" wrapText="1"/>
    </xf>
    <xf numFmtId="0" fontId="16" fillId="4" borderId="58" xfId="0" applyFont="1" applyFill="1" applyBorder="1" applyAlignment="1">
      <alignment horizontal="distributed" vertical="center" wrapText="1"/>
    </xf>
    <xf numFmtId="0" fontId="16" fillId="4" borderId="157" xfId="0" applyFont="1" applyFill="1" applyBorder="1" applyAlignment="1">
      <alignment horizontal="distributed" vertical="center" wrapText="1"/>
    </xf>
    <xf numFmtId="186" fontId="40" fillId="0" borderId="1" xfId="0" applyNumberFormat="1" applyFont="1" applyBorder="1" applyAlignment="1">
      <alignment horizontal="center" vertical="center"/>
    </xf>
    <xf numFmtId="186" fontId="23" fillId="0" borderId="185" xfId="0" applyNumberFormat="1" applyFont="1" applyBorder="1" applyAlignment="1">
      <alignment horizontal="center" vertical="center"/>
    </xf>
    <xf numFmtId="186" fontId="23" fillId="0" borderId="246" xfId="0" applyNumberFormat="1" applyFont="1" applyBorder="1" applyAlignment="1">
      <alignment horizontal="center" vertical="center"/>
    </xf>
    <xf numFmtId="186" fontId="23" fillId="0" borderId="87" xfId="0" applyNumberFormat="1" applyFont="1" applyBorder="1" applyAlignment="1">
      <alignment horizontal="center" vertical="center" wrapText="1"/>
    </xf>
    <xf numFmtId="186" fontId="23" fillId="0" borderId="54" xfId="0" applyNumberFormat="1" applyFont="1" applyBorder="1" applyAlignment="1">
      <alignment horizontal="center" vertical="center" wrapText="1"/>
    </xf>
    <xf numFmtId="186" fontId="23" fillId="0" borderId="87" xfId="0" applyNumberFormat="1" applyFont="1" applyBorder="1" applyAlignment="1">
      <alignment horizontal="center" vertical="center"/>
    </xf>
    <xf numFmtId="186" fontId="23" fillId="0" borderId="54" xfId="0" applyNumberFormat="1" applyFont="1" applyBorder="1" applyAlignment="1">
      <alignment horizontal="center" vertical="center"/>
    </xf>
    <xf numFmtId="186" fontId="23" fillId="0" borderId="186" xfId="0" applyNumberFormat="1" applyFont="1" applyBorder="1" applyAlignment="1">
      <alignment horizontal="center" vertical="center"/>
    </xf>
    <xf numFmtId="186" fontId="23" fillId="0" borderId="189" xfId="0" applyNumberFormat="1" applyFont="1" applyBorder="1" applyAlignment="1">
      <alignment horizontal="center" vertical="center"/>
    </xf>
    <xf numFmtId="186" fontId="23" fillId="0" borderId="82" xfId="0" applyNumberFormat="1" applyFont="1" applyBorder="1" applyAlignment="1">
      <alignment horizontal="center" vertical="center"/>
    </xf>
    <xf numFmtId="186" fontId="23" fillId="0" borderId="79" xfId="0" applyNumberFormat="1" applyFont="1" applyBorder="1" applyAlignment="1">
      <alignment horizontal="center" vertical="center"/>
    </xf>
    <xf numFmtId="186" fontId="23" fillId="0" borderId="19" xfId="0" applyNumberFormat="1" applyFont="1" applyBorder="1"/>
    <xf numFmtId="186" fontId="23" fillId="0" borderId="187" xfId="0" applyNumberFormat="1" applyFont="1" applyBorder="1"/>
    <xf numFmtId="186" fontId="23" fillId="0" borderId="89" xfId="0" applyNumberFormat="1" applyFont="1" applyBorder="1" applyAlignment="1">
      <alignment horizontal="center" vertical="center"/>
    </xf>
    <xf numFmtId="186" fontId="23" fillId="0" borderId="89" xfId="0" applyNumberFormat="1" applyFont="1" applyBorder="1" applyAlignment="1">
      <alignment horizontal="center" vertical="center" wrapText="1"/>
    </xf>
    <xf numFmtId="0" fontId="45" fillId="0" borderId="201" xfId="0" applyFont="1" applyBorder="1" applyAlignment="1">
      <alignment horizontal="center" vertical="center" wrapText="1"/>
    </xf>
    <xf numFmtId="0" fontId="45" fillId="0" borderId="20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distributed" vertical="center"/>
    </xf>
    <xf numFmtId="0" fontId="45" fillId="0" borderId="18" xfId="0" applyFont="1" applyBorder="1" applyAlignment="1">
      <alignment horizontal="distributed" vertical="center"/>
    </xf>
    <xf numFmtId="0" fontId="45" fillId="0" borderId="23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5" fillId="3" borderId="87" xfId="0" applyFont="1" applyFill="1" applyBorder="1" applyAlignment="1">
      <alignment horizontal="center" vertical="center"/>
    </xf>
    <xf numFmtId="0" fontId="45" fillId="3" borderId="54" xfId="0" applyFont="1" applyFill="1" applyBorder="1" applyAlignment="1">
      <alignment horizontal="center" vertical="center"/>
    </xf>
    <xf numFmtId="0" fontId="47" fillId="0" borderId="18" xfId="0" applyFont="1" applyBorder="1" applyAlignment="1">
      <alignment horizontal="center" vertical="center" wrapText="1"/>
    </xf>
    <xf numFmtId="191" fontId="0" fillId="0" borderId="203" xfId="0" applyNumberFormat="1" applyBorder="1" applyAlignment="1">
      <alignment vertical="center"/>
    </xf>
    <xf numFmtId="191" fontId="0" fillId="0" borderId="55" xfId="0" applyNumberFormat="1" applyBorder="1" applyAlignment="1">
      <alignment vertical="center"/>
    </xf>
    <xf numFmtId="191" fontId="0" fillId="0" borderId="87" xfId="0" applyNumberFormat="1" applyBorder="1" applyAlignment="1">
      <alignment horizontal="right" vertical="center"/>
    </xf>
    <xf numFmtId="191" fontId="0" fillId="0" borderId="89" xfId="0" applyNumberFormat="1" applyBorder="1" applyAlignment="1">
      <alignment horizontal="right" vertical="center"/>
    </xf>
    <xf numFmtId="191" fontId="0" fillId="0" borderId="54" xfId="0" applyNumberFormat="1" applyBorder="1" applyAlignment="1">
      <alignment horizontal="right" vertical="center"/>
    </xf>
    <xf numFmtId="191" fontId="0" fillId="0" borderId="204" xfId="0" applyNumberFormat="1" applyBorder="1" applyAlignment="1">
      <alignment vertical="center"/>
    </xf>
    <xf numFmtId="0" fontId="45" fillId="0" borderId="207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87" xfId="0" applyFont="1" applyBorder="1" applyAlignment="1">
      <alignment horizontal="distributed" vertical="center"/>
    </xf>
    <xf numFmtId="0" fontId="45" fillId="0" borderId="89" xfId="0" applyFont="1" applyBorder="1" applyAlignment="1">
      <alignment horizontal="distributed" vertical="center"/>
    </xf>
    <xf numFmtId="0" fontId="45" fillId="0" borderId="54" xfId="0" applyFont="1" applyBorder="1" applyAlignment="1">
      <alignment horizontal="distributed" vertical="center"/>
    </xf>
    <xf numFmtId="191" fontId="0" fillId="0" borderId="203" xfId="0" applyNumberFormat="1" applyBorder="1" applyAlignment="1">
      <alignment horizontal="right" vertical="center"/>
    </xf>
    <xf numFmtId="191" fontId="0" fillId="0" borderId="55" xfId="0" applyNumberFormat="1" applyBorder="1" applyAlignment="1">
      <alignment horizontal="right" vertical="center"/>
    </xf>
    <xf numFmtId="0" fontId="46" fillId="0" borderId="205" xfId="0" applyFont="1" applyBorder="1" applyAlignment="1">
      <alignment horizontal="center" vertical="center" wrapText="1"/>
    </xf>
    <xf numFmtId="0" fontId="46" fillId="0" borderId="206" xfId="0" applyFont="1" applyBorder="1" applyAlignment="1">
      <alignment horizontal="center" vertical="center" wrapText="1"/>
    </xf>
    <xf numFmtId="14" fontId="50" fillId="0" borderId="208" xfId="0" applyNumberFormat="1" applyFont="1" applyBorder="1" applyAlignment="1">
      <alignment horizontal="center" vertical="center" wrapText="1"/>
    </xf>
    <xf numFmtId="14" fontId="50" fillId="0" borderId="210" xfId="0" applyNumberFormat="1" applyFont="1" applyBorder="1" applyAlignment="1">
      <alignment horizontal="center" vertical="center" wrapText="1"/>
    </xf>
    <xf numFmtId="14" fontId="50" fillId="0" borderId="261" xfId="0" applyNumberFormat="1" applyFont="1" applyBorder="1" applyAlignment="1">
      <alignment horizontal="center" vertical="center" wrapText="1"/>
    </xf>
    <xf numFmtId="0" fontId="0" fillId="0" borderId="209" xfId="0" applyBorder="1" applyAlignment="1">
      <alignment horizontal="center" vertical="center" textRotation="255" wrapText="1"/>
    </xf>
    <xf numFmtId="0" fontId="0" fillId="0" borderId="211" xfId="0" applyBorder="1" applyAlignment="1">
      <alignment horizontal="center" vertical="center" textRotation="255" wrapText="1"/>
    </xf>
    <xf numFmtId="0" fontId="0" fillId="0" borderId="212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6" fillId="0" borderId="62" xfId="0" applyFont="1" applyBorder="1" applyAlignment="1">
      <alignment horizontal="center"/>
    </xf>
    <xf numFmtId="0" fontId="0" fillId="0" borderId="62" xfId="0" applyBorder="1" applyAlignment="1"/>
    <xf numFmtId="0" fontId="0" fillId="0" borderId="0" xfId="0"/>
    <xf numFmtId="0" fontId="16" fillId="0" borderId="49" xfId="0" applyFont="1" applyBorder="1"/>
    <xf numFmtId="0" fontId="16" fillId="0" borderId="98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220" xfId="0" applyFont="1" applyBorder="1" applyAlignment="1">
      <alignment horizontal="distributed" vertical="center"/>
    </xf>
    <xf numFmtId="0" fontId="16" fillId="0" borderId="36" xfId="0" applyFont="1" applyBorder="1" applyAlignment="1">
      <alignment horizontal="distributed" vertical="center"/>
    </xf>
    <xf numFmtId="0" fontId="16" fillId="0" borderId="218" xfId="0" applyFont="1" applyBorder="1" applyAlignment="1">
      <alignment horizontal="distributed" vertical="center"/>
    </xf>
    <xf numFmtId="0" fontId="16" fillId="0" borderId="221" xfId="0" applyFont="1" applyBorder="1" applyAlignment="1">
      <alignment horizontal="distributed" vertical="center"/>
    </xf>
    <xf numFmtId="49" fontId="17" fillId="0" borderId="120" xfId="0" applyNumberFormat="1" applyFont="1" applyBorder="1" applyAlignment="1">
      <alignment horizontal="center" vertical="center"/>
    </xf>
    <xf numFmtId="49" fontId="17" fillId="0" borderId="168" xfId="0" applyNumberFormat="1" applyFont="1" applyBorder="1" applyAlignment="1">
      <alignment horizontal="center" vertical="center"/>
    </xf>
    <xf numFmtId="0" fontId="16" fillId="0" borderId="225" xfId="0" applyFont="1" applyBorder="1" applyAlignment="1">
      <alignment vertical="center" wrapText="1"/>
    </xf>
    <xf numFmtId="0" fontId="16" fillId="0" borderId="219" xfId="0" applyFont="1" applyBorder="1" applyAlignment="1">
      <alignment vertical="center" wrapText="1"/>
    </xf>
    <xf numFmtId="0" fontId="16" fillId="0" borderId="226" xfId="0" applyFont="1" applyBorder="1" applyAlignment="1">
      <alignment vertical="center" wrapText="1"/>
    </xf>
    <xf numFmtId="0" fontId="16" fillId="0" borderId="218" xfId="0" applyFont="1" applyBorder="1" applyAlignment="1">
      <alignment vertical="center" wrapText="1"/>
    </xf>
    <xf numFmtId="0" fontId="16" fillId="0" borderId="220" xfId="0" applyFont="1" applyBorder="1" applyAlignment="1">
      <alignment vertical="center" wrapText="1"/>
    </xf>
    <xf numFmtId="0" fontId="0" fillId="0" borderId="219" xfId="0" applyBorder="1"/>
    <xf numFmtId="0" fontId="0" fillId="0" borderId="220" xfId="0" applyBorder="1"/>
    <xf numFmtId="0" fontId="0" fillId="0" borderId="230" xfId="0" applyBorder="1"/>
    <xf numFmtId="0" fontId="55" fillId="0" borderId="104" xfId="0" applyFont="1" applyBorder="1" applyAlignment="1">
      <alignment horizontal="center" vertical="center"/>
    </xf>
    <xf numFmtId="0" fontId="55" fillId="0" borderId="167" xfId="0" applyFont="1" applyBorder="1" applyAlignment="1">
      <alignment horizontal="center" vertical="center"/>
    </xf>
    <xf numFmtId="0" fontId="16" fillId="0" borderId="22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228" xfId="0" applyFont="1" applyBorder="1" applyAlignment="1">
      <alignment vertical="center" wrapText="1"/>
    </xf>
    <xf numFmtId="0" fontId="54" fillId="5" borderId="148" xfId="0" applyFont="1" applyFill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55" fillId="5" borderId="148" xfId="0" applyFont="1" applyFill="1" applyBorder="1" applyAlignment="1">
      <alignment horizontal="center" vertical="center"/>
    </xf>
    <xf numFmtId="0" fontId="55" fillId="5" borderId="43" xfId="0" applyFont="1" applyFill="1" applyBorder="1" applyAlignment="1">
      <alignment horizontal="center" vertical="center"/>
    </xf>
    <xf numFmtId="0" fontId="55" fillId="0" borderId="148" xfId="0" applyFont="1" applyBorder="1" applyAlignment="1">
      <alignment horizontal="center" vertical="center"/>
    </xf>
    <xf numFmtId="0" fontId="55" fillId="0" borderId="43" xfId="0" applyFont="1" applyBorder="1" applyAlignment="1">
      <alignment horizontal="center" vertical="center"/>
    </xf>
    <xf numFmtId="0" fontId="55" fillId="5" borderId="64" xfId="0" applyFont="1" applyFill="1" applyBorder="1" applyAlignment="1">
      <alignment horizontal="center" vertical="center"/>
    </xf>
    <xf numFmtId="0" fontId="55" fillId="5" borderId="166" xfId="0" applyFont="1" applyFill="1" applyBorder="1" applyAlignment="1">
      <alignment horizontal="center" vertical="center"/>
    </xf>
    <xf numFmtId="0" fontId="31" fillId="0" borderId="0" xfId="0" applyFont="1"/>
    <xf numFmtId="58" fontId="25" fillId="0" borderId="49" xfId="0" quotePrefix="1" applyNumberFormat="1" applyFont="1" applyBorder="1" applyAlignment="1">
      <alignment horizontal="right" vertical="center"/>
    </xf>
    <xf numFmtId="0" fontId="16" fillId="0" borderId="227" xfId="0" applyFont="1" applyBorder="1" applyAlignment="1">
      <alignment horizontal="center" vertical="center" textRotation="255"/>
    </xf>
    <xf numFmtId="0" fontId="16" fillId="0" borderId="36" xfId="0" applyFont="1" applyBorder="1" applyAlignment="1">
      <alignment horizontal="center" vertical="center" textRotation="255"/>
    </xf>
    <xf numFmtId="0" fontId="16" fillId="0" borderId="228" xfId="0" applyFont="1" applyBorder="1" applyAlignment="1">
      <alignment horizontal="center" vertical="center" textRotation="255"/>
    </xf>
    <xf numFmtId="0" fontId="59" fillId="0" borderId="0" xfId="0" applyFont="1" applyAlignment="1">
      <alignment horizontal="left" vertical="center" shrinkToFit="1"/>
    </xf>
    <xf numFmtId="49" fontId="12" fillId="0" borderId="63" xfId="0" applyNumberFormat="1" applyFont="1" applyBorder="1" applyAlignment="1">
      <alignment horizontal="center"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49" fontId="33" fillId="0" borderId="64" xfId="0" applyNumberFormat="1" applyFont="1" applyBorder="1" applyAlignment="1">
      <alignment horizontal="center" vertical="center"/>
    </xf>
    <xf numFmtId="49" fontId="33" fillId="0" borderId="38" xfId="0" applyNumberFormat="1" applyFont="1" applyBorder="1" applyAlignment="1">
      <alignment horizontal="center" vertical="center"/>
    </xf>
    <xf numFmtId="49" fontId="33" fillId="0" borderId="68" xfId="0" applyNumberFormat="1" applyFont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49" fontId="33" fillId="0" borderId="166" xfId="0" applyNumberFormat="1" applyFont="1" applyBorder="1" applyAlignment="1">
      <alignment horizontal="center" vertical="center"/>
    </xf>
    <xf numFmtId="0" fontId="33" fillId="0" borderId="64" xfId="0" applyFont="1" applyBorder="1"/>
    <xf numFmtId="0" fontId="33" fillId="0" borderId="38" xfId="0" applyFont="1" applyBorder="1"/>
    <xf numFmtId="0" fontId="33" fillId="0" borderId="68" xfId="0" applyFont="1" applyBorder="1"/>
    <xf numFmtId="0" fontId="33" fillId="0" borderId="40" xfId="0" applyFont="1" applyBorder="1"/>
    <xf numFmtId="0" fontId="33" fillId="0" borderId="166" xfId="0" applyFont="1" applyBorder="1"/>
    <xf numFmtId="49" fontId="33" fillId="0" borderId="67" xfId="0" applyNumberFormat="1" applyFont="1" applyBorder="1" applyAlignment="1">
      <alignment horizontal="center" vertical="center"/>
    </xf>
    <xf numFmtId="49" fontId="33" fillId="0" borderId="70" xfId="0" applyNumberFormat="1" applyFont="1" applyBorder="1" applyAlignment="1">
      <alignment horizontal="center" vertical="center"/>
    </xf>
    <xf numFmtId="49" fontId="33" fillId="0" borderId="222" xfId="0" applyNumberFormat="1" applyFont="1" applyBorder="1" applyAlignment="1">
      <alignment horizontal="center" vertical="center"/>
    </xf>
    <xf numFmtId="0" fontId="16" fillId="0" borderId="227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228" xfId="0" applyFont="1" applyBorder="1"/>
    <xf numFmtId="0" fontId="16" fillId="0" borderId="172" xfId="0" applyFont="1" applyBorder="1" applyAlignment="1">
      <alignment horizontal="center" vertical="center"/>
    </xf>
    <xf numFmtId="0" fontId="12" fillId="0" borderId="42" xfId="0" applyFont="1" applyBorder="1"/>
    <xf numFmtId="0" fontId="16" fillId="0" borderId="120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2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6" fillId="0" borderId="217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68" xfId="0" applyFont="1" applyBorder="1" applyAlignment="1">
      <alignment horizontal="center" vertical="center"/>
    </xf>
    <xf numFmtId="49" fontId="16" fillId="0" borderId="63" xfId="0" applyNumberFormat="1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49" fontId="16" fillId="0" borderId="104" xfId="0" applyNumberFormat="1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49" fontId="16" fillId="0" borderId="148" xfId="0" applyNumberFormat="1" applyFont="1" applyBorder="1" applyAlignment="1">
      <alignment horizontal="center" vertical="center"/>
    </xf>
    <xf numFmtId="49" fontId="16" fillId="0" borderId="108" xfId="0" applyNumberFormat="1" applyFont="1" applyBorder="1" applyAlignment="1">
      <alignment horizontal="center" vertical="center"/>
    </xf>
    <xf numFmtId="49" fontId="25" fillId="0" borderId="148" xfId="0" applyNumberFormat="1" applyFont="1" applyBorder="1" applyAlignment="1">
      <alignment horizontal="center" vertical="center"/>
    </xf>
    <xf numFmtId="49" fontId="25" fillId="0" borderId="108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49" fontId="25" fillId="0" borderId="88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62" fillId="0" borderId="250" xfId="0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/>
    </xf>
    <xf numFmtId="0" fontId="49" fillId="0" borderId="147" xfId="0" applyFont="1" applyBorder="1" applyAlignment="1">
      <alignment vertical="center"/>
    </xf>
    <xf numFmtId="0" fontId="49" fillId="0" borderId="206" xfId="0" applyFont="1" applyBorder="1" applyAlignment="1">
      <alignment vertical="center"/>
    </xf>
    <xf numFmtId="0" fontId="62" fillId="0" borderId="240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0" fontId="62" fillId="0" borderId="66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0" fontId="49" fillId="0" borderId="79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 wrapText="1"/>
    </xf>
  </cellXfs>
  <cellStyles count="14">
    <cellStyle name="Excel Built-in Normal" xfId="12" xr:uid="{00000000-0005-0000-0000-000000000000}"/>
    <cellStyle name="パーセント 2" xfId="5" xr:uid="{00000000-0005-0000-0000-000001000000}"/>
    <cellStyle name="ハイパーリンク" xfId="2" builtinId="8"/>
    <cellStyle name="桁区切り 2" xfId="4" xr:uid="{00000000-0005-0000-0000-000003000000}"/>
    <cellStyle name="桁区切り 2 2" xfId="9" xr:uid="{00000000-0005-0000-0000-000004000000}"/>
    <cellStyle name="桁区切り 3" xfId="8" xr:uid="{00000000-0005-0000-0000-000005000000}"/>
    <cellStyle name="通貨 2" xfId="10" xr:uid="{00000000-0005-0000-0000-000006000000}"/>
    <cellStyle name="標準" xfId="0" builtinId="0"/>
    <cellStyle name="標準 2" xfId="1" xr:uid="{00000000-0005-0000-0000-000008000000}"/>
    <cellStyle name="標準 3" xfId="3" xr:uid="{00000000-0005-0000-0000-000009000000}"/>
    <cellStyle name="標準 4" xfId="6" xr:uid="{00000000-0005-0000-0000-00000A000000}"/>
    <cellStyle name="標準 5" xfId="7" xr:uid="{00000000-0005-0000-0000-00000B000000}"/>
    <cellStyle name="標準 6" xfId="11" xr:uid="{00000000-0005-0000-0000-00000C000000}"/>
    <cellStyle name="標準 7" xfId="13" xr:uid="{F2DAACA1-4825-42F2-A8DE-D9584E6F9F1E}"/>
  </cellStyles>
  <dxfs count="0"/>
  <tableStyles count="0" defaultTableStyle="TableStyleMedium2" defaultPivotStyle="PivotStyleMedium9"/>
  <colors>
    <mruColors>
      <color rgb="FF66FF99"/>
      <color rgb="FFFF99FF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externalLinks/externalLink1.xml" Type="http://schemas.openxmlformats.org/officeDocument/2006/relationships/externalLink"/><Relationship Id="rId22" Target="externalLinks/externalLink2.xml" Type="http://schemas.openxmlformats.org/officeDocument/2006/relationships/externalLink"/><Relationship Id="rId23" Target="externalLinks/externalLink3.xml" Type="http://schemas.openxmlformats.org/officeDocument/2006/relationships/externalLink"/><Relationship Id="rId24" Target="theme/theme1.xml" Type="http://schemas.openxmlformats.org/officeDocument/2006/relationships/theme"/><Relationship Id="rId25" Target="styles.xml" Type="http://schemas.openxmlformats.org/officeDocument/2006/relationships/styles"/><Relationship Id="rId26" Target="sharedStrings.xml" Type="http://schemas.openxmlformats.org/officeDocument/2006/relationships/sharedStrings"/><Relationship Id="rId27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theme/themeOverride1.xml" Type="http://schemas.openxmlformats.org/officeDocument/2006/relationships/themeOverride"/></Relationships>
</file>

<file path=xl/charts/_rels/chart2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9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Relationship Id="rId3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718479776312511E-2"/>
          <c:y val="4.5791199843520432E-2"/>
          <c:w val="0.89133858267716537"/>
          <c:h val="0.82814445828144456"/>
        </c:manualLayout>
      </c:layout>
      <c:lineChart>
        <c:grouping val="standard"/>
        <c:varyColors val="0"/>
        <c:ser>
          <c:idx val="0"/>
          <c:order val="0"/>
          <c:tx>
            <c:strRef>
              <c:f>'[1]3-2.保管の状況①'!$C$2</c:f>
              <c:strCache>
                <c:ptCount val="1"/>
                <c:pt idx="0">
                  <c:v>１～３類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005332010664018E-2"/>
                  <c:y val="-2.295551785790163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F-4424-A3E7-A24602F38DE2}"/>
                </c:ext>
              </c:extLst>
            </c:dLbl>
            <c:dLbl>
              <c:idx val="1"/>
              <c:layout>
                <c:manualLayout>
                  <c:x val="-1.0271610547132684E-3"/>
                  <c:y val="1.038993043277931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F-4424-A3E7-A24602F38DE2}"/>
                </c:ext>
              </c:extLst>
            </c:dLbl>
            <c:dLbl>
              <c:idx val="2"/>
              <c:layout>
                <c:manualLayout>
                  <c:x val="7.8731890797114929E-4"/>
                  <c:y val="-1.946186094767892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F-4424-A3E7-A24602F38DE2}"/>
                </c:ext>
              </c:extLst>
            </c:dLbl>
            <c:dLbl>
              <c:idx val="3"/>
              <c:layout>
                <c:manualLayout>
                  <c:x val="-1.7740007529216933E-2"/>
                  <c:y val="1.389003164165336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F-4424-A3E7-A24602F38DE2}"/>
                </c:ext>
              </c:extLst>
            </c:dLbl>
            <c:dLbl>
              <c:idx val="4"/>
              <c:layout>
                <c:manualLayout>
                  <c:x val="-3.2808481616963231E-2"/>
                  <c:y val="-2.1295077841297236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F-4424-A3E7-A24602F38DE2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'[1]3-2.保管の状況①'!$H$2:$L$2</c:f>
              <c:numCache>
                <c:formatCode>General</c:formatCode>
                <c:ptCount val="5"/>
                <c:pt idx="0">
                  <c:v>7533</c:v>
                </c:pt>
                <c:pt idx="1">
                  <c:v>7184</c:v>
                </c:pt>
                <c:pt idx="2">
                  <c:v>8137.9336620000004</c:v>
                </c:pt>
                <c:pt idx="3">
                  <c:v>7869.0839999999998</c:v>
                </c:pt>
                <c:pt idx="4">
                  <c:v>8038.2636819999998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F-4424-A3E7-A24602F38DE2}"/>
            </c:ext>
          </c:extLst>
        </c:ser>
        <c:ser>
          <c:idx val="1"/>
          <c:order val="1"/>
          <c:tx>
            <c:strRef>
              <c:f>'[1]3-2.保管の状況①'!$C$3</c:f>
              <c:strCache>
                <c:ptCount val="1"/>
                <c:pt idx="0">
                  <c:v>野積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629599472741612E-2"/>
                  <c:y val="-1.9795380489810447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F-4424-A3E7-A24602F38DE2}"/>
                </c:ext>
              </c:extLst>
            </c:dLbl>
            <c:dLbl>
              <c:idx val="1"/>
              <c:layout>
                <c:manualLayout>
                  <c:x val="-4.48086545452396E-2"/>
                  <c:y val="-1.9069965907706227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F-4424-A3E7-A24602F38DE2}"/>
                </c:ext>
              </c:extLst>
            </c:dLbl>
            <c:dLbl>
              <c:idx val="2"/>
              <c:layout>
                <c:manualLayout>
                  <c:x val="-4.3225807881686042E-2"/>
                  <c:y val="-1.8646222978854814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F-4424-A3E7-A24602F38DE2}"/>
                </c:ext>
              </c:extLst>
            </c:dLbl>
            <c:dLbl>
              <c:idx val="3"/>
              <c:layout>
                <c:manualLayout>
                  <c:x val="-1.9003765287242678E-3"/>
                  <c:y val="-4.1717913225513201E-3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F-4424-A3E7-A24602F38DE2}"/>
                </c:ext>
              </c:extLst>
            </c:dLbl>
            <c:dLbl>
              <c:idx val="4"/>
              <c:layout>
                <c:manualLayout>
                  <c:x val="-3.9904951618719028E-2"/>
                  <c:y val="-2.2933620401726369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9F-4424-A3E7-A24602F38DE2}"/>
                </c:ext>
              </c:extLst>
            </c:dLbl>
            <c:numFmt formatCode="#,##0_ " sourceLinked="0"/>
            <c:spPr>
              <a:noFill/>
              <a:ln w="15875">
                <a:solidFill>
                  <a:srgbClr val="E22AE2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'[1]3-2.保管の状況①'!$H$3:$L$3</c:f>
              <c:numCache>
                <c:formatCode>General</c:formatCode>
                <c:ptCount val="5"/>
                <c:pt idx="0">
                  <c:v>566</c:v>
                </c:pt>
                <c:pt idx="1">
                  <c:v>782</c:v>
                </c:pt>
                <c:pt idx="2">
                  <c:v>1140.028</c:v>
                </c:pt>
                <c:pt idx="3">
                  <c:v>766.82500000000005</c:v>
                </c:pt>
                <c:pt idx="4">
                  <c:v>350.01499999999999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9F-4424-A3E7-A24602F38DE2}"/>
            </c:ext>
          </c:extLst>
        </c:ser>
        <c:ser>
          <c:idx val="2"/>
          <c:order val="2"/>
          <c:tx>
            <c:strRef>
              <c:f>'[1]3-2.保管の状況①'!$C$4</c:f>
              <c:strCache>
                <c:ptCount val="1"/>
                <c:pt idx="0">
                  <c:v>貯蔵そう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616122463455459E-2"/>
                  <c:y val="-2.331035383575562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F-4424-A3E7-A24602F38DE2}"/>
                </c:ext>
              </c:extLst>
            </c:dLbl>
            <c:dLbl>
              <c:idx val="1"/>
              <c:layout>
                <c:manualLayout>
                  <c:x val="-4.1839870372450239E-2"/>
                  <c:y val="-2.1399949330558596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9F-4424-A3E7-A24602F38DE2}"/>
                </c:ext>
              </c:extLst>
            </c:dLbl>
            <c:dLbl>
              <c:idx val="2"/>
              <c:layout>
                <c:manualLayout>
                  <c:x val="-4.2272848850612166E-2"/>
                  <c:y val="-2.1588973523025433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F-4424-A3E7-A24602F38DE2}"/>
                </c:ext>
              </c:extLst>
            </c:dLbl>
            <c:dLbl>
              <c:idx val="3"/>
              <c:layout>
                <c:manualLayout>
                  <c:x val="-4.5511320983348799E-2"/>
                  <c:y val="-2.2511192423778973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9F-4424-A3E7-A24602F38DE2}"/>
                </c:ext>
              </c:extLst>
            </c:dLbl>
            <c:dLbl>
              <c:idx val="4"/>
              <c:layout>
                <c:manualLayout>
                  <c:x val="-4.5333068324890674E-2"/>
                  <c:y val="-1.9749576366650493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9F-4424-A3E7-A24602F38DE2}"/>
                </c:ext>
              </c:extLst>
            </c:dLbl>
            <c:dLbl>
              <c:idx val="5"/>
              <c:layout>
                <c:manualLayout>
                  <c:x val="3.4119908239816478E-3"/>
                  <c:y val="1.3699283853528272E-3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F-4424-A3E7-A24602F38DE2}"/>
                </c:ext>
              </c:extLst>
            </c:dLbl>
            <c:numFmt formatCode="#,##0_ " sourceLinked="0"/>
            <c:spPr>
              <a:noFill/>
              <a:ln w="9525">
                <a:solidFill>
                  <a:srgbClr val="00B05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'[1]3-2.保管の状況①'!$H$4:$L$4</c:f>
              <c:numCache>
                <c:formatCode>General</c:formatCode>
                <c:ptCount val="5"/>
                <c:pt idx="0">
                  <c:v>2301</c:v>
                </c:pt>
                <c:pt idx="1">
                  <c:v>2314</c:v>
                </c:pt>
                <c:pt idx="2">
                  <c:v>1939.904307</c:v>
                </c:pt>
                <c:pt idx="3">
                  <c:v>2103.7060000000001</c:v>
                </c:pt>
                <c:pt idx="4">
                  <c:v>2158.3939249999999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9F-4424-A3E7-A24602F38DE2}"/>
            </c:ext>
          </c:extLst>
        </c:ser>
        <c:ser>
          <c:idx val="3"/>
          <c:order val="3"/>
          <c:tx>
            <c:strRef>
              <c:f>'[1]3-2.保管の状況①'!$C$5</c:f>
              <c:strCache>
                <c:ptCount val="1"/>
                <c:pt idx="0">
                  <c:v>危険品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603201085253908E-2"/>
                  <c:y val="1.2768502016696369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F-4424-A3E7-A24602F38DE2}"/>
                </c:ext>
              </c:extLst>
            </c:dLbl>
            <c:dLbl>
              <c:idx val="1"/>
              <c:layout>
                <c:manualLayout>
                  <c:x val="-4.0342251800531428E-2"/>
                  <c:y val="1.7583823469206623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9F-4424-A3E7-A24602F38DE2}"/>
                </c:ext>
              </c:extLst>
            </c:dLbl>
            <c:dLbl>
              <c:idx val="2"/>
              <c:layout>
                <c:manualLayout>
                  <c:x val="-2.8684824178227621E-2"/>
                  <c:y val="-1.9885673785226439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9F-4424-A3E7-A24602F38DE2}"/>
                </c:ext>
              </c:extLst>
            </c:dLbl>
            <c:dLbl>
              <c:idx val="3"/>
              <c:layout>
                <c:manualLayout>
                  <c:x val="-1.6463385872981309E-2"/>
                  <c:y val="-2.0461182603474497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9F-4424-A3E7-A24602F38DE2}"/>
                </c:ext>
              </c:extLst>
            </c:dLbl>
            <c:dLbl>
              <c:idx val="4"/>
              <c:layout>
                <c:manualLayout>
                  <c:x val="-4.0842948509549172E-3"/>
                  <c:y val="3.9871502997649742E-3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9F-4424-A3E7-A24602F38DE2}"/>
                </c:ext>
              </c:extLst>
            </c:dLbl>
            <c:numFmt formatCode="#,##0_ " sourceLinked="0"/>
            <c:spPr>
              <a:solidFill>
                <a:srgbClr val="FFFF00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'[1]3-2.保管の状況①'!$H$5:$L$5</c:f>
              <c:numCache>
                <c:formatCode>General</c:formatCode>
                <c:ptCount val="5"/>
                <c:pt idx="0">
                  <c:v>464</c:v>
                </c:pt>
                <c:pt idx="1">
                  <c:v>417</c:v>
                </c:pt>
                <c:pt idx="2">
                  <c:v>61.439021770000004</c:v>
                </c:pt>
                <c:pt idx="3">
                  <c:v>275.88</c:v>
                </c:pt>
                <c:pt idx="4">
                  <c:v>294.45735290900001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9F-4424-A3E7-A24602F38DE2}"/>
            </c:ext>
          </c:extLst>
        </c:ser>
        <c:ser>
          <c:idx val="4"/>
          <c:order val="4"/>
          <c:tx>
            <c:strRef>
              <c:f>'[1]3-2.保管の状況①'!$C$6</c:f>
              <c:strCache>
                <c:ptCount val="1"/>
                <c:pt idx="0">
                  <c:v>水面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3594774133688484E-2"/>
                  <c:y val="-1.498996492502897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9F-4424-A3E7-A24602F38DE2}"/>
                </c:ext>
              </c:extLst>
            </c:dLbl>
            <c:dLbl>
              <c:idx val="2"/>
              <c:layout>
                <c:manualLayout>
                  <c:x val="-5.4061215339783121E-2"/>
                  <c:y val="-1.349032795192639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9F-4424-A3E7-A24602F38DE2}"/>
                </c:ext>
              </c:extLst>
            </c:dLbl>
            <c:dLbl>
              <c:idx val="3"/>
              <c:layout>
                <c:manualLayout>
                  <c:x val="-4.71228892282579E-2"/>
                  <c:y val="-1.176631570573811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9F-4424-A3E7-A24602F38DE2}"/>
                </c:ext>
              </c:extLst>
            </c:dLbl>
            <c:dLbl>
              <c:idx val="4"/>
              <c:layout>
                <c:manualLayout>
                  <c:x val="-2.2260553995292136E-2"/>
                  <c:y val="-1.349032795192639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9F-4424-A3E7-A24602F38DE2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'[1]3-2.保管の状況①'!$H$6:$L$6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09F-4424-A3E7-A24602F38DE2}"/>
            </c:ext>
          </c:extLst>
        </c:ser>
        <c:ser>
          <c:idx val="5"/>
          <c:order val="5"/>
          <c:tx>
            <c:strRef>
              <c:f>'[1]3-2.保管の状況①'!$C$7</c:f>
              <c:strCache>
                <c:ptCount val="1"/>
                <c:pt idx="0">
                  <c:v>冷蔵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93752641276137E-3"/>
                  <c:y val="-1.5907909748829416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9F-4424-A3E7-A24602F38DE2}"/>
                </c:ext>
              </c:extLst>
            </c:dLbl>
            <c:dLbl>
              <c:idx val="1"/>
              <c:layout>
                <c:manualLayout>
                  <c:x val="-4.6903812947099053E-3"/>
                  <c:y val="-1.6313771314798383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9F-4424-A3E7-A24602F38DE2}"/>
                </c:ext>
              </c:extLst>
            </c:dLbl>
            <c:dLbl>
              <c:idx val="2"/>
              <c:layout>
                <c:manualLayout>
                  <c:x val="-4.4867579517310276E-2"/>
                  <c:y val="1.726530537104836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9F-4424-A3E7-A24602F38DE2}"/>
                </c:ext>
              </c:extLst>
            </c:dLbl>
            <c:dLbl>
              <c:idx val="3"/>
              <c:layout>
                <c:manualLayout>
                  <c:x val="-4.1233072462568701E-2"/>
                  <c:y val="-2.0033934499665566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9F-4424-A3E7-A24602F38DE2}"/>
                </c:ext>
              </c:extLst>
            </c:dLbl>
            <c:dLbl>
              <c:idx val="4"/>
              <c:layout>
                <c:manualLayout>
                  <c:x val="-3.7558748849809637E-3"/>
                  <c:y val="-1.1687024962054027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9F-4424-A3E7-A24602F38DE2}"/>
                </c:ext>
              </c:extLst>
            </c:dLbl>
            <c:dLbl>
              <c:idx val="5"/>
              <c:layout>
                <c:manualLayout>
                  <c:x val="-4.4881972430611525E-2"/>
                  <c:y val="2.3536802607021692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9F-4424-A3E7-A24602F38DE2}"/>
                </c:ext>
              </c:extLst>
            </c:dLbl>
            <c:numFmt formatCode="#,##0_ " sourceLinked="0"/>
            <c:spPr>
              <a:solidFill>
                <a:schemeClr val="accent2">
                  <a:lumMod val="20000"/>
                  <a:lumOff val="80000"/>
                </a:schemeClr>
              </a:solidFill>
              <a:ln w="15875">
                <a:noFill/>
                <a:prstDash val="dash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'[1]3-2.保管の状況①'!$H$7:$L$7</c:f>
              <c:numCache>
                <c:formatCode>General</c:formatCode>
                <c:ptCount val="5"/>
                <c:pt idx="0">
                  <c:v>1371</c:v>
                </c:pt>
                <c:pt idx="1">
                  <c:v>1185</c:v>
                </c:pt>
                <c:pt idx="2">
                  <c:v>1007.085286</c:v>
                </c:pt>
                <c:pt idx="3">
                  <c:v>998.31500000000005</c:v>
                </c:pt>
                <c:pt idx="4">
                  <c:v>1004.2922390999998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09F-4424-A3E7-A24602F3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39952"/>
        <c:axId val="1"/>
      </c:lineChart>
      <c:catAx>
        <c:axId val="32523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3626086606862169"/>
              <c:y val="0.94300743277974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千トン</a:t>
                </a:r>
              </a:p>
            </c:rich>
          </c:tx>
          <c:layout>
            <c:manualLayout>
              <c:xMode val="edge"/>
              <c:yMode val="edge"/>
              <c:x val="2.3622047244094484E-2"/>
              <c:y val="6.22664747062596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2399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97289057530754"/>
          <c:y val="0.33964949030417996"/>
          <c:w val="0.24374063269946411"/>
          <c:h val="0.21324833854173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&amp;L&amp;"ＭＳ ゴシック,標準"&amp;12（2） 保管の状況</c:oddHeader>
    </c:headerFooter>
    <c:pageMargins b="0.79" l="0.78700000000000003" r="0.78700000000000003" t="1.21" header="0.98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8.2813649638788678E-2"/>
          <c:y val="1.4406271497990345E-2"/>
          <c:w val="0.86520347547770426"/>
          <c:h val="0.96326382590619741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67-4953-B5C6-96F47D3EA4F1}"/>
              </c:ext>
            </c:extLst>
          </c:dPt>
          <c:dPt>
            <c:idx val="1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67-4953-B5C6-96F47D3EA4F1}"/>
              </c:ext>
            </c:extLst>
          </c:dPt>
          <c:dPt>
            <c:idx val="2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67-4953-B5C6-96F47D3EA4F1}"/>
              </c:ext>
            </c:extLst>
          </c:dPt>
          <c:dPt>
            <c:idx val="3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67-4953-B5C6-96F47D3EA4F1}"/>
              </c:ext>
            </c:extLst>
          </c:dPt>
          <c:dPt>
            <c:idx val="4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67-4953-B5C6-96F47D3EA4F1}"/>
              </c:ext>
            </c:extLst>
          </c:dPt>
          <c:dPt>
            <c:idx val="5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67-4953-B5C6-96F47D3EA4F1}"/>
              </c:ext>
            </c:extLst>
          </c:dPt>
          <c:dPt>
            <c:idx val="6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67-4953-B5C6-96F47D3EA4F1}"/>
              </c:ext>
            </c:extLst>
          </c:dPt>
          <c:dPt>
            <c:idx val="7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467-4953-B5C6-96F47D3EA4F1}"/>
              </c:ext>
            </c:extLst>
          </c:dPt>
          <c:dPt>
            <c:idx val="8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6467-4953-B5C6-96F47D3EA4F1}"/>
              </c:ext>
            </c:extLst>
          </c:dPt>
          <c:dPt>
            <c:idx val="9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467-4953-B5C6-96F47D3EA4F1}"/>
              </c:ext>
            </c:extLst>
          </c:dPt>
          <c:dPt>
            <c:idx val="10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6467-4953-B5C6-96F47D3EA4F1}"/>
              </c:ext>
            </c:extLst>
          </c:dPt>
          <c:dPt>
            <c:idx val="11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6467-4953-B5C6-96F47D3EA4F1}"/>
              </c:ext>
            </c:extLst>
          </c:dPt>
          <c:dPt>
            <c:idx val="12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6467-4953-B5C6-96F47D3EA4F1}"/>
              </c:ext>
            </c:extLst>
          </c:dPt>
          <c:dPt>
            <c:idx val="13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6467-4953-B5C6-96F47D3EA4F1}"/>
              </c:ext>
            </c:extLst>
          </c:dPt>
          <c:dPt>
            <c:idx val="14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6467-4953-B5C6-96F47D3EA4F1}"/>
              </c:ext>
            </c:extLst>
          </c:dPt>
          <c:dPt>
            <c:idx val="15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6467-4953-B5C6-96F47D3EA4F1}"/>
              </c:ext>
            </c:extLst>
          </c:dPt>
          <c:dPt>
            <c:idx val="16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6467-4953-B5C6-96F47D3EA4F1}"/>
              </c:ext>
            </c:extLst>
          </c:dPt>
          <c:dPt>
            <c:idx val="17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6467-4953-B5C6-96F47D3EA4F1}"/>
              </c:ext>
            </c:extLst>
          </c:dPt>
          <c:dPt>
            <c:idx val="18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6467-4953-B5C6-96F47D3EA4F1}"/>
              </c:ext>
            </c:extLst>
          </c:dPt>
          <c:dPt>
            <c:idx val="19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6467-4953-B5C6-96F47D3EA4F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6467-4953-B5C6-96F47D3EA4F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B-6467-4953-B5C6-96F47D3EA4F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6467-4953-B5C6-96F47D3EA4F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6467-4953-B5C6-96F47D3EA4F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6467-4953-B5C6-96F47D3EA4F1}"/>
              </c:ext>
            </c:extLst>
          </c:dPt>
          <c:dPt>
            <c:idx val="2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6467-4953-B5C6-96F47D3EA4F1}"/>
              </c:ext>
            </c:extLst>
          </c:dPt>
          <c:dPt>
            <c:idx val="2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6467-4953-B5C6-96F47D3EA4F1}"/>
              </c:ext>
            </c:extLst>
          </c:dPt>
          <c:dPt>
            <c:idx val="2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7-6467-4953-B5C6-96F47D3EA4F1}"/>
              </c:ext>
            </c:extLst>
          </c:dPt>
          <c:dPt>
            <c:idx val="28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9-6467-4953-B5C6-96F47D3EA4F1}"/>
              </c:ext>
            </c:extLst>
          </c:dPt>
          <c:dPt>
            <c:idx val="29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B-6467-4953-B5C6-96F47D3EA4F1}"/>
              </c:ext>
            </c:extLst>
          </c:dPt>
          <c:dPt>
            <c:idx val="3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D-6467-4953-B5C6-96F47D3EA4F1}"/>
              </c:ext>
            </c:extLst>
          </c:dPt>
          <c:dPt>
            <c:idx val="3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F-6467-4953-B5C6-96F47D3EA4F1}"/>
              </c:ext>
            </c:extLst>
          </c:dPt>
          <c:dPt>
            <c:idx val="3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1-6467-4953-B5C6-96F47D3EA4F1}"/>
              </c:ext>
            </c:extLst>
          </c:dPt>
          <c:dPt>
            <c:idx val="3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3-6467-4953-B5C6-96F47D3EA4F1}"/>
              </c:ext>
            </c:extLst>
          </c:dPt>
          <c:dPt>
            <c:idx val="3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5-6467-4953-B5C6-96F47D3EA4F1}"/>
              </c:ext>
            </c:extLst>
          </c:dPt>
          <c:dPt>
            <c:idx val="3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7-6467-4953-B5C6-96F47D3EA4F1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9-6467-4953-B5C6-96F47D3EA4F1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B-6467-4953-B5C6-96F47D3EA4F1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D-6467-4953-B5C6-96F47D3EA4F1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F-6467-4953-B5C6-96F47D3EA4F1}"/>
              </c:ext>
            </c:extLst>
          </c:dPt>
          <c:dPt>
            <c:idx val="4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1-6467-4953-B5C6-96F47D3EA4F1}"/>
              </c:ext>
            </c:extLst>
          </c:dPt>
          <c:dPt>
            <c:idx val="4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3-6467-4953-B5C6-96F47D3EA4F1}"/>
              </c:ext>
            </c:extLst>
          </c:dPt>
          <c:dPt>
            <c:idx val="4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5-6467-4953-B5C6-96F47D3EA4F1}"/>
              </c:ext>
            </c:extLst>
          </c:dPt>
          <c:dPt>
            <c:idx val="4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7-6467-4953-B5C6-96F47D3EA4F1}"/>
              </c:ext>
            </c:extLst>
          </c:dPt>
          <c:dPt>
            <c:idx val="4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9-6467-4953-B5C6-96F47D3EA4F1}"/>
              </c:ext>
            </c:extLst>
          </c:dPt>
          <c:dPt>
            <c:idx val="4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B-6467-4953-B5C6-96F47D3EA4F1}"/>
              </c:ext>
            </c:extLst>
          </c:dPt>
          <c:dPt>
            <c:idx val="4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D-6467-4953-B5C6-96F47D3EA4F1}"/>
              </c:ext>
            </c:extLst>
          </c:dPt>
          <c:dPt>
            <c:idx val="4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F-6467-4953-B5C6-96F47D3EA4F1}"/>
              </c:ext>
            </c:extLst>
          </c:dPt>
          <c:dLbls>
            <c:dLbl>
              <c:idx val="0"/>
              <c:layout>
                <c:manualLayout>
                  <c:x val="0.41298015952670347"/>
                  <c:y val="-1.5608743839994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7-4953-B5C6-96F47D3EA4F1}"/>
                </c:ext>
              </c:extLst>
            </c:dLbl>
            <c:dLbl>
              <c:idx val="1"/>
              <c:layout>
                <c:manualLayout>
                  <c:x val="0.38225856102032973"/>
                  <c:y val="-2.5266447719717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7-4953-B5C6-96F47D3EA4F1}"/>
                </c:ext>
              </c:extLst>
            </c:dLbl>
            <c:dLbl>
              <c:idx val="2"/>
              <c:layout>
                <c:manualLayout>
                  <c:x val="0.3417272283484608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7-4953-B5C6-96F47D3EA4F1}"/>
                </c:ext>
              </c:extLst>
            </c:dLbl>
            <c:dLbl>
              <c:idx val="3"/>
              <c:layout>
                <c:manualLayout>
                  <c:x val="0.30680271889778515"/>
                  <c:y val="-1.63210195486190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7-4953-B5C6-96F47D3EA4F1}"/>
                </c:ext>
              </c:extLst>
            </c:dLbl>
            <c:dLbl>
              <c:idx val="4"/>
              <c:layout>
                <c:manualLayout>
                  <c:x val="0.26973089514644233"/>
                  <c:y val="-1.3613428444312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7-4953-B5C6-96F47D3EA4F1}"/>
                </c:ext>
              </c:extLst>
            </c:dLbl>
            <c:dLbl>
              <c:idx val="5"/>
              <c:layout>
                <c:manualLayout>
                  <c:x val="0.22561279381405552"/>
                  <c:y val="-1.560874383999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7-4953-B5C6-96F47D3EA4F1}"/>
                </c:ext>
              </c:extLst>
            </c:dLbl>
            <c:dLbl>
              <c:idx val="6"/>
              <c:layout>
                <c:manualLayout>
                  <c:x val="0.21315744057405472"/>
                  <c:y val="-1.1981326489449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7-4953-B5C6-96F47D3EA4F1}"/>
                </c:ext>
              </c:extLst>
            </c:dLbl>
            <c:dLbl>
              <c:idx val="7"/>
              <c:layout>
                <c:manualLayout>
                  <c:x val="0.19389446649127007"/>
                  <c:y val="-2.38239714833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7-4953-B5C6-96F47D3EA4F1}"/>
                </c:ext>
              </c:extLst>
            </c:dLbl>
            <c:dLbl>
              <c:idx val="8"/>
              <c:layout>
                <c:manualLayout>
                  <c:x val="0.17296542745258561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7-4953-B5C6-96F47D3EA4F1}"/>
                </c:ext>
              </c:extLst>
            </c:dLbl>
            <c:dLbl>
              <c:idx val="9"/>
              <c:layout>
                <c:manualLayout>
                  <c:x val="0.15079003013563122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67-4953-B5C6-96F47D3EA4F1}"/>
                </c:ext>
              </c:extLst>
            </c:dLbl>
            <c:dLbl>
              <c:idx val="10"/>
              <c:layout>
                <c:manualLayout>
                  <c:x val="0.18657387082027191"/>
                  <c:y val="-2.3901331229149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7-4953-B5C6-96F47D3EA4F1}"/>
                </c:ext>
              </c:extLst>
            </c:dLbl>
            <c:dLbl>
              <c:idx val="11"/>
              <c:layout>
                <c:manualLayout>
                  <c:x val="0.17379195978449094"/>
                  <c:y val="-1.1981326489448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7-4953-B5C6-96F47D3EA4F1}"/>
                </c:ext>
              </c:extLst>
            </c:dLbl>
            <c:dLbl>
              <c:idx val="12"/>
              <c:layout>
                <c:manualLayout>
                  <c:x val="0.16291524751780892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7-4953-B5C6-96F47D3EA4F1}"/>
                </c:ext>
              </c:extLst>
            </c:dLbl>
            <c:dLbl>
              <c:idx val="13"/>
              <c:layout>
                <c:manualLayout>
                  <c:x val="0.15115797418237406"/>
                  <c:y val="-3.5882657718596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7-4953-B5C6-96F47D3EA4F1}"/>
                </c:ext>
              </c:extLst>
            </c:dLbl>
            <c:dLbl>
              <c:idx val="14"/>
              <c:layout>
                <c:manualLayout>
                  <c:x val="0.13006112403387851"/>
                  <c:y val="-1.405400163096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7-4953-B5C6-96F47D3EA4F1}"/>
                </c:ext>
              </c:extLst>
            </c:dLbl>
            <c:dLbl>
              <c:idx val="15"/>
              <c:layout>
                <c:manualLayout>
                  <c:x val="0.1388447892742104"/>
                  <c:y val="-1.4115323380719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67-4953-B5C6-96F47D3EA4F1}"/>
                </c:ext>
              </c:extLst>
            </c:dLbl>
            <c:dLbl>
              <c:idx val="16"/>
              <c:layout>
                <c:manualLayout>
                  <c:x val="0.12848749234741974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67-4953-B5C6-96F47D3EA4F1}"/>
                </c:ext>
              </c:extLst>
            </c:dLbl>
            <c:dLbl>
              <c:idx val="17"/>
              <c:layout>
                <c:manualLayout>
                  <c:x val="0.10539301016038424"/>
                  <c:y val="-1.179075735945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67-4953-B5C6-96F47D3EA4F1}"/>
                </c:ext>
              </c:extLst>
            </c:dLbl>
            <c:dLbl>
              <c:idx val="18"/>
              <c:layout>
                <c:manualLayout>
                  <c:x val="0.14493788833281829"/>
                  <c:y val="-1.5608703781154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67-4953-B5C6-96F47D3EA4F1}"/>
                </c:ext>
              </c:extLst>
            </c:dLbl>
            <c:dLbl>
              <c:idx val="19"/>
              <c:layout>
                <c:manualLayout>
                  <c:x val="0.12408430965918246"/>
                  <c:y val="1.905331850615975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67-4953-B5C6-96F47D3EA4F1}"/>
                </c:ext>
              </c:extLst>
            </c:dLbl>
            <c:dLbl>
              <c:idx val="20"/>
              <c:layout>
                <c:manualLayout>
                  <c:x val="0.22695265878037937"/>
                  <c:y val="-1.7931423038185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67-4953-B5C6-96F47D3EA4F1}"/>
                </c:ext>
              </c:extLst>
            </c:dLbl>
            <c:dLbl>
              <c:idx val="21"/>
              <c:layout>
                <c:manualLayout>
                  <c:x val="0.20786059679450969"/>
                  <c:y val="-3.9571396818892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67-4953-B5C6-96F47D3EA4F1}"/>
                </c:ext>
              </c:extLst>
            </c:dLbl>
            <c:dLbl>
              <c:idx val="22"/>
              <c:layout>
                <c:manualLayout>
                  <c:x val="0.18979758545217223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67-4953-B5C6-96F47D3EA4F1}"/>
                </c:ext>
              </c:extLst>
            </c:dLbl>
            <c:dLbl>
              <c:idx val="23"/>
              <c:layout>
                <c:manualLayout>
                  <c:x val="0.16657190765689772"/>
                  <c:y val="-2.5518338599456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67-4953-B5C6-96F47D3EA4F1}"/>
                </c:ext>
              </c:extLst>
            </c:dLbl>
            <c:dLbl>
              <c:idx val="24"/>
              <c:layout>
                <c:manualLayout>
                  <c:x val="0.14990946906687838"/>
                  <c:y val="-2.7590070329442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67-4953-B5C6-96F47D3EA4F1}"/>
                </c:ext>
              </c:extLst>
            </c:dLbl>
            <c:dLbl>
              <c:idx val="25"/>
              <c:layout>
                <c:manualLayout>
                  <c:x val="0.19020798916849058"/>
                  <c:y val="-2.7590070329443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67-4953-B5C6-96F47D3EA4F1}"/>
                </c:ext>
              </c:extLst>
            </c:dLbl>
            <c:dLbl>
              <c:idx val="26"/>
              <c:layout>
                <c:manualLayout>
                  <c:x val="0.17498440859464814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67-4953-B5C6-96F47D3EA4F1}"/>
                </c:ext>
              </c:extLst>
            </c:dLbl>
            <c:dLbl>
              <c:idx val="27"/>
              <c:layout>
                <c:manualLayout>
                  <c:x val="0.16066488503030674"/>
                  <c:y val="-3.8206280328322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67-4953-B5C6-96F47D3EA4F1}"/>
                </c:ext>
              </c:extLst>
            </c:dLbl>
            <c:dLbl>
              <c:idx val="28"/>
              <c:layout>
                <c:manualLayout>
                  <c:x val="0.15213311535779361"/>
                  <c:y val="-1.7931423038185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467-4953-B5C6-96F47D3EA4F1}"/>
                </c:ext>
              </c:extLst>
            </c:dLbl>
            <c:dLbl>
              <c:idx val="29"/>
              <c:layout>
                <c:manualLayout>
                  <c:x val="0.13234583591699231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467-4953-B5C6-96F47D3EA4F1}"/>
                </c:ext>
              </c:extLst>
            </c:dLbl>
            <c:dLbl>
              <c:idx val="30"/>
              <c:layout>
                <c:manualLayout>
                  <c:x val="0.17831829115658143"/>
                  <c:y val="-4.83747800890424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467-4953-B5C6-96F47D3EA4F1}"/>
                </c:ext>
              </c:extLst>
            </c:dLbl>
            <c:dLbl>
              <c:idx val="31"/>
              <c:layout>
                <c:manualLayout>
                  <c:x val="0.16565902476102418"/>
                  <c:y val="-1.560874383999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467-4953-B5C6-96F47D3EA4F1}"/>
                </c:ext>
              </c:extLst>
            </c:dLbl>
            <c:dLbl>
              <c:idx val="32"/>
              <c:layout>
                <c:manualLayout>
                  <c:x val="0.16087420165981528"/>
                  <c:y val="-1.643894599044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467-4953-B5C6-96F47D3EA4F1}"/>
                </c:ext>
              </c:extLst>
            </c:dLbl>
            <c:dLbl>
              <c:idx val="33"/>
              <c:layout>
                <c:manualLayout>
                  <c:x val="0.14784409238699317"/>
                  <c:y val="-6.01141829848570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467-4953-B5C6-96F47D3EA4F1}"/>
                </c:ext>
              </c:extLst>
            </c:dLbl>
            <c:dLbl>
              <c:idx val="34"/>
              <c:layout>
                <c:manualLayout>
                  <c:x val="0.13233724856808934"/>
                  <c:y val="-1.4304949099174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467-4953-B5C6-96F47D3EA4F1}"/>
                </c:ext>
              </c:extLst>
            </c:dLbl>
            <c:dLbl>
              <c:idx val="35"/>
              <c:layout>
                <c:manualLayout>
                  <c:x val="0.10993917652333308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467-4953-B5C6-96F47D3EA4F1}"/>
                </c:ext>
              </c:extLst>
            </c:dLbl>
            <c:dLbl>
              <c:idx val="36"/>
              <c:layout>
                <c:manualLayout>
                  <c:x val="0.12039399728146395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467-4953-B5C6-96F47D3EA4F1}"/>
                </c:ext>
              </c:extLst>
            </c:dLbl>
            <c:dLbl>
              <c:idx val="37"/>
              <c:layout>
                <c:manualLayout>
                  <c:x val="0.1074109943529307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467-4953-B5C6-96F47D3EA4F1}"/>
                </c:ext>
              </c:extLst>
            </c:dLbl>
            <c:dLbl>
              <c:idx val="38"/>
              <c:layout>
                <c:manualLayout>
                  <c:x val="9.2720082454980729E-2"/>
                  <c:y val="-2.6949651934352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467-4953-B5C6-96F47D3EA4F1}"/>
                </c:ext>
              </c:extLst>
            </c:dLbl>
            <c:dLbl>
              <c:idx val="39"/>
              <c:layout>
                <c:manualLayout>
                  <c:x val="7.6488345159108989E-2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467-4953-B5C6-96F47D3EA4F1}"/>
                </c:ext>
              </c:extLst>
            </c:dLbl>
            <c:dLbl>
              <c:idx val="40"/>
              <c:layout>
                <c:manualLayout>
                  <c:x val="0.18287315944622715"/>
                  <c:y val="-1.483906234396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67084312003061E-2"/>
                      <c:h val="1.85785956920587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1-6467-4953-B5C6-96F47D3EA4F1}"/>
                </c:ext>
              </c:extLst>
            </c:dLbl>
            <c:dLbl>
              <c:idx val="41"/>
              <c:layout>
                <c:manualLayout>
                  <c:x val="0.15862693361779862"/>
                  <c:y val="-1.3284762075674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467-4953-B5C6-96F47D3EA4F1}"/>
                </c:ext>
              </c:extLst>
            </c:dLbl>
            <c:dLbl>
              <c:idx val="42"/>
              <c:layout>
                <c:manualLayout>
                  <c:x val="0.1402816399277934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467-4953-B5C6-96F47D3EA4F1}"/>
                </c:ext>
              </c:extLst>
            </c:dLbl>
            <c:dLbl>
              <c:idx val="43"/>
              <c:layout>
                <c:manualLayout>
                  <c:x val="0.1289946114278560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467-4953-B5C6-96F47D3EA4F1}"/>
                </c:ext>
              </c:extLst>
            </c:dLbl>
            <c:dLbl>
              <c:idx val="44"/>
              <c:layout>
                <c:manualLayout>
                  <c:x val="0.10480812178513306"/>
                  <c:y val="1.1920056405331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467-4953-B5C6-96F47D3EA4F1}"/>
                </c:ext>
              </c:extLst>
            </c:dLbl>
            <c:dLbl>
              <c:idx val="45"/>
              <c:layout>
                <c:manualLayout>
                  <c:x val="9.19086606423474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467-4953-B5C6-96F47D3EA4F1}"/>
                </c:ext>
              </c:extLst>
            </c:dLbl>
            <c:dLbl>
              <c:idx val="46"/>
              <c:layout>
                <c:manualLayout>
                  <c:x val="7.90091994995618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467-4953-B5C6-96F47D3EA4F1}"/>
                </c:ext>
              </c:extLst>
            </c:dLbl>
            <c:dLbl>
              <c:idx val="47"/>
              <c:layout>
                <c:manualLayout>
                  <c:x val="6.7722170999624437E-2"/>
                  <c:y val="-2.3840112810662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467-4953-B5C6-96F47D3EA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'[2]次世代自動車（１）'!$N$48:$N$77</c:f>
              <c:strCache>
                <c:ptCount val="30"/>
                <c:pt idx="0">
                  <c:v>島 　 R5.3末</c:v>
                </c:pt>
                <c:pt idx="1">
                  <c:v>      R4.3末</c:v>
                </c:pt>
                <c:pt idx="2">
                  <c:v>      R3.3末</c:v>
                </c:pt>
                <c:pt idx="3">
                  <c:v>      R2.3末</c:v>
                </c:pt>
                <c:pt idx="4">
                  <c:v>福  H31.3末</c:v>
                </c:pt>
                <c:pt idx="5">
                  <c:v>形 　 R5.3末</c:v>
                </c:pt>
                <c:pt idx="6">
                  <c:v>      R4.3末</c:v>
                </c:pt>
                <c:pt idx="7">
                  <c:v>      R3.3末</c:v>
                </c:pt>
                <c:pt idx="8">
                  <c:v>      R2.3末</c:v>
                </c:pt>
                <c:pt idx="9">
                  <c:v>山  H31.3末</c:v>
                </c:pt>
                <c:pt idx="10">
                  <c:v>田 　 R5.3末</c:v>
                </c:pt>
                <c:pt idx="11">
                  <c:v>      R4.3末</c:v>
                </c:pt>
                <c:pt idx="12">
                  <c:v>      R3.3末</c:v>
                </c:pt>
                <c:pt idx="13">
                  <c:v>      R2.3末</c:v>
                </c:pt>
                <c:pt idx="14">
                  <c:v>秋  H31.3末</c:v>
                </c:pt>
                <c:pt idx="15">
                  <c:v>城 　 R5.3末</c:v>
                </c:pt>
                <c:pt idx="16">
                  <c:v>      R4.3末</c:v>
                </c:pt>
                <c:pt idx="17">
                  <c:v>      R3.3末</c:v>
                </c:pt>
                <c:pt idx="18">
                  <c:v>      R2.3末</c:v>
                </c:pt>
                <c:pt idx="19">
                  <c:v>宮  H31.3末</c:v>
                </c:pt>
                <c:pt idx="20">
                  <c:v>手 　 R5.3末</c:v>
                </c:pt>
                <c:pt idx="21">
                  <c:v>      R4.3末</c:v>
                </c:pt>
                <c:pt idx="22">
                  <c:v>      R3.3末</c:v>
                </c:pt>
                <c:pt idx="23">
                  <c:v>      R2.3末</c:v>
                </c:pt>
                <c:pt idx="24">
                  <c:v>岩  H31.3末</c:v>
                </c:pt>
                <c:pt idx="25">
                  <c:v>森 　 R5.3末</c:v>
                </c:pt>
                <c:pt idx="26">
                  <c:v>      R4.3末</c:v>
                </c:pt>
                <c:pt idx="27">
                  <c:v>      R3.3末</c:v>
                </c:pt>
                <c:pt idx="28">
                  <c:v>      R2.3末</c:v>
                </c:pt>
                <c:pt idx="29">
                  <c:v>青  H31.3末</c:v>
                </c:pt>
              </c:strCache>
            </c:strRef>
          </c:cat>
          <c:val>
            <c:numRef>
              <c:f>'[2]次世代自動車（１）'!$M$48:$M$77</c:f>
              <c:numCache>
                <c:formatCode>General</c:formatCode>
                <c:ptCount val="30"/>
                <c:pt idx="0">
                  <c:v>258989</c:v>
                </c:pt>
                <c:pt idx="1">
                  <c:v>240529</c:v>
                </c:pt>
                <c:pt idx="2">
                  <c:v>222121</c:v>
                </c:pt>
                <c:pt idx="3">
                  <c:v>203462</c:v>
                </c:pt>
                <c:pt idx="4">
                  <c:v>182940</c:v>
                </c:pt>
                <c:pt idx="5">
                  <c:v>130912</c:v>
                </c:pt>
                <c:pt idx="6">
                  <c:v>120979</c:v>
                </c:pt>
                <c:pt idx="7">
                  <c:v>111758</c:v>
                </c:pt>
                <c:pt idx="8">
                  <c:v>102898</c:v>
                </c:pt>
                <c:pt idx="9">
                  <c:v>92702</c:v>
                </c:pt>
                <c:pt idx="10">
                  <c:v>106148</c:v>
                </c:pt>
                <c:pt idx="11">
                  <c:v>98465</c:v>
                </c:pt>
                <c:pt idx="12">
                  <c:v>91188</c:v>
                </c:pt>
                <c:pt idx="13">
                  <c:v>83447</c:v>
                </c:pt>
                <c:pt idx="14">
                  <c:v>74730</c:v>
                </c:pt>
                <c:pt idx="15">
                  <c:v>287763</c:v>
                </c:pt>
                <c:pt idx="16">
                  <c:v>267461</c:v>
                </c:pt>
                <c:pt idx="17">
                  <c:v>248063</c:v>
                </c:pt>
                <c:pt idx="18">
                  <c:v>229030</c:v>
                </c:pt>
                <c:pt idx="19">
                  <c:v>207478</c:v>
                </c:pt>
                <c:pt idx="20">
                  <c:v>129785</c:v>
                </c:pt>
                <c:pt idx="21">
                  <c:v>120034</c:v>
                </c:pt>
                <c:pt idx="22">
                  <c:v>110340</c:v>
                </c:pt>
                <c:pt idx="23">
                  <c:v>100523</c:v>
                </c:pt>
                <c:pt idx="24">
                  <c:v>90448</c:v>
                </c:pt>
                <c:pt idx="25">
                  <c:v>103471</c:v>
                </c:pt>
                <c:pt idx="26">
                  <c:v>95046</c:v>
                </c:pt>
                <c:pt idx="27">
                  <c:v>88014</c:v>
                </c:pt>
                <c:pt idx="28">
                  <c:v>81266</c:v>
                </c:pt>
                <c:pt idx="29">
                  <c:v>73790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6467-4953-B5C6-96F47D3E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gapDepth val="60"/>
        <c:shape val="box"/>
        <c:axId val="344878256"/>
        <c:axId val="344879432"/>
        <c:axId val="0"/>
      </c:bar3DChart>
      <c:dateAx>
        <c:axId val="344878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317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9432"/>
        <c:crosses val="autoZero"/>
        <c:auto val="0"/>
        <c:lblOffset val="100"/>
        <c:baseTimeUnit val="days"/>
        <c:majorUnit val="1"/>
      </c:dateAx>
      <c:valAx>
        <c:axId val="344879432"/>
        <c:scaling>
          <c:orientation val="minMax"/>
          <c:max val="2500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8.2813649638788678E-2"/>
          <c:y val="1.4406271497990345E-2"/>
          <c:w val="0.86520347547770426"/>
          <c:h val="0.96326382590619741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694-4A12-B072-1D48D428719E}"/>
              </c:ext>
            </c:extLst>
          </c:dPt>
          <c:dPt>
            <c:idx val="1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694-4A12-B072-1D48D428719E}"/>
              </c:ext>
            </c:extLst>
          </c:dPt>
          <c:dPt>
            <c:idx val="2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694-4A12-B072-1D48D428719E}"/>
              </c:ext>
            </c:extLst>
          </c:dPt>
          <c:dPt>
            <c:idx val="3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694-4A12-B072-1D48D428719E}"/>
              </c:ext>
            </c:extLst>
          </c:dPt>
          <c:dPt>
            <c:idx val="4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694-4A12-B072-1D48D428719E}"/>
              </c:ext>
            </c:extLst>
          </c:dPt>
          <c:dPt>
            <c:idx val="5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694-4A12-B072-1D48D428719E}"/>
              </c:ext>
            </c:extLst>
          </c:dPt>
          <c:dPt>
            <c:idx val="6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694-4A12-B072-1D48D428719E}"/>
              </c:ext>
            </c:extLst>
          </c:dPt>
          <c:dPt>
            <c:idx val="7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694-4A12-B072-1D48D428719E}"/>
              </c:ext>
            </c:extLst>
          </c:dPt>
          <c:dPt>
            <c:idx val="8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4694-4A12-B072-1D48D428719E}"/>
              </c:ext>
            </c:extLst>
          </c:dPt>
          <c:dPt>
            <c:idx val="9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4694-4A12-B072-1D48D428719E}"/>
              </c:ext>
            </c:extLst>
          </c:dPt>
          <c:dPt>
            <c:idx val="10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694-4A12-B072-1D48D428719E}"/>
              </c:ext>
            </c:extLst>
          </c:dPt>
          <c:dPt>
            <c:idx val="11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694-4A12-B072-1D48D428719E}"/>
              </c:ext>
            </c:extLst>
          </c:dPt>
          <c:dPt>
            <c:idx val="12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694-4A12-B072-1D48D428719E}"/>
              </c:ext>
            </c:extLst>
          </c:dPt>
          <c:dPt>
            <c:idx val="13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694-4A12-B072-1D48D428719E}"/>
              </c:ext>
            </c:extLst>
          </c:dPt>
          <c:dPt>
            <c:idx val="14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694-4A12-B072-1D48D428719E}"/>
              </c:ext>
            </c:extLst>
          </c:dPt>
          <c:dPt>
            <c:idx val="15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694-4A12-B072-1D48D428719E}"/>
              </c:ext>
            </c:extLst>
          </c:dPt>
          <c:dPt>
            <c:idx val="16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694-4A12-B072-1D48D428719E}"/>
              </c:ext>
            </c:extLst>
          </c:dPt>
          <c:dPt>
            <c:idx val="17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694-4A12-B072-1D48D428719E}"/>
              </c:ext>
            </c:extLst>
          </c:dPt>
          <c:dPt>
            <c:idx val="18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694-4A12-B072-1D48D428719E}"/>
              </c:ext>
            </c:extLst>
          </c:dPt>
          <c:dPt>
            <c:idx val="19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694-4A12-B072-1D48D428719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4694-4A12-B072-1D48D428719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B-4694-4A12-B072-1D48D428719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4694-4A12-B072-1D48D428719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4694-4A12-B072-1D48D428719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4694-4A12-B072-1D48D428719E}"/>
              </c:ext>
            </c:extLst>
          </c:dPt>
          <c:dPt>
            <c:idx val="2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4694-4A12-B072-1D48D428719E}"/>
              </c:ext>
            </c:extLst>
          </c:dPt>
          <c:dPt>
            <c:idx val="2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4694-4A12-B072-1D48D428719E}"/>
              </c:ext>
            </c:extLst>
          </c:dPt>
          <c:dPt>
            <c:idx val="2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7-4694-4A12-B072-1D48D428719E}"/>
              </c:ext>
            </c:extLst>
          </c:dPt>
          <c:dPt>
            <c:idx val="28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9-4694-4A12-B072-1D48D428719E}"/>
              </c:ext>
            </c:extLst>
          </c:dPt>
          <c:dPt>
            <c:idx val="29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B-4694-4A12-B072-1D48D428719E}"/>
              </c:ext>
            </c:extLst>
          </c:dPt>
          <c:dPt>
            <c:idx val="3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D-4694-4A12-B072-1D48D428719E}"/>
              </c:ext>
            </c:extLst>
          </c:dPt>
          <c:dPt>
            <c:idx val="3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F-4694-4A12-B072-1D48D428719E}"/>
              </c:ext>
            </c:extLst>
          </c:dPt>
          <c:dPt>
            <c:idx val="3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1-4694-4A12-B072-1D48D428719E}"/>
              </c:ext>
            </c:extLst>
          </c:dPt>
          <c:dPt>
            <c:idx val="3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3-4694-4A12-B072-1D48D428719E}"/>
              </c:ext>
            </c:extLst>
          </c:dPt>
          <c:dPt>
            <c:idx val="3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5-4694-4A12-B072-1D48D428719E}"/>
              </c:ext>
            </c:extLst>
          </c:dPt>
          <c:dPt>
            <c:idx val="3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7-4694-4A12-B072-1D48D428719E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9-4694-4A12-B072-1D48D428719E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B-4694-4A12-B072-1D48D428719E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D-4694-4A12-B072-1D48D428719E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F-4694-4A12-B072-1D48D428719E}"/>
              </c:ext>
            </c:extLst>
          </c:dPt>
          <c:dPt>
            <c:idx val="4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1-4694-4A12-B072-1D48D428719E}"/>
              </c:ext>
            </c:extLst>
          </c:dPt>
          <c:dPt>
            <c:idx val="4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3-4694-4A12-B072-1D48D428719E}"/>
              </c:ext>
            </c:extLst>
          </c:dPt>
          <c:dPt>
            <c:idx val="4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5-4694-4A12-B072-1D48D428719E}"/>
              </c:ext>
            </c:extLst>
          </c:dPt>
          <c:dPt>
            <c:idx val="4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7-4694-4A12-B072-1D48D428719E}"/>
              </c:ext>
            </c:extLst>
          </c:dPt>
          <c:dPt>
            <c:idx val="4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9-4694-4A12-B072-1D48D428719E}"/>
              </c:ext>
            </c:extLst>
          </c:dPt>
          <c:dPt>
            <c:idx val="4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B-4694-4A12-B072-1D48D428719E}"/>
              </c:ext>
            </c:extLst>
          </c:dPt>
          <c:dPt>
            <c:idx val="4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D-4694-4A12-B072-1D48D428719E}"/>
              </c:ext>
            </c:extLst>
          </c:dPt>
          <c:dPt>
            <c:idx val="4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F-4694-4A12-B072-1D48D428719E}"/>
              </c:ext>
            </c:extLst>
          </c:dPt>
          <c:dLbls>
            <c:dLbl>
              <c:idx val="0"/>
              <c:layout>
                <c:manualLayout>
                  <c:x val="0.41298015952670347"/>
                  <c:y val="-1.5608743839994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4-4A12-B072-1D48D428719E}"/>
                </c:ext>
              </c:extLst>
            </c:dLbl>
            <c:dLbl>
              <c:idx val="1"/>
              <c:layout>
                <c:manualLayout>
                  <c:x val="0.38225856102032973"/>
                  <c:y val="-2.5266447719717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4-4A12-B072-1D48D428719E}"/>
                </c:ext>
              </c:extLst>
            </c:dLbl>
            <c:dLbl>
              <c:idx val="2"/>
              <c:layout>
                <c:manualLayout>
                  <c:x val="0.3417272283484608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4-4A12-B072-1D48D428719E}"/>
                </c:ext>
              </c:extLst>
            </c:dLbl>
            <c:dLbl>
              <c:idx val="3"/>
              <c:layout>
                <c:manualLayout>
                  <c:x val="0.30680271889778515"/>
                  <c:y val="-1.63210195486190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4-4A12-B072-1D48D428719E}"/>
                </c:ext>
              </c:extLst>
            </c:dLbl>
            <c:dLbl>
              <c:idx val="4"/>
              <c:layout>
                <c:manualLayout>
                  <c:x val="0.26973089514644233"/>
                  <c:y val="-1.3613428444312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4-4A12-B072-1D48D428719E}"/>
                </c:ext>
              </c:extLst>
            </c:dLbl>
            <c:dLbl>
              <c:idx val="5"/>
              <c:layout>
                <c:manualLayout>
                  <c:x val="0.22561279381405552"/>
                  <c:y val="-1.560874383999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4-4A12-B072-1D48D428719E}"/>
                </c:ext>
              </c:extLst>
            </c:dLbl>
            <c:dLbl>
              <c:idx val="6"/>
              <c:layout>
                <c:manualLayout>
                  <c:x val="0.21315744057405472"/>
                  <c:y val="-1.1981326489449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94-4A12-B072-1D48D428719E}"/>
                </c:ext>
              </c:extLst>
            </c:dLbl>
            <c:dLbl>
              <c:idx val="7"/>
              <c:layout>
                <c:manualLayout>
                  <c:x val="0.19389446649127007"/>
                  <c:y val="-2.38239714833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94-4A12-B072-1D48D428719E}"/>
                </c:ext>
              </c:extLst>
            </c:dLbl>
            <c:dLbl>
              <c:idx val="8"/>
              <c:layout>
                <c:manualLayout>
                  <c:x val="0.17296542745258561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94-4A12-B072-1D48D428719E}"/>
                </c:ext>
              </c:extLst>
            </c:dLbl>
            <c:dLbl>
              <c:idx val="9"/>
              <c:layout>
                <c:manualLayout>
                  <c:x val="0.15079003013563122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4-4A12-B072-1D48D428719E}"/>
                </c:ext>
              </c:extLst>
            </c:dLbl>
            <c:dLbl>
              <c:idx val="10"/>
              <c:layout>
                <c:manualLayout>
                  <c:x val="0.18657387082027191"/>
                  <c:y val="-2.3901331229149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94-4A12-B072-1D48D428719E}"/>
                </c:ext>
              </c:extLst>
            </c:dLbl>
            <c:dLbl>
              <c:idx val="11"/>
              <c:layout>
                <c:manualLayout>
                  <c:x val="0.17379195978449094"/>
                  <c:y val="-1.1981326489448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4-4A12-B072-1D48D428719E}"/>
                </c:ext>
              </c:extLst>
            </c:dLbl>
            <c:dLbl>
              <c:idx val="12"/>
              <c:layout>
                <c:manualLayout>
                  <c:x val="0.16291524751780892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94-4A12-B072-1D48D428719E}"/>
                </c:ext>
              </c:extLst>
            </c:dLbl>
            <c:dLbl>
              <c:idx val="13"/>
              <c:layout>
                <c:manualLayout>
                  <c:x val="0.15115797418237406"/>
                  <c:y val="-3.5882657718596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94-4A12-B072-1D48D428719E}"/>
                </c:ext>
              </c:extLst>
            </c:dLbl>
            <c:dLbl>
              <c:idx val="14"/>
              <c:layout>
                <c:manualLayout>
                  <c:x val="0.13006112403387851"/>
                  <c:y val="-1.405400163096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94-4A12-B072-1D48D428719E}"/>
                </c:ext>
              </c:extLst>
            </c:dLbl>
            <c:dLbl>
              <c:idx val="15"/>
              <c:layout>
                <c:manualLayout>
                  <c:x val="0.1388447892742104"/>
                  <c:y val="-1.4115323380719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94-4A12-B072-1D48D428719E}"/>
                </c:ext>
              </c:extLst>
            </c:dLbl>
            <c:dLbl>
              <c:idx val="16"/>
              <c:layout>
                <c:manualLayout>
                  <c:x val="0.12848749234741974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94-4A12-B072-1D48D428719E}"/>
                </c:ext>
              </c:extLst>
            </c:dLbl>
            <c:dLbl>
              <c:idx val="17"/>
              <c:layout>
                <c:manualLayout>
                  <c:x val="0.10539301016038424"/>
                  <c:y val="-1.179075735945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94-4A12-B072-1D48D428719E}"/>
                </c:ext>
              </c:extLst>
            </c:dLbl>
            <c:dLbl>
              <c:idx val="18"/>
              <c:layout>
                <c:manualLayout>
                  <c:x val="0.14493788833281829"/>
                  <c:y val="-1.5608703781154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94-4A12-B072-1D48D428719E}"/>
                </c:ext>
              </c:extLst>
            </c:dLbl>
            <c:dLbl>
              <c:idx val="19"/>
              <c:layout>
                <c:manualLayout>
                  <c:x val="0.12408430965918246"/>
                  <c:y val="1.905331850615975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94-4A12-B072-1D48D428719E}"/>
                </c:ext>
              </c:extLst>
            </c:dLbl>
            <c:dLbl>
              <c:idx val="20"/>
              <c:layout>
                <c:manualLayout>
                  <c:x val="0.22695265878037937"/>
                  <c:y val="-1.7931423038185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94-4A12-B072-1D48D428719E}"/>
                </c:ext>
              </c:extLst>
            </c:dLbl>
            <c:dLbl>
              <c:idx val="21"/>
              <c:layout>
                <c:manualLayout>
                  <c:x val="0.20786059679450969"/>
                  <c:y val="-3.9571396818892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94-4A12-B072-1D48D428719E}"/>
                </c:ext>
              </c:extLst>
            </c:dLbl>
            <c:dLbl>
              <c:idx val="22"/>
              <c:layout>
                <c:manualLayout>
                  <c:x val="0.18979758545217223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694-4A12-B072-1D48D428719E}"/>
                </c:ext>
              </c:extLst>
            </c:dLbl>
            <c:dLbl>
              <c:idx val="23"/>
              <c:layout>
                <c:manualLayout>
                  <c:x val="0.16657190765689772"/>
                  <c:y val="-2.5518338599456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694-4A12-B072-1D48D428719E}"/>
                </c:ext>
              </c:extLst>
            </c:dLbl>
            <c:dLbl>
              <c:idx val="24"/>
              <c:layout>
                <c:manualLayout>
                  <c:x val="0.14990946906687838"/>
                  <c:y val="-2.7590070329442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694-4A12-B072-1D48D428719E}"/>
                </c:ext>
              </c:extLst>
            </c:dLbl>
            <c:dLbl>
              <c:idx val="25"/>
              <c:layout>
                <c:manualLayout>
                  <c:x val="0.19020798916849058"/>
                  <c:y val="-2.7590070329443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694-4A12-B072-1D48D428719E}"/>
                </c:ext>
              </c:extLst>
            </c:dLbl>
            <c:dLbl>
              <c:idx val="26"/>
              <c:layout>
                <c:manualLayout>
                  <c:x val="0.17498440859464814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694-4A12-B072-1D48D428719E}"/>
                </c:ext>
              </c:extLst>
            </c:dLbl>
            <c:dLbl>
              <c:idx val="27"/>
              <c:layout>
                <c:manualLayout>
                  <c:x val="0.16066488503030674"/>
                  <c:y val="-3.8206280328322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694-4A12-B072-1D48D428719E}"/>
                </c:ext>
              </c:extLst>
            </c:dLbl>
            <c:dLbl>
              <c:idx val="28"/>
              <c:layout>
                <c:manualLayout>
                  <c:x val="0.15213311535779361"/>
                  <c:y val="-1.7931423038185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694-4A12-B072-1D48D428719E}"/>
                </c:ext>
              </c:extLst>
            </c:dLbl>
            <c:dLbl>
              <c:idx val="29"/>
              <c:layout>
                <c:manualLayout>
                  <c:x val="0.13234583591699231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694-4A12-B072-1D48D428719E}"/>
                </c:ext>
              </c:extLst>
            </c:dLbl>
            <c:dLbl>
              <c:idx val="30"/>
              <c:layout>
                <c:manualLayout>
                  <c:x val="0.17831829115658143"/>
                  <c:y val="-4.83747800890424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694-4A12-B072-1D48D428719E}"/>
                </c:ext>
              </c:extLst>
            </c:dLbl>
            <c:dLbl>
              <c:idx val="31"/>
              <c:layout>
                <c:manualLayout>
                  <c:x val="0.16565902476102418"/>
                  <c:y val="-1.560874383999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694-4A12-B072-1D48D428719E}"/>
                </c:ext>
              </c:extLst>
            </c:dLbl>
            <c:dLbl>
              <c:idx val="32"/>
              <c:layout>
                <c:manualLayout>
                  <c:x val="0.16087420165981528"/>
                  <c:y val="-1.643894599044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694-4A12-B072-1D48D428719E}"/>
                </c:ext>
              </c:extLst>
            </c:dLbl>
            <c:dLbl>
              <c:idx val="33"/>
              <c:layout>
                <c:manualLayout>
                  <c:x val="0.14784409238699317"/>
                  <c:y val="-6.01141829848570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694-4A12-B072-1D48D428719E}"/>
                </c:ext>
              </c:extLst>
            </c:dLbl>
            <c:dLbl>
              <c:idx val="34"/>
              <c:layout>
                <c:manualLayout>
                  <c:x val="0.13233724856808934"/>
                  <c:y val="-1.4304949099174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694-4A12-B072-1D48D428719E}"/>
                </c:ext>
              </c:extLst>
            </c:dLbl>
            <c:dLbl>
              <c:idx val="35"/>
              <c:layout>
                <c:manualLayout>
                  <c:x val="0.10993917652333308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694-4A12-B072-1D48D428719E}"/>
                </c:ext>
              </c:extLst>
            </c:dLbl>
            <c:dLbl>
              <c:idx val="36"/>
              <c:layout>
                <c:manualLayout>
                  <c:x val="0.12039399728146395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694-4A12-B072-1D48D428719E}"/>
                </c:ext>
              </c:extLst>
            </c:dLbl>
            <c:dLbl>
              <c:idx val="37"/>
              <c:layout>
                <c:manualLayout>
                  <c:x val="0.1074109943529307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694-4A12-B072-1D48D428719E}"/>
                </c:ext>
              </c:extLst>
            </c:dLbl>
            <c:dLbl>
              <c:idx val="38"/>
              <c:layout>
                <c:manualLayout>
                  <c:x val="9.2720082454980729E-2"/>
                  <c:y val="-2.6949651934352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694-4A12-B072-1D48D428719E}"/>
                </c:ext>
              </c:extLst>
            </c:dLbl>
            <c:dLbl>
              <c:idx val="39"/>
              <c:layout>
                <c:manualLayout>
                  <c:x val="7.6488345159108989E-2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694-4A12-B072-1D48D428719E}"/>
                </c:ext>
              </c:extLst>
            </c:dLbl>
            <c:dLbl>
              <c:idx val="40"/>
              <c:layout>
                <c:manualLayout>
                  <c:x val="0.18287315944622715"/>
                  <c:y val="-1.483906234396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67084312003061E-2"/>
                      <c:h val="1.85785956920587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1-4694-4A12-B072-1D48D428719E}"/>
                </c:ext>
              </c:extLst>
            </c:dLbl>
            <c:dLbl>
              <c:idx val="41"/>
              <c:layout>
                <c:manualLayout>
                  <c:x val="0.15862693361779862"/>
                  <c:y val="-1.3284762075674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694-4A12-B072-1D48D428719E}"/>
                </c:ext>
              </c:extLst>
            </c:dLbl>
            <c:dLbl>
              <c:idx val="42"/>
              <c:layout>
                <c:manualLayout>
                  <c:x val="0.1402816399277934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694-4A12-B072-1D48D428719E}"/>
                </c:ext>
              </c:extLst>
            </c:dLbl>
            <c:dLbl>
              <c:idx val="43"/>
              <c:layout>
                <c:manualLayout>
                  <c:x val="0.1289946114278560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694-4A12-B072-1D48D428719E}"/>
                </c:ext>
              </c:extLst>
            </c:dLbl>
            <c:dLbl>
              <c:idx val="44"/>
              <c:layout>
                <c:manualLayout>
                  <c:x val="0.10480812178513306"/>
                  <c:y val="1.1920056405331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694-4A12-B072-1D48D428719E}"/>
                </c:ext>
              </c:extLst>
            </c:dLbl>
            <c:dLbl>
              <c:idx val="45"/>
              <c:layout>
                <c:manualLayout>
                  <c:x val="9.19086606423474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694-4A12-B072-1D48D428719E}"/>
                </c:ext>
              </c:extLst>
            </c:dLbl>
            <c:dLbl>
              <c:idx val="46"/>
              <c:layout>
                <c:manualLayout>
                  <c:x val="7.90091994995618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694-4A12-B072-1D48D428719E}"/>
                </c:ext>
              </c:extLst>
            </c:dLbl>
            <c:dLbl>
              <c:idx val="47"/>
              <c:layout>
                <c:manualLayout>
                  <c:x val="6.7722170999624437E-2"/>
                  <c:y val="-2.3840112810662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694-4A12-B072-1D48D4287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'[3]次世代自動車（１）'!$N$48:$N$77</c:f>
              <c:strCache>
                <c:ptCount val="30"/>
                <c:pt idx="0">
                  <c:v>島 　 R6.3末</c:v>
                </c:pt>
                <c:pt idx="1">
                  <c:v>      R5.3末</c:v>
                </c:pt>
                <c:pt idx="2">
                  <c:v>      R4.3末</c:v>
                </c:pt>
                <c:pt idx="3">
                  <c:v>      R3.3末</c:v>
                </c:pt>
                <c:pt idx="4">
                  <c:v>福  R2.3末</c:v>
                </c:pt>
                <c:pt idx="5">
                  <c:v>形 　 R6.3末</c:v>
                </c:pt>
                <c:pt idx="6">
                  <c:v>      R5.3末</c:v>
                </c:pt>
                <c:pt idx="7">
                  <c:v>      R4.3末</c:v>
                </c:pt>
                <c:pt idx="8">
                  <c:v>      R3.3末</c:v>
                </c:pt>
                <c:pt idx="9">
                  <c:v>山  R2.3末</c:v>
                </c:pt>
                <c:pt idx="10">
                  <c:v>田 　 R6.3末</c:v>
                </c:pt>
                <c:pt idx="11">
                  <c:v>      R5.3末</c:v>
                </c:pt>
                <c:pt idx="12">
                  <c:v>      R4.3末</c:v>
                </c:pt>
                <c:pt idx="13">
                  <c:v>      R3.3末</c:v>
                </c:pt>
                <c:pt idx="14">
                  <c:v>秋  R2.3末</c:v>
                </c:pt>
                <c:pt idx="15">
                  <c:v>城 　 R6.3末</c:v>
                </c:pt>
                <c:pt idx="16">
                  <c:v>      R5.3末</c:v>
                </c:pt>
                <c:pt idx="17">
                  <c:v>      R4.3末</c:v>
                </c:pt>
                <c:pt idx="18">
                  <c:v>      R3.3末</c:v>
                </c:pt>
                <c:pt idx="19">
                  <c:v>宮  R2.3末</c:v>
                </c:pt>
                <c:pt idx="20">
                  <c:v>手 　 R6.3末</c:v>
                </c:pt>
                <c:pt idx="21">
                  <c:v>      R5.3末</c:v>
                </c:pt>
                <c:pt idx="22">
                  <c:v>      R4.3末</c:v>
                </c:pt>
                <c:pt idx="23">
                  <c:v>      R3.3末</c:v>
                </c:pt>
                <c:pt idx="24">
                  <c:v>岩  R2.3末</c:v>
                </c:pt>
                <c:pt idx="25">
                  <c:v>森 　 R6.3末</c:v>
                </c:pt>
                <c:pt idx="26">
                  <c:v>      R5.3末</c:v>
                </c:pt>
                <c:pt idx="27">
                  <c:v>      R4.3末</c:v>
                </c:pt>
                <c:pt idx="28">
                  <c:v>      R3.3末</c:v>
                </c:pt>
                <c:pt idx="29">
                  <c:v>青  R2.3末</c:v>
                </c:pt>
              </c:strCache>
            </c:strRef>
          </c:cat>
          <c:val>
            <c:numRef>
              <c:f>'[3]次世代自動車（１）'!$M$48:$M$77</c:f>
              <c:numCache>
                <c:formatCode>General</c:formatCode>
                <c:ptCount val="30"/>
                <c:pt idx="0">
                  <c:v>280478</c:v>
                </c:pt>
                <c:pt idx="1">
                  <c:v>258989</c:v>
                </c:pt>
                <c:pt idx="2">
                  <c:v>240529</c:v>
                </c:pt>
                <c:pt idx="3">
                  <c:v>222121</c:v>
                </c:pt>
                <c:pt idx="4">
                  <c:v>203462</c:v>
                </c:pt>
                <c:pt idx="5">
                  <c:v>141412</c:v>
                </c:pt>
                <c:pt idx="6">
                  <c:v>130912</c:v>
                </c:pt>
                <c:pt idx="7">
                  <c:v>120979</c:v>
                </c:pt>
                <c:pt idx="8">
                  <c:v>111758</c:v>
                </c:pt>
                <c:pt idx="9">
                  <c:v>102898</c:v>
                </c:pt>
                <c:pt idx="10">
                  <c:v>114686</c:v>
                </c:pt>
                <c:pt idx="11">
                  <c:v>106148</c:v>
                </c:pt>
                <c:pt idx="12">
                  <c:v>98465</c:v>
                </c:pt>
                <c:pt idx="13">
                  <c:v>91188</c:v>
                </c:pt>
                <c:pt idx="14">
                  <c:v>83447</c:v>
                </c:pt>
                <c:pt idx="15">
                  <c:v>310748</c:v>
                </c:pt>
                <c:pt idx="16">
                  <c:v>287763</c:v>
                </c:pt>
                <c:pt idx="17">
                  <c:v>267461</c:v>
                </c:pt>
                <c:pt idx="18">
                  <c:v>248063</c:v>
                </c:pt>
                <c:pt idx="19">
                  <c:v>229030</c:v>
                </c:pt>
                <c:pt idx="20">
                  <c:v>140221</c:v>
                </c:pt>
                <c:pt idx="21">
                  <c:v>129785</c:v>
                </c:pt>
                <c:pt idx="22">
                  <c:v>120034</c:v>
                </c:pt>
                <c:pt idx="23">
                  <c:v>110340</c:v>
                </c:pt>
                <c:pt idx="24">
                  <c:v>100523</c:v>
                </c:pt>
                <c:pt idx="25">
                  <c:v>113744</c:v>
                </c:pt>
                <c:pt idx="26">
                  <c:v>103471</c:v>
                </c:pt>
                <c:pt idx="27">
                  <c:v>95046</c:v>
                </c:pt>
                <c:pt idx="28">
                  <c:v>88014</c:v>
                </c:pt>
                <c:pt idx="29">
                  <c:v>81266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4694-4A12-B072-1D48D4287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gapDepth val="60"/>
        <c:shape val="box"/>
        <c:axId val="344878256"/>
        <c:axId val="344879432"/>
        <c:axId val="0"/>
      </c:bar3DChart>
      <c:dateAx>
        <c:axId val="344878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317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9432"/>
        <c:crosses val="autoZero"/>
        <c:auto val="0"/>
        <c:lblOffset val="100"/>
        <c:baseTimeUnit val="days"/>
        <c:majorUnit val="1"/>
      </c:dateAx>
      <c:valAx>
        <c:axId val="344879432"/>
        <c:scaling>
          <c:orientation val="minMax"/>
          <c:max val="2500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</xdr:rowOff>
    </xdr:from>
    <xdr:to>
      <xdr:col>6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B3A671C-008E-4EDF-80F1-52CF3AE6DC0B}"/>
            </a:ext>
          </a:extLst>
        </xdr:cNvPr>
        <xdr:cNvSpPr>
          <a:spLocks noChangeShapeType="1"/>
        </xdr:cNvSpPr>
      </xdr:nvSpPr>
      <xdr:spPr bwMode="auto">
        <a:xfrm flipH="1" flipV="1">
          <a:off x="0" y="68580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7620</xdr:rowOff>
    </xdr:from>
    <xdr:to>
      <xdr:col>6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1640BDD-ACC9-4229-9C6C-09CA63FB0698}"/>
            </a:ext>
          </a:extLst>
        </xdr:cNvPr>
        <xdr:cNvSpPr>
          <a:spLocks noChangeShapeType="1"/>
        </xdr:cNvSpPr>
      </xdr:nvSpPr>
      <xdr:spPr bwMode="auto">
        <a:xfrm flipH="1" flipV="1">
          <a:off x="0" y="367284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7620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9C09C77-A0C2-44E0-AFFF-851345107EBB}"/>
            </a:ext>
          </a:extLst>
        </xdr:cNvPr>
        <xdr:cNvSpPr>
          <a:spLocks noChangeShapeType="1"/>
        </xdr:cNvSpPr>
      </xdr:nvSpPr>
      <xdr:spPr bwMode="auto">
        <a:xfrm flipH="1" flipV="1">
          <a:off x="0" y="68580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7620</xdr:rowOff>
    </xdr:from>
    <xdr:to>
      <xdr:col>6</xdr:col>
      <xdr:colOff>0</xdr:colOff>
      <xdr:row>20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57A3EF2-3D68-4EC6-98B6-A4CF6EBAF4F8}"/>
            </a:ext>
          </a:extLst>
        </xdr:cNvPr>
        <xdr:cNvSpPr>
          <a:spLocks noChangeShapeType="1"/>
        </xdr:cNvSpPr>
      </xdr:nvSpPr>
      <xdr:spPr bwMode="auto">
        <a:xfrm flipH="1" flipV="1">
          <a:off x="0" y="367284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7620</xdr:rowOff>
    </xdr:from>
    <xdr:to>
      <xdr:col>6</xdr:col>
      <xdr:colOff>0</xdr:colOff>
      <xdr:row>20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BF3C70F-6325-4DE4-B016-62BBC1BCD1D0}"/>
            </a:ext>
          </a:extLst>
        </xdr:cNvPr>
        <xdr:cNvSpPr>
          <a:spLocks noChangeShapeType="1"/>
        </xdr:cNvSpPr>
      </xdr:nvSpPr>
      <xdr:spPr bwMode="auto">
        <a:xfrm flipH="1" flipV="1">
          <a:off x="0" y="367284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3</xdr:row>
      <xdr:rowOff>15240</xdr:rowOff>
    </xdr:from>
    <xdr:to>
      <xdr:col>1</xdr:col>
      <xdr:colOff>0</xdr:colOff>
      <xdr:row>3</xdr:row>
      <xdr:rowOff>213360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7EAAB5F-9A3B-410C-BFB1-0BE2519CC24A}"/>
            </a:ext>
          </a:extLst>
        </xdr:cNvPr>
        <xdr:cNvSpPr txBox="1">
          <a:spLocks noChangeArrowheads="1"/>
        </xdr:cNvSpPr>
      </xdr:nvSpPr>
      <xdr:spPr bwMode="auto">
        <a:xfrm>
          <a:off x="731520" y="5029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91440</xdr:colOff>
      <xdr:row>9</xdr:row>
      <xdr:rowOff>7620</xdr:rowOff>
    </xdr:from>
    <xdr:to>
      <xdr:col>1</xdr:col>
      <xdr:colOff>548640</xdr:colOff>
      <xdr:row>11</xdr:row>
      <xdr:rowOff>106680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AC7E302-EAA7-4AF6-AFB2-CCF180E22C8B}"/>
            </a:ext>
          </a:extLst>
        </xdr:cNvPr>
        <xdr:cNvSpPr txBox="1">
          <a:spLocks noChangeArrowheads="1"/>
        </xdr:cNvSpPr>
      </xdr:nvSpPr>
      <xdr:spPr bwMode="auto">
        <a:xfrm>
          <a:off x="822960" y="2186940"/>
          <a:ext cx="457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777240</xdr:colOff>
      <xdr:row>3</xdr:row>
      <xdr:rowOff>15240</xdr:rowOff>
    </xdr:from>
    <xdr:to>
      <xdr:col>1</xdr:col>
      <xdr:colOff>0</xdr:colOff>
      <xdr:row>3</xdr:row>
      <xdr:rowOff>213360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3ADF0C5-05C0-447E-97EB-44CA01B68B12}"/>
            </a:ext>
          </a:extLst>
        </xdr:cNvPr>
        <xdr:cNvSpPr txBox="1">
          <a:spLocks noChangeArrowheads="1"/>
        </xdr:cNvSpPr>
      </xdr:nvSpPr>
      <xdr:spPr bwMode="auto">
        <a:xfrm>
          <a:off x="731520" y="5029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91440</xdr:colOff>
      <xdr:row>9</xdr:row>
      <xdr:rowOff>7620</xdr:rowOff>
    </xdr:from>
    <xdr:to>
      <xdr:col>1</xdr:col>
      <xdr:colOff>548640</xdr:colOff>
      <xdr:row>11</xdr:row>
      <xdr:rowOff>106680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ADEF34A-517D-421C-9E67-3384C573D508}"/>
            </a:ext>
          </a:extLst>
        </xdr:cNvPr>
        <xdr:cNvSpPr txBox="1">
          <a:spLocks noChangeArrowheads="1"/>
        </xdr:cNvSpPr>
      </xdr:nvSpPr>
      <xdr:spPr bwMode="auto">
        <a:xfrm>
          <a:off x="822960" y="2186940"/>
          <a:ext cx="457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C7CEE0E-D564-4067-B5A9-C9D6F77A87C4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5D7031-1CBB-47E9-82EA-FB84659D2657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25" name="Line 7">
          <a:extLst>
            <a:ext uri="{FF2B5EF4-FFF2-40B4-BE49-F238E27FC236}">
              <a16:creationId xmlns:a16="http://schemas.microsoft.com/office/drawing/2014/main" id="{14CDF325-A830-4057-B62F-4A20D8BA1768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26" name="Line 8">
          <a:extLst>
            <a:ext uri="{FF2B5EF4-FFF2-40B4-BE49-F238E27FC236}">
              <a16:creationId xmlns:a16="http://schemas.microsoft.com/office/drawing/2014/main" id="{D4427AFD-C697-4D27-9CBF-AA609B5C8EBF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434340</xdr:colOff>
      <xdr:row>31</xdr:row>
      <xdr:rowOff>0</xdr:rowOff>
    </xdr:to>
    <xdr:sp macro="" textlink="">
      <xdr:nvSpPr>
        <xdr:cNvPr id="27" name="Line 12">
          <a:extLst>
            <a:ext uri="{FF2B5EF4-FFF2-40B4-BE49-F238E27FC236}">
              <a16:creationId xmlns:a16="http://schemas.microsoft.com/office/drawing/2014/main" id="{2778D182-4EBE-4093-BAEC-DF7C4410E1F3}"/>
            </a:ext>
          </a:extLst>
        </xdr:cNvPr>
        <xdr:cNvSpPr>
          <a:spLocks noChangeShapeType="1"/>
        </xdr:cNvSpPr>
      </xdr:nvSpPr>
      <xdr:spPr bwMode="auto">
        <a:xfrm flipV="1">
          <a:off x="482346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13</xdr:col>
      <xdr:colOff>0</xdr:colOff>
      <xdr:row>11</xdr:row>
      <xdr:rowOff>411480</xdr:rowOff>
    </xdr:to>
    <xdr:sp macro="" textlink="">
      <xdr:nvSpPr>
        <xdr:cNvPr id="28" name="Line 16">
          <a:extLst>
            <a:ext uri="{FF2B5EF4-FFF2-40B4-BE49-F238E27FC236}">
              <a16:creationId xmlns:a16="http://schemas.microsoft.com/office/drawing/2014/main" id="{EE2FCD58-03C8-4680-9C57-EDAB1E69379B}"/>
            </a:ext>
          </a:extLst>
        </xdr:cNvPr>
        <xdr:cNvSpPr>
          <a:spLocks noChangeShapeType="1"/>
        </xdr:cNvSpPr>
      </xdr:nvSpPr>
      <xdr:spPr bwMode="auto">
        <a:xfrm flipV="1">
          <a:off x="4823460" y="29260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1135380</xdr:colOff>
      <xdr:row>28</xdr:row>
      <xdr:rowOff>7620</xdr:rowOff>
    </xdr:from>
    <xdr:to>
      <xdr:col>6</xdr:col>
      <xdr:colOff>434340</xdr:colOff>
      <xdr:row>31</xdr:row>
      <xdr:rowOff>0</xdr:rowOff>
    </xdr:to>
    <xdr:sp macro="" textlink="">
      <xdr:nvSpPr>
        <xdr:cNvPr id="29" name="Line 20">
          <a:extLst>
            <a:ext uri="{FF2B5EF4-FFF2-40B4-BE49-F238E27FC236}">
              <a16:creationId xmlns:a16="http://schemas.microsoft.com/office/drawing/2014/main" id="{CB2C33C9-D237-4287-865F-FE4A9AFA2AC2}"/>
            </a:ext>
          </a:extLst>
        </xdr:cNvPr>
        <xdr:cNvSpPr>
          <a:spLocks noChangeShapeType="1"/>
        </xdr:cNvSpPr>
      </xdr:nvSpPr>
      <xdr:spPr bwMode="auto">
        <a:xfrm flipV="1">
          <a:off x="2209800" y="10896600"/>
          <a:ext cx="87630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381000</xdr:rowOff>
    </xdr:from>
    <xdr:to>
      <xdr:col>19</xdr:col>
      <xdr:colOff>0</xdr:colOff>
      <xdr:row>21</xdr:row>
      <xdr:rowOff>0</xdr:rowOff>
    </xdr:to>
    <xdr:sp macro="" textlink="">
      <xdr:nvSpPr>
        <xdr:cNvPr id="30" name="Line 24">
          <a:extLst>
            <a:ext uri="{FF2B5EF4-FFF2-40B4-BE49-F238E27FC236}">
              <a16:creationId xmlns:a16="http://schemas.microsoft.com/office/drawing/2014/main" id="{0F8919B1-F685-49E3-8DE5-FD1BBC7B7E21}"/>
            </a:ext>
          </a:extLst>
        </xdr:cNvPr>
        <xdr:cNvSpPr>
          <a:spLocks noChangeShapeType="1"/>
        </xdr:cNvSpPr>
      </xdr:nvSpPr>
      <xdr:spPr bwMode="auto">
        <a:xfrm flipV="1">
          <a:off x="8389620" y="665988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434340</xdr:colOff>
      <xdr:row>28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31" name="Line 25">
          <a:extLst>
            <a:ext uri="{FF2B5EF4-FFF2-40B4-BE49-F238E27FC236}">
              <a16:creationId xmlns:a16="http://schemas.microsoft.com/office/drawing/2014/main" id="{B42DCA90-1A53-4B0C-9C45-DFF9D184E061}"/>
            </a:ext>
          </a:extLst>
        </xdr:cNvPr>
        <xdr:cNvSpPr>
          <a:spLocks noChangeShapeType="1"/>
        </xdr:cNvSpPr>
      </xdr:nvSpPr>
      <xdr:spPr bwMode="auto">
        <a:xfrm flipV="1">
          <a:off x="569214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411480</xdr:rowOff>
    </xdr:from>
    <xdr:to>
      <xdr:col>15</xdr:col>
      <xdr:colOff>0</xdr:colOff>
      <xdr:row>21</xdr:row>
      <xdr:rowOff>0</xdr:rowOff>
    </xdr:to>
    <xdr:sp macro="" textlink="">
      <xdr:nvSpPr>
        <xdr:cNvPr id="32" name="Line 27">
          <a:extLst>
            <a:ext uri="{FF2B5EF4-FFF2-40B4-BE49-F238E27FC236}">
              <a16:creationId xmlns:a16="http://schemas.microsoft.com/office/drawing/2014/main" id="{E69F0A6F-4850-4A84-8B01-D376A9559B2E}"/>
            </a:ext>
          </a:extLst>
        </xdr:cNvPr>
        <xdr:cNvSpPr>
          <a:spLocks noChangeShapeType="1"/>
        </xdr:cNvSpPr>
      </xdr:nvSpPr>
      <xdr:spPr bwMode="auto">
        <a:xfrm flipV="1">
          <a:off x="569214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784860</xdr:colOff>
      <xdr:row>12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33" name="Line 30">
          <a:extLst>
            <a:ext uri="{FF2B5EF4-FFF2-40B4-BE49-F238E27FC236}">
              <a16:creationId xmlns:a16="http://schemas.microsoft.com/office/drawing/2014/main" id="{6E377A95-0267-4E78-8023-6A469C7D1D4B}"/>
            </a:ext>
          </a:extLst>
        </xdr:cNvPr>
        <xdr:cNvSpPr>
          <a:spLocks noChangeShapeType="1"/>
        </xdr:cNvSpPr>
      </xdr:nvSpPr>
      <xdr:spPr bwMode="auto">
        <a:xfrm flipV="1">
          <a:off x="482346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784860</xdr:colOff>
      <xdr:row>12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34" name="Line 31">
          <a:extLst>
            <a:ext uri="{FF2B5EF4-FFF2-40B4-BE49-F238E27FC236}">
              <a16:creationId xmlns:a16="http://schemas.microsoft.com/office/drawing/2014/main" id="{97C8DCEA-BF99-439A-9A13-3606C9DD297B}"/>
            </a:ext>
          </a:extLst>
        </xdr:cNvPr>
        <xdr:cNvSpPr>
          <a:spLocks noChangeShapeType="1"/>
        </xdr:cNvSpPr>
      </xdr:nvSpPr>
      <xdr:spPr bwMode="auto">
        <a:xfrm flipV="1">
          <a:off x="569214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434340</xdr:colOff>
      <xdr:row>28</xdr:row>
      <xdr:rowOff>0</xdr:rowOff>
    </xdr:from>
    <xdr:to>
      <xdr:col>17</xdr:col>
      <xdr:colOff>0</xdr:colOff>
      <xdr:row>30</xdr:row>
      <xdr:rowOff>411480</xdr:rowOff>
    </xdr:to>
    <xdr:sp macro="" textlink="">
      <xdr:nvSpPr>
        <xdr:cNvPr id="35" name="Line 32">
          <a:extLst>
            <a:ext uri="{FF2B5EF4-FFF2-40B4-BE49-F238E27FC236}">
              <a16:creationId xmlns:a16="http://schemas.microsoft.com/office/drawing/2014/main" id="{0CCF4782-4638-460A-B96B-5F4397237EEA}"/>
            </a:ext>
          </a:extLst>
        </xdr:cNvPr>
        <xdr:cNvSpPr>
          <a:spLocks noChangeShapeType="1"/>
        </xdr:cNvSpPr>
      </xdr:nvSpPr>
      <xdr:spPr bwMode="auto">
        <a:xfrm flipV="1">
          <a:off x="6560820" y="108889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434340</xdr:colOff>
      <xdr:row>12</xdr:row>
      <xdr:rowOff>0</xdr:rowOff>
    </xdr:to>
    <xdr:sp macro="" textlink="">
      <xdr:nvSpPr>
        <xdr:cNvPr id="36" name="Line 34">
          <a:extLst>
            <a:ext uri="{FF2B5EF4-FFF2-40B4-BE49-F238E27FC236}">
              <a16:creationId xmlns:a16="http://schemas.microsoft.com/office/drawing/2014/main" id="{092CCF63-CD1A-4519-B27C-237F7067A482}"/>
            </a:ext>
          </a:extLst>
        </xdr:cNvPr>
        <xdr:cNvSpPr>
          <a:spLocks noChangeShapeType="1"/>
        </xdr:cNvSpPr>
      </xdr:nvSpPr>
      <xdr:spPr bwMode="auto">
        <a:xfrm flipV="1">
          <a:off x="221742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ECF5E55C-1F64-4ABE-A7FF-2E5F63BBAEC4}"/>
            </a:ext>
          </a:extLst>
        </xdr:cNvPr>
        <xdr:cNvSpPr>
          <a:spLocks noChangeShapeType="1"/>
        </xdr:cNvSpPr>
      </xdr:nvSpPr>
      <xdr:spPr bwMode="auto">
        <a:xfrm flipV="1">
          <a:off x="308610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D4EED344-3C53-4E08-B482-2FEB597A1954}"/>
            </a:ext>
          </a:extLst>
        </xdr:cNvPr>
        <xdr:cNvSpPr>
          <a:spLocks noChangeShapeType="1"/>
        </xdr:cNvSpPr>
      </xdr:nvSpPr>
      <xdr:spPr bwMode="auto">
        <a:xfrm flipH="1">
          <a:off x="221742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AC44A736-B71E-4BC1-9D58-C826D33646F9}"/>
            </a:ext>
          </a:extLst>
        </xdr:cNvPr>
        <xdr:cNvSpPr>
          <a:spLocks noChangeShapeType="1"/>
        </xdr:cNvSpPr>
      </xdr:nvSpPr>
      <xdr:spPr bwMode="auto">
        <a:xfrm flipH="1">
          <a:off x="308610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EC894550-E8A0-4A79-93F2-72624DED8668}"/>
            </a:ext>
          </a:extLst>
        </xdr:cNvPr>
        <xdr:cNvSpPr>
          <a:spLocks noChangeShapeType="1"/>
        </xdr:cNvSpPr>
      </xdr:nvSpPr>
      <xdr:spPr bwMode="auto">
        <a:xfrm flipV="1">
          <a:off x="569214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411480</xdr:rowOff>
    </xdr:from>
    <xdr:to>
      <xdr:col>10</xdr:col>
      <xdr:colOff>434340</xdr:colOff>
      <xdr:row>30</xdr:row>
      <xdr:rowOff>396240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933EDCE8-BFBF-4C78-A7A2-ED9E4983DDAD}"/>
            </a:ext>
          </a:extLst>
        </xdr:cNvPr>
        <xdr:cNvSpPr>
          <a:spLocks noChangeShapeType="1"/>
        </xdr:cNvSpPr>
      </xdr:nvSpPr>
      <xdr:spPr bwMode="auto">
        <a:xfrm flipV="1">
          <a:off x="3954780" y="10881360"/>
          <a:ext cx="868680" cy="12420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12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42" name="Line 40">
          <a:extLst>
            <a:ext uri="{FF2B5EF4-FFF2-40B4-BE49-F238E27FC236}">
              <a16:creationId xmlns:a16="http://schemas.microsoft.com/office/drawing/2014/main" id="{F5213F94-944D-4A93-B0CA-1C428155FBE1}"/>
            </a:ext>
          </a:extLst>
        </xdr:cNvPr>
        <xdr:cNvSpPr>
          <a:spLocks noChangeShapeType="1"/>
        </xdr:cNvSpPr>
      </xdr:nvSpPr>
      <xdr:spPr bwMode="auto">
        <a:xfrm flipV="1">
          <a:off x="656082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411480</xdr:rowOff>
    </xdr:from>
    <xdr:to>
      <xdr:col>13</xdr:col>
      <xdr:colOff>0</xdr:colOff>
      <xdr:row>21</xdr:row>
      <xdr:rowOff>0</xdr:rowOff>
    </xdr:to>
    <xdr:sp macro="" textlink="">
      <xdr:nvSpPr>
        <xdr:cNvPr id="43" name="Line 27">
          <a:extLst>
            <a:ext uri="{FF2B5EF4-FFF2-40B4-BE49-F238E27FC236}">
              <a16:creationId xmlns:a16="http://schemas.microsoft.com/office/drawing/2014/main" id="{F4E6E7AA-87FB-42E4-8C9C-CF0DAB4320F8}"/>
            </a:ext>
          </a:extLst>
        </xdr:cNvPr>
        <xdr:cNvSpPr>
          <a:spLocks noChangeShapeType="1"/>
        </xdr:cNvSpPr>
      </xdr:nvSpPr>
      <xdr:spPr bwMode="auto">
        <a:xfrm flipV="1">
          <a:off x="482346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BB96E-F35B-4F32-9F36-5920F4B977E3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FF4868-1801-474C-B98D-97BDF09E098B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6CA414A9-F366-489E-8ECE-23971B803F00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816400F6-AE5C-43C9-8F0C-AF8BA3B5B67C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434340</xdr:colOff>
      <xdr:row>31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52ACFBB6-2EBB-4B3C-BCAA-566487FA85D9}"/>
            </a:ext>
          </a:extLst>
        </xdr:cNvPr>
        <xdr:cNvSpPr>
          <a:spLocks noChangeShapeType="1"/>
        </xdr:cNvSpPr>
      </xdr:nvSpPr>
      <xdr:spPr bwMode="auto">
        <a:xfrm flipV="1">
          <a:off x="482346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13</xdr:col>
      <xdr:colOff>0</xdr:colOff>
      <xdr:row>11</xdr:row>
      <xdr:rowOff>411480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9980F240-C2D4-4DBF-AF7F-3E86640AD665}"/>
            </a:ext>
          </a:extLst>
        </xdr:cNvPr>
        <xdr:cNvSpPr>
          <a:spLocks noChangeShapeType="1"/>
        </xdr:cNvSpPr>
      </xdr:nvSpPr>
      <xdr:spPr bwMode="auto">
        <a:xfrm flipV="1">
          <a:off x="4823460" y="29260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1135380</xdr:colOff>
      <xdr:row>28</xdr:row>
      <xdr:rowOff>7620</xdr:rowOff>
    </xdr:from>
    <xdr:to>
      <xdr:col>6</xdr:col>
      <xdr:colOff>434340</xdr:colOff>
      <xdr:row>31</xdr:row>
      <xdr:rowOff>0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BD416A0B-0827-4934-9543-7CA6F0A216DB}"/>
            </a:ext>
          </a:extLst>
        </xdr:cNvPr>
        <xdr:cNvSpPr>
          <a:spLocks noChangeShapeType="1"/>
        </xdr:cNvSpPr>
      </xdr:nvSpPr>
      <xdr:spPr bwMode="auto">
        <a:xfrm flipV="1">
          <a:off x="2209800" y="10896600"/>
          <a:ext cx="87630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381000</xdr:rowOff>
    </xdr:from>
    <xdr:to>
      <xdr:col>19</xdr:col>
      <xdr:colOff>0</xdr:colOff>
      <xdr:row>21</xdr:row>
      <xdr:rowOff>0</xdr:rowOff>
    </xdr:to>
    <xdr:sp macro="" textlink="">
      <xdr:nvSpPr>
        <xdr:cNvPr id="9" name="Line 24">
          <a:extLst>
            <a:ext uri="{FF2B5EF4-FFF2-40B4-BE49-F238E27FC236}">
              <a16:creationId xmlns:a16="http://schemas.microsoft.com/office/drawing/2014/main" id="{FF86CD33-E442-4613-829D-BE131B6460D9}"/>
            </a:ext>
          </a:extLst>
        </xdr:cNvPr>
        <xdr:cNvSpPr>
          <a:spLocks noChangeShapeType="1"/>
        </xdr:cNvSpPr>
      </xdr:nvSpPr>
      <xdr:spPr bwMode="auto">
        <a:xfrm flipV="1">
          <a:off x="8389620" y="665988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434340</xdr:colOff>
      <xdr:row>28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10" name="Line 25">
          <a:extLst>
            <a:ext uri="{FF2B5EF4-FFF2-40B4-BE49-F238E27FC236}">
              <a16:creationId xmlns:a16="http://schemas.microsoft.com/office/drawing/2014/main" id="{C07FB8E8-4F56-4A10-894A-4AF77FC192B9}"/>
            </a:ext>
          </a:extLst>
        </xdr:cNvPr>
        <xdr:cNvSpPr>
          <a:spLocks noChangeShapeType="1"/>
        </xdr:cNvSpPr>
      </xdr:nvSpPr>
      <xdr:spPr bwMode="auto">
        <a:xfrm flipV="1">
          <a:off x="569214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411480</xdr:rowOff>
    </xdr:from>
    <xdr:to>
      <xdr:col>15</xdr:col>
      <xdr:colOff>0</xdr:colOff>
      <xdr:row>21</xdr:row>
      <xdr:rowOff>0</xdr:rowOff>
    </xdr:to>
    <xdr:sp macro="" textlink="">
      <xdr:nvSpPr>
        <xdr:cNvPr id="11" name="Line 27">
          <a:extLst>
            <a:ext uri="{FF2B5EF4-FFF2-40B4-BE49-F238E27FC236}">
              <a16:creationId xmlns:a16="http://schemas.microsoft.com/office/drawing/2014/main" id="{126846AE-48FE-4344-B096-B4E9A46206B9}"/>
            </a:ext>
          </a:extLst>
        </xdr:cNvPr>
        <xdr:cNvSpPr>
          <a:spLocks noChangeShapeType="1"/>
        </xdr:cNvSpPr>
      </xdr:nvSpPr>
      <xdr:spPr bwMode="auto">
        <a:xfrm flipV="1">
          <a:off x="569214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784860</xdr:colOff>
      <xdr:row>12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2" name="Line 30">
          <a:extLst>
            <a:ext uri="{FF2B5EF4-FFF2-40B4-BE49-F238E27FC236}">
              <a16:creationId xmlns:a16="http://schemas.microsoft.com/office/drawing/2014/main" id="{43724193-E3FB-4AF8-8F9C-C651CBA20C1F}"/>
            </a:ext>
          </a:extLst>
        </xdr:cNvPr>
        <xdr:cNvSpPr>
          <a:spLocks noChangeShapeType="1"/>
        </xdr:cNvSpPr>
      </xdr:nvSpPr>
      <xdr:spPr bwMode="auto">
        <a:xfrm flipV="1">
          <a:off x="482346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784860</xdr:colOff>
      <xdr:row>12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13" name="Line 31">
          <a:extLst>
            <a:ext uri="{FF2B5EF4-FFF2-40B4-BE49-F238E27FC236}">
              <a16:creationId xmlns:a16="http://schemas.microsoft.com/office/drawing/2014/main" id="{66677E85-EB96-4E12-9952-4A774734E56D}"/>
            </a:ext>
          </a:extLst>
        </xdr:cNvPr>
        <xdr:cNvSpPr>
          <a:spLocks noChangeShapeType="1"/>
        </xdr:cNvSpPr>
      </xdr:nvSpPr>
      <xdr:spPr bwMode="auto">
        <a:xfrm flipV="1">
          <a:off x="569214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434340</xdr:colOff>
      <xdr:row>28</xdr:row>
      <xdr:rowOff>0</xdr:rowOff>
    </xdr:from>
    <xdr:to>
      <xdr:col>17</xdr:col>
      <xdr:colOff>0</xdr:colOff>
      <xdr:row>30</xdr:row>
      <xdr:rowOff>411480</xdr:rowOff>
    </xdr:to>
    <xdr:sp macro="" textlink="">
      <xdr:nvSpPr>
        <xdr:cNvPr id="14" name="Line 32">
          <a:extLst>
            <a:ext uri="{FF2B5EF4-FFF2-40B4-BE49-F238E27FC236}">
              <a16:creationId xmlns:a16="http://schemas.microsoft.com/office/drawing/2014/main" id="{7084DB30-1E27-47DD-85EB-E39FFA47B04F}"/>
            </a:ext>
          </a:extLst>
        </xdr:cNvPr>
        <xdr:cNvSpPr>
          <a:spLocks noChangeShapeType="1"/>
        </xdr:cNvSpPr>
      </xdr:nvSpPr>
      <xdr:spPr bwMode="auto">
        <a:xfrm flipV="1">
          <a:off x="6560820" y="108889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434340</xdr:colOff>
      <xdr:row>12</xdr:row>
      <xdr:rowOff>0</xdr:rowOff>
    </xdr:to>
    <xdr:sp macro="" textlink="">
      <xdr:nvSpPr>
        <xdr:cNvPr id="15" name="Line 34">
          <a:extLst>
            <a:ext uri="{FF2B5EF4-FFF2-40B4-BE49-F238E27FC236}">
              <a16:creationId xmlns:a16="http://schemas.microsoft.com/office/drawing/2014/main" id="{D66099F0-DE4E-4C2E-B68D-2D83E37F2F32}"/>
            </a:ext>
          </a:extLst>
        </xdr:cNvPr>
        <xdr:cNvSpPr>
          <a:spLocks noChangeShapeType="1"/>
        </xdr:cNvSpPr>
      </xdr:nvSpPr>
      <xdr:spPr bwMode="auto">
        <a:xfrm flipV="1">
          <a:off x="221742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B7DF2152-9658-471B-8EF2-858C651288B5}"/>
            </a:ext>
          </a:extLst>
        </xdr:cNvPr>
        <xdr:cNvSpPr>
          <a:spLocks noChangeShapeType="1"/>
        </xdr:cNvSpPr>
      </xdr:nvSpPr>
      <xdr:spPr bwMode="auto">
        <a:xfrm flipV="1">
          <a:off x="308610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8EC48A3F-46D1-4449-A6FC-12E49291926C}"/>
            </a:ext>
          </a:extLst>
        </xdr:cNvPr>
        <xdr:cNvSpPr>
          <a:spLocks noChangeShapeType="1"/>
        </xdr:cNvSpPr>
      </xdr:nvSpPr>
      <xdr:spPr bwMode="auto">
        <a:xfrm flipH="1">
          <a:off x="221742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378E02DF-55CE-4715-A39B-419BE0AB2398}"/>
            </a:ext>
          </a:extLst>
        </xdr:cNvPr>
        <xdr:cNvSpPr>
          <a:spLocks noChangeShapeType="1"/>
        </xdr:cNvSpPr>
      </xdr:nvSpPr>
      <xdr:spPr bwMode="auto">
        <a:xfrm flipH="1">
          <a:off x="308610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19" name="Line 40">
          <a:extLst>
            <a:ext uri="{FF2B5EF4-FFF2-40B4-BE49-F238E27FC236}">
              <a16:creationId xmlns:a16="http://schemas.microsoft.com/office/drawing/2014/main" id="{B288D28F-814F-4674-93A7-4FD6DD36ED2D}"/>
            </a:ext>
          </a:extLst>
        </xdr:cNvPr>
        <xdr:cNvSpPr>
          <a:spLocks noChangeShapeType="1"/>
        </xdr:cNvSpPr>
      </xdr:nvSpPr>
      <xdr:spPr bwMode="auto">
        <a:xfrm flipV="1">
          <a:off x="569214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411480</xdr:rowOff>
    </xdr:from>
    <xdr:to>
      <xdr:col>10</xdr:col>
      <xdr:colOff>434340</xdr:colOff>
      <xdr:row>30</xdr:row>
      <xdr:rowOff>396240</xdr:rowOff>
    </xdr:to>
    <xdr:sp macro="" textlink="">
      <xdr:nvSpPr>
        <xdr:cNvPr id="20" name="Line 41">
          <a:extLst>
            <a:ext uri="{FF2B5EF4-FFF2-40B4-BE49-F238E27FC236}">
              <a16:creationId xmlns:a16="http://schemas.microsoft.com/office/drawing/2014/main" id="{DFB65423-C497-45BC-A673-9878F62001EA}"/>
            </a:ext>
          </a:extLst>
        </xdr:cNvPr>
        <xdr:cNvSpPr>
          <a:spLocks noChangeShapeType="1"/>
        </xdr:cNvSpPr>
      </xdr:nvSpPr>
      <xdr:spPr bwMode="auto">
        <a:xfrm flipV="1">
          <a:off x="3954780" y="10881360"/>
          <a:ext cx="868680" cy="12420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12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21" name="Line 40">
          <a:extLst>
            <a:ext uri="{FF2B5EF4-FFF2-40B4-BE49-F238E27FC236}">
              <a16:creationId xmlns:a16="http://schemas.microsoft.com/office/drawing/2014/main" id="{F8D26A28-9ED1-498D-8976-A4F2681526A7}"/>
            </a:ext>
          </a:extLst>
        </xdr:cNvPr>
        <xdr:cNvSpPr>
          <a:spLocks noChangeShapeType="1"/>
        </xdr:cNvSpPr>
      </xdr:nvSpPr>
      <xdr:spPr bwMode="auto">
        <a:xfrm flipV="1">
          <a:off x="656082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411480</xdr:rowOff>
    </xdr:from>
    <xdr:to>
      <xdr:col>13</xdr:col>
      <xdr:colOff>0</xdr:colOff>
      <xdr:row>21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3F3218D1-5564-413C-9DD5-64C753D3BF45}"/>
            </a:ext>
          </a:extLst>
        </xdr:cNvPr>
        <xdr:cNvSpPr>
          <a:spLocks noChangeShapeType="1"/>
        </xdr:cNvSpPr>
      </xdr:nvSpPr>
      <xdr:spPr bwMode="auto">
        <a:xfrm flipV="1">
          <a:off x="482346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7620</xdr:rowOff>
    </xdr:from>
    <xdr:to>
      <xdr:col>4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8BDF545-1770-4EE4-B726-803B784C1061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1653540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AAEE22-004D-4022-BCAD-DF66C10BD556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24384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</xdr:colOff>
      <xdr:row>2</xdr:row>
      <xdr:rowOff>7620</xdr:rowOff>
    </xdr:from>
    <xdr:to>
      <xdr:col>3</xdr:col>
      <xdr:colOff>0</xdr:colOff>
      <xdr:row>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A3EF605-C45C-4EB9-A2B1-950D6708BB87}"/>
            </a:ext>
          </a:extLst>
        </xdr:cNvPr>
        <xdr:cNvSpPr>
          <a:spLocks noChangeShapeType="1"/>
        </xdr:cNvSpPr>
      </xdr:nvSpPr>
      <xdr:spPr bwMode="auto">
        <a:xfrm>
          <a:off x="198120" y="617220"/>
          <a:ext cx="64008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7620</xdr:rowOff>
    </xdr:from>
    <xdr:to>
      <xdr:col>4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A57230E-34AC-4CDE-896E-1EA16D8245DB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1653540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C370869-60D2-408D-B895-2AF6D157E5C5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24384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2</xdr:row>
      <xdr:rowOff>7620</xdr:rowOff>
    </xdr:from>
    <xdr:to>
      <xdr:col>3</xdr:col>
      <xdr:colOff>0</xdr:colOff>
      <xdr:row>3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35C6796-FB92-4C30-80CB-92917E11EB38}"/>
            </a:ext>
          </a:extLst>
        </xdr:cNvPr>
        <xdr:cNvSpPr>
          <a:spLocks noChangeShapeType="1"/>
        </xdr:cNvSpPr>
      </xdr:nvSpPr>
      <xdr:spPr bwMode="auto">
        <a:xfrm>
          <a:off x="205740" y="617220"/>
          <a:ext cx="63246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2</xdr:row>
      <xdr:rowOff>0</xdr:rowOff>
    </xdr:from>
    <xdr:to>
      <xdr:col>11</xdr:col>
      <xdr:colOff>97674</xdr:colOff>
      <xdr:row>54</xdr:row>
      <xdr:rowOff>38100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DD1ACEA1-BE5D-429A-A18C-F37103BF6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250247</xdr:colOff>
      <xdr:row>2</xdr:row>
      <xdr:rowOff>28038</xdr:rowOff>
    </xdr:from>
    <xdr:ext cx="2792544" cy="29750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7D7D64-843E-47BC-866F-70CAAC37A5AD}"/>
            </a:ext>
          </a:extLst>
        </xdr:cNvPr>
        <xdr:cNvSpPr txBox="1"/>
      </xdr:nvSpPr>
      <xdr:spPr>
        <a:xfrm>
          <a:off x="448367" y="378558"/>
          <a:ext cx="2792544" cy="2975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 倉庫の類別入庫高推移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</a:pP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763B4E0-EECB-4452-96BC-E0759EFA5327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A49009F9-48D2-4E75-894A-82195958BB46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5825F87D-1B90-48B9-BC10-906E1DC110A4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A1BDD6C5-91D4-4592-A56C-F0D350E342B6}"/>
            </a:ext>
          </a:extLst>
        </xdr:cNvPr>
        <xdr:cNvSpPr>
          <a:spLocks noChangeShapeType="1"/>
        </xdr:cNvSpPr>
      </xdr:nvSpPr>
      <xdr:spPr bwMode="auto">
        <a:xfrm>
          <a:off x="0" y="73761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D22EC7-7CF3-464B-A815-46B303D2EB7F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D6C835D-968A-4BB0-989D-F34119815808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8DCCC5DD-093D-42C6-960D-ED52081236AA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975EC2E3-0129-4336-AED7-5B0AB06C0C5B}"/>
            </a:ext>
          </a:extLst>
        </xdr:cNvPr>
        <xdr:cNvSpPr>
          <a:spLocks noChangeShapeType="1"/>
        </xdr:cNvSpPr>
      </xdr:nvSpPr>
      <xdr:spPr bwMode="auto">
        <a:xfrm>
          <a:off x="0" y="73761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8265E3D-5D1F-49F8-A3B2-A141C54A42E3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3DF54933-90D0-4B23-AC46-CD46B08B8D4B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35DC35C2-2FA7-44DA-855C-31A38BB2A63D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7620</xdr:rowOff>
    </xdr:from>
    <xdr:to>
      <xdr:col>1</xdr:col>
      <xdr:colOff>0</xdr:colOff>
      <xdr:row>20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672BEE3B-D808-4538-A44D-BEAC1064881B}"/>
            </a:ext>
          </a:extLst>
        </xdr:cNvPr>
        <xdr:cNvSpPr>
          <a:spLocks noChangeShapeType="1"/>
        </xdr:cNvSpPr>
      </xdr:nvSpPr>
      <xdr:spPr bwMode="auto">
        <a:xfrm>
          <a:off x="7620" y="7383780"/>
          <a:ext cx="723900" cy="3962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7573FA-E0DA-4D8B-B6B9-E31B390F8624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8797C6-75A0-4C62-8084-14249556A5A9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B21E1B-05C9-4B2E-A3E4-533DDAF77B71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7620</xdr:rowOff>
    </xdr:from>
    <xdr:to>
      <xdr:col>1</xdr:col>
      <xdr:colOff>0</xdr:colOff>
      <xdr:row>20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7ADABEA-C371-4B48-A980-E728B401349E}"/>
            </a:ext>
          </a:extLst>
        </xdr:cNvPr>
        <xdr:cNvSpPr>
          <a:spLocks noChangeShapeType="1"/>
        </xdr:cNvSpPr>
      </xdr:nvSpPr>
      <xdr:spPr bwMode="auto">
        <a:xfrm>
          <a:off x="7620" y="7383780"/>
          <a:ext cx="723900" cy="3962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4763</xdr:rowOff>
    </xdr:from>
    <xdr:to>
      <xdr:col>3</xdr:col>
      <xdr:colOff>0</xdr:colOff>
      <xdr:row>4</xdr:row>
      <xdr:rowOff>176213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68B7594-AD76-48FE-B9D0-F12986EDAC01}"/>
            </a:ext>
          </a:extLst>
        </xdr:cNvPr>
        <xdr:cNvCxnSpPr/>
      </xdr:nvCxnSpPr>
      <xdr:spPr>
        <a:xfrm flipH="1" flipV="1">
          <a:off x="617220" y="644843"/>
          <a:ext cx="1325880" cy="3467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13541</xdr:rowOff>
    </xdr:from>
    <xdr:to>
      <xdr:col>10</xdr:col>
      <xdr:colOff>282574</xdr:colOff>
      <xdr:row>91</xdr:row>
      <xdr:rowOff>124664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E78C1EEE-FF3A-48CA-8792-36B06A14E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179850</xdr:rowOff>
    </xdr:from>
    <xdr:to>
      <xdr:col>9</xdr:col>
      <xdr:colOff>1008062</xdr:colOff>
      <xdr:row>61</xdr:row>
      <xdr:rowOff>211045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ED9CD8B-1B90-4BAF-B555-FAF7EB4639DB}"/>
            </a:ext>
          </a:extLst>
        </xdr:cNvPr>
        <xdr:cNvCxnSpPr/>
      </xdr:nvCxnSpPr>
      <xdr:spPr>
        <a:xfrm>
          <a:off x="0" y="15762750"/>
          <a:ext cx="7264082" cy="31195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214652</xdr:rowOff>
    </xdr:from>
    <xdr:to>
      <xdr:col>9</xdr:col>
      <xdr:colOff>1016000</xdr:colOff>
      <xdr:row>68</xdr:row>
      <xdr:rowOff>218983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D043236-1CDC-4074-A72C-5FE7A09FA071}"/>
            </a:ext>
          </a:extLst>
        </xdr:cNvPr>
        <xdr:cNvCxnSpPr/>
      </xdr:nvCxnSpPr>
      <xdr:spPr>
        <a:xfrm>
          <a:off x="0" y="17451092"/>
          <a:ext cx="7264400" cy="433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12606</xdr:colOff>
      <xdr:row>76</xdr:row>
      <xdr:rowOff>6465</xdr:rowOff>
    </xdr:from>
    <xdr:to>
      <xdr:col>9</xdr:col>
      <xdr:colOff>1020668</xdr:colOff>
      <xdr:row>76</xdr:row>
      <xdr:rowOff>18676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3ACA488-0629-446D-B1F3-A6C5FD6C6581}"/>
            </a:ext>
          </a:extLst>
        </xdr:cNvPr>
        <xdr:cNvCxnSpPr/>
      </xdr:nvCxnSpPr>
      <xdr:spPr>
        <a:xfrm>
          <a:off x="12606" y="19132665"/>
          <a:ext cx="7248842" cy="1221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29450</xdr:rowOff>
    </xdr:from>
    <xdr:to>
      <xdr:col>9</xdr:col>
      <xdr:colOff>1008062</xdr:colOff>
      <xdr:row>83</xdr:row>
      <xdr:rowOff>39221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C60099F-B27A-4EA0-B307-7AA03416B736}"/>
            </a:ext>
          </a:extLst>
        </xdr:cNvPr>
        <xdr:cNvCxnSpPr/>
      </xdr:nvCxnSpPr>
      <xdr:spPr>
        <a:xfrm>
          <a:off x="0" y="20809190"/>
          <a:ext cx="7264082" cy="977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27081</xdr:colOff>
      <xdr:row>47</xdr:row>
      <xdr:rowOff>128401</xdr:rowOff>
    </xdr:from>
    <xdr:to>
      <xdr:col>9</xdr:col>
      <xdr:colOff>1011331</xdr:colOff>
      <xdr:row>47</xdr:row>
      <xdr:rowOff>128401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F46A1AB-813E-41BE-AE66-A77B454B2A95}"/>
            </a:ext>
          </a:extLst>
        </xdr:cNvPr>
        <xdr:cNvCxnSpPr/>
      </xdr:nvCxnSpPr>
      <xdr:spPr>
        <a:xfrm>
          <a:off x="27081" y="12404221"/>
          <a:ext cx="7232650" cy="0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7938</xdr:colOff>
      <xdr:row>90</xdr:row>
      <xdr:rowOff>150813</xdr:rowOff>
    </xdr:from>
    <xdr:to>
      <xdr:col>9</xdr:col>
      <xdr:colOff>968375</xdr:colOff>
      <xdr:row>90</xdr:row>
      <xdr:rowOff>158750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8F96B77-ADFE-4F8A-871B-A8EBA381AEBD}"/>
            </a:ext>
          </a:extLst>
        </xdr:cNvPr>
        <xdr:cNvCxnSpPr/>
      </xdr:nvCxnSpPr>
      <xdr:spPr>
        <a:xfrm>
          <a:off x="7938" y="22584093"/>
          <a:ext cx="7239317" cy="7937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134938</xdr:rowOff>
    </xdr:from>
    <xdr:to>
      <xdr:col>0</xdr:col>
      <xdr:colOff>15875</xdr:colOff>
      <xdr:row>90</xdr:row>
      <xdr:rowOff>150812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3DD5273-D802-4FDC-AE4A-A5E8E54FC19F}"/>
            </a:ext>
          </a:extLst>
        </xdr:cNvPr>
        <xdr:cNvCxnSpPr/>
      </xdr:nvCxnSpPr>
      <xdr:spPr>
        <a:xfrm flipH="1">
          <a:off x="0" y="12410758"/>
          <a:ext cx="15875" cy="10173334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4763</xdr:rowOff>
    </xdr:from>
    <xdr:to>
      <xdr:col>3</xdr:col>
      <xdr:colOff>0</xdr:colOff>
      <xdr:row>4</xdr:row>
      <xdr:rowOff>176213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1F166F-47B8-4903-A874-BF9B9B4F8AB4}"/>
            </a:ext>
          </a:extLst>
        </xdr:cNvPr>
        <xdr:cNvCxnSpPr/>
      </xdr:nvCxnSpPr>
      <xdr:spPr>
        <a:xfrm flipH="1" flipV="1">
          <a:off x="617220" y="644843"/>
          <a:ext cx="1325880" cy="3467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13541</xdr:rowOff>
    </xdr:from>
    <xdr:to>
      <xdr:col>10</xdr:col>
      <xdr:colOff>282574</xdr:colOff>
      <xdr:row>91</xdr:row>
      <xdr:rowOff>124664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CEAA6F-8586-417F-A86D-DC35A18A6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61</xdr:row>
      <xdr:rowOff>179850</xdr:rowOff>
    </xdr:from>
    <xdr:to>
      <xdr:col>9</xdr:col>
      <xdr:colOff>1008062</xdr:colOff>
      <xdr:row>61</xdr:row>
      <xdr:rowOff>211045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996A4DA-3481-43ED-8F16-7590EE7D5BB4}"/>
            </a:ext>
          </a:extLst>
        </xdr:cNvPr>
        <xdr:cNvCxnSpPr/>
      </xdr:nvCxnSpPr>
      <xdr:spPr>
        <a:xfrm>
          <a:off x="0" y="15762750"/>
          <a:ext cx="7264082" cy="31195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214652</xdr:rowOff>
    </xdr:from>
    <xdr:to>
      <xdr:col>9</xdr:col>
      <xdr:colOff>1016000</xdr:colOff>
      <xdr:row>68</xdr:row>
      <xdr:rowOff>218983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4EFB9D9-F623-4568-A560-4768AE6A6A00}"/>
            </a:ext>
          </a:extLst>
        </xdr:cNvPr>
        <xdr:cNvCxnSpPr/>
      </xdr:nvCxnSpPr>
      <xdr:spPr>
        <a:xfrm>
          <a:off x="0" y="17451092"/>
          <a:ext cx="7264400" cy="433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12606</xdr:colOff>
      <xdr:row>76</xdr:row>
      <xdr:rowOff>6465</xdr:rowOff>
    </xdr:from>
    <xdr:to>
      <xdr:col>9</xdr:col>
      <xdr:colOff>1020668</xdr:colOff>
      <xdr:row>76</xdr:row>
      <xdr:rowOff>18676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FBB5A30-7D43-4069-BD0F-1D464928EFD9}"/>
            </a:ext>
          </a:extLst>
        </xdr:cNvPr>
        <xdr:cNvCxnSpPr/>
      </xdr:nvCxnSpPr>
      <xdr:spPr>
        <a:xfrm>
          <a:off x="12606" y="19132665"/>
          <a:ext cx="7248842" cy="1221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29450</xdr:rowOff>
    </xdr:from>
    <xdr:to>
      <xdr:col>9</xdr:col>
      <xdr:colOff>1008062</xdr:colOff>
      <xdr:row>83</xdr:row>
      <xdr:rowOff>39221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78896B-D567-4962-AEF4-79B3BD26EA10}"/>
            </a:ext>
          </a:extLst>
        </xdr:cNvPr>
        <xdr:cNvCxnSpPr/>
      </xdr:nvCxnSpPr>
      <xdr:spPr>
        <a:xfrm>
          <a:off x="0" y="20809190"/>
          <a:ext cx="7264082" cy="977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27081</xdr:colOff>
      <xdr:row>47</xdr:row>
      <xdr:rowOff>128401</xdr:rowOff>
    </xdr:from>
    <xdr:to>
      <xdr:col>9</xdr:col>
      <xdr:colOff>1011331</xdr:colOff>
      <xdr:row>47</xdr:row>
      <xdr:rowOff>128401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C2A3814-C60F-4328-808F-3E6F8EE46AC1}"/>
            </a:ext>
          </a:extLst>
        </xdr:cNvPr>
        <xdr:cNvCxnSpPr/>
      </xdr:nvCxnSpPr>
      <xdr:spPr>
        <a:xfrm>
          <a:off x="27081" y="12404221"/>
          <a:ext cx="7232650" cy="0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7938</xdr:colOff>
      <xdr:row>90</xdr:row>
      <xdr:rowOff>150813</xdr:rowOff>
    </xdr:from>
    <xdr:to>
      <xdr:col>9</xdr:col>
      <xdr:colOff>968375</xdr:colOff>
      <xdr:row>90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E88075E-5162-4508-9C44-6036731D373B}"/>
            </a:ext>
          </a:extLst>
        </xdr:cNvPr>
        <xdr:cNvCxnSpPr/>
      </xdr:nvCxnSpPr>
      <xdr:spPr>
        <a:xfrm>
          <a:off x="7938" y="22584093"/>
          <a:ext cx="7239317" cy="7937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134938</xdr:rowOff>
    </xdr:from>
    <xdr:to>
      <xdr:col>0</xdr:col>
      <xdr:colOff>15875</xdr:colOff>
      <xdr:row>90</xdr:row>
      <xdr:rowOff>150812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0CFDF06-E70B-4493-87B6-ED74FA38CD72}"/>
            </a:ext>
          </a:extLst>
        </xdr:cNvPr>
        <xdr:cNvCxnSpPr/>
      </xdr:nvCxnSpPr>
      <xdr:spPr>
        <a:xfrm flipH="1">
          <a:off x="0" y="12410758"/>
          <a:ext cx="15875" cy="10173334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0.17892</cdr:y>
    </cdr:from>
    <cdr:to>
      <cdr:x>0.95107</cdr:x>
      <cdr:y>0.18152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1E65F453-0E3D-359A-611B-B58D7CB7446A}"/>
            </a:ext>
          </a:extLst>
        </cdr:cNvPr>
        <cdr:cNvCxnSpPr/>
      </cdr:nvCxnSpPr>
      <cdr:spPr>
        <a:xfrm xmlns:a="http://schemas.openxmlformats.org/drawingml/2006/main">
          <a:off x="0" y="1896521"/>
          <a:ext cx="7974177" cy="2756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0.67109</cdr:x>
      <cdr:y>0.06933</cdr:y>
    </cdr:from>
    <cdr:to>
      <cdr:x>0.89326</cdr:x>
      <cdr:y>0.1282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46874" y="662790"/>
          <a:ext cx="1737022" cy="5627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次世代自動車</a:t>
          </a:r>
          <a:endParaRPr lang="en-US" altLang="ja-JP" sz="1100"/>
        </a:p>
        <a:p xmlns:a="http://schemas.openxmlformats.org/drawingml/2006/main">
          <a:r>
            <a:rPr lang="ja-JP" altLang="en-US" sz="1100"/>
            <a:t>県別保有車両数推移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0.17892</cdr:y>
    </cdr:from>
    <cdr:to>
      <cdr:x>0.95107</cdr:x>
      <cdr:y>0.18152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1E65F453-0E3D-359A-611B-B58D7CB7446A}"/>
            </a:ext>
          </a:extLst>
        </cdr:cNvPr>
        <cdr:cNvCxnSpPr/>
      </cdr:nvCxnSpPr>
      <cdr:spPr>
        <a:xfrm xmlns:a="http://schemas.openxmlformats.org/drawingml/2006/main">
          <a:off x="0" y="1896521"/>
          <a:ext cx="7974177" cy="2756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0.67109</cdr:x>
      <cdr:y>0.06933</cdr:y>
    </cdr:from>
    <cdr:to>
      <cdr:x>0.89326</cdr:x>
      <cdr:y>0.1282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46874" y="662790"/>
          <a:ext cx="1737022" cy="5627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次世代自動車</a:t>
          </a:r>
          <a:endParaRPr lang="en-US" altLang="ja-JP" sz="1100"/>
        </a:p>
        <a:p xmlns:a="http://schemas.openxmlformats.org/drawingml/2006/main">
          <a:r>
            <a:rPr lang="ja-JP" altLang="en-US" sz="1100"/>
            <a:t>県別保有車両数推移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C0E3022-129C-4F5F-AD95-E286EA118D18}"/>
            </a:ext>
          </a:extLst>
        </xdr:cNvPr>
        <xdr:cNvSpPr txBox="1">
          <a:spLocks noChangeArrowheads="1"/>
        </xdr:cNvSpPr>
      </xdr:nvSpPr>
      <xdr:spPr bwMode="auto">
        <a:xfrm>
          <a:off x="200025" y="175260"/>
          <a:ext cx="188595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種別</a:t>
          </a:r>
        </a:p>
      </xdr:txBody>
    </xdr:sp>
    <xdr:clientData/>
  </xdr:twoCellAnchor>
  <xdr:oneCellAnchor>
    <xdr:from>
      <xdr:col>0</xdr:col>
      <xdr:colOff>0</xdr:colOff>
      <xdr:row>3</xdr:row>
      <xdr:rowOff>104775</xdr:rowOff>
    </xdr:from>
    <xdr:ext cx="219075" cy="46672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9D3A4B8-C069-4B71-9C66-FA8B3E3B3840}"/>
            </a:ext>
          </a:extLst>
        </xdr:cNvPr>
        <xdr:cNvSpPr txBox="1">
          <a:spLocks noChangeArrowheads="1"/>
        </xdr:cNvSpPr>
      </xdr:nvSpPr>
      <xdr:spPr bwMode="auto">
        <a:xfrm>
          <a:off x="0" y="615315"/>
          <a:ext cx="219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oneCellAnchor>
  <xdr:twoCellAnchor editAs="oneCell">
    <xdr:from>
      <xdr:col>0</xdr:col>
      <xdr:colOff>200025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A7160D-82B5-4BE5-B800-1DD9743ADB59}"/>
            </a:ext>
          </a:extLst>
        </xdr:cNvPr>
        <xdr:cNvSpPr txBox="1">
          <a:spLocks noChangeArrowheads="1"/>
        </xdr:cNvSpPr>
      </xdr:nvSpPr>
      <xdr:spPr bwMode="auto">
        <a:xfrm>
          <a:off x="200025" y="175260"/>
          <a:ext cx="188595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種別</a:t>
          </a:r>
        </a:p>
      </xdr:txBody>
    </xdr:sp>
    <xdr:clientData/>
  </xdr:twoCellAnchor>
  <xdr:oneCellAnchor>
    <xdr:from>
      <xdr:col>0</xdr:col>
      <xdr:colOff>0</xdr:colOff>
      <xdr:row>3</xdr:row>
      <xdr:rowOff>104775</xdr:rowOff>
    </xdr:from>
    <xdr:ext cx="219075" cy="4667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6E7EE24-6005-40B3-8391-1075340094B9}"/>
            </a:ext>
          </a:extLst>
        </xdr:cNvPr>
        <xdr:cNvSpPr txBox="1">
          <a:spLocks noChangeArrowheads="1"/>
        </xdr:cNvSpPr>
      </xdr:nvSpPr>
      <xdr:spPr bwMode="auto">
        <a:xfrm>
          <a:off x="0" y="615315"/>
          <a:ext cx="219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1409700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493B32C-ED6D-4C6B-9448-43F67E75CF55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128016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D561D9-0753-4BD5-BA37-CB6B2000CFF1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128016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E538C3-E2DB-40F1-9796-50F0F3E49666}"/>
            </a:ext>
          </a:extLst>
        </xdr:cNvPr>
        <xdr:cNvSpPr>
          <a:spLocks noChangeShapeType="1"/>
        </xdr:cNvSpPr>
      </xdr:nvSpPr>
      <xdr:spPr bwMode="auto">
        <a:xfrm>
          <a:off x="19050" y="590550"/>
          <a:ext cx="1095375" cy="533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C3A8DBE-A4B1-460E-933C-7371AB9C2081}"/>
            </a:ext>
          </a:extLst>
        </xdr:cNvPr>
        <xdr:cNvSpPr>
          <a:spLocks noChangeShapeType="1"/>
        </xdr:cNvSpPr>
      </xdr:nvSpPr>
      <xdr:spPr bwMode="auto">
        <a:xfrm>
          <a:off x="19050" y="586740"/>
          <a:ext cx="1314450" cy="533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2</xdr:col>
      <xdr:colOff>0</xdr:colOff>
      <xdr:row>4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EDF592E-9C79-409F-B4DF-2C238B4585C7}"/>
            </a:ext>
          </a:extLst>
        </xdr:cNvPr>
        <xdr:cNvSpPr>
          <a:spLocks noChangeShapeType="1"/>
        </xdr:cNvSpPr>
      </xdr:nvSpPr>
      <xdr:spPr bwMode="auto">
        <a:xfrm flipH="1" flipV="1">
          <a:off x="0" y="506730"/>
          <a:ext cx="3147060" cy="752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171450</xdr:rowOff>
    </xdr:from>
    <xdr:to>
      <xdr:col>2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8CD527-596A-4E4C-BBA5-7CA70F2733A0}"/>
            </a:ext>
          </a:extLst>
        </xdr:cNvPr>
        <xdr:cNvSpPr>
          <a:spLocks noChangeShapeType="1"/>
        </xdr:cNvSpPr>
      </xdr:nvSpPr>
      <xdr:spPr bwMode="auto">
        <a:xfrm flipH="1" flipV="1">
          <a:off x="0" y="506730"/>
          <a:ext cx="3147060" cy="752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</xdr:col>
      <xdr:colOff>7620</xdr:colOff>
      <xdr:row>2</xdr:row>
      <xdr:rowOff>266700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2C95273-D5A8-4C3D-A491-79CAC91F310D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9600" cy="152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7620</xdr:rowOff>
    </xdr:from>
    <xdr:to>
      <xdr:col>1</xdr:col>
      <xdr:colOff>0</xdr:colOff>
      <xdr:row>5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0B446D9-63EF-4AD3-9C7D-164EB7DB0FF3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1980" cy="472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8283B35-830F-4EE0-8B7C-C51276F1B619}"/>
            </a:ext>
          </a:extLst>
        </xdr:cNvPr>
        <xdr:cNvSpPr>
          <a:spLocks noChangeShapeType="1"/>
        </xdr:cNvSpPr>
      </xdr:nvSpPr>
      <xdr:spPr bwMode="auto">
        <a:xfrm>
          <a:off x="617220" y="632460"/>
          <a:ext cx="449580" cy="3200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7620</xdr:rowOff>
    </xdr:from>
    <xdr:to>
      <xdr:col>1</xdr:col>
      <xdr:colOff>7620</xdr:colOff>
      <xdr:row>2</xdr:row>
      <xdr:rowOff>266700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33FCE3-86F5-4A50-A535-8FE68F05B487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9600" cy="152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7620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5B10501-4314-4767-8F95-4135A5C9B15A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1980" cy="472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EDC23C-EBDB-4292-80A6-6F3F8474AD7B}"/>
            </a:ext>
          </a:extLst>
        </xdr:cNvPr>
        <xdr:cNvSpPr>
          <a:spLocks noChangeShapeType="1"/>
        </xdr:cNvSpPr>
      </xdr:nvSpPr>
      <xdr:spPr bwMode="auto">
        <a:xfrm>
          <a:off x="617220" y="632460"/>
          <a:ext cx="449580" cy="3200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2FE5F32-2BB5-4681-9B7E-3F41664FDDF6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11</xdr:row>
      <xdr:rowOff>7620</xdr:rowOff>
    </xdr:from>
    <xdr:to>
      <xdr:col>1</xdr:col>
      <xdr:colOff>0</xdr:colOff>
      <xdr:row>13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5B027F8-52B5-429E-A4A2-5EB847DF859C}"/>
            </a:ext>
          </a:extLst>
        </xdr:cNvPr>
        <xdr:cNvSpPr>
          <a:spLocks noChangeShapeType="1"/>
        </xdr:cNvSpPr>
      </xdr:nvSpPr>
      <xdr:spPr bwMode="auto">
        <a:xfrm>
          <a:off x="7620" y="3360420"/>
          <a:ext cx="86106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40D97A7-9C8C-4FFB-9177-38281F800B96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B7382085-1403-45AF-9FA4-2DCEE1022819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34372E84-922A-49C2-8EB7-E78DC4404F71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82F05CAC-6369-4F20-8D37-30870CF50C06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29C12D-80F5-47B7-86BD-A2894114DA82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11</xdr:row>
      <xdr:rowOff>7620</xdr:rowOff>
    </xdr:from>
    <xdr:to>
      <xdr:col>1</xdr:col>
      <xdr:colOff>0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47527D-1B64-4B30-B0B5-5DE3B8C627AA}"/>
            </a:ext>
          </a:extLst>
        </xdr:cNvPr>
        <xdr:cNvSpPr>
          <a:spLocks noChangeShapeType="1"/>
        </xdr:cNvSpPr>
      </xdr:nvSpPr>
      <xdr:spPr bwMode="auto">
        <a:xfrm>
          <a:off x="7620" y="3360420"/>
          <a:ext cx="86106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802B5F-2966-46E5-9466-D42149C19C5B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95DD97D-DBC8-4AD4-8353-891263BC8724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6C43A77-F0F4-4ADC-90E9-96F41F29AB48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8DE57D6-8E65-4C8E-8C30-6E4512031258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171450</xdr:rowOff>
    </xdr:from>
    <xdr:to>
      <xdr:col>3</xdr:col>
      <xdr:colOff>676275</xdr:colOff>
      <xdr:row>6</xdr:row>
      <xdr:rowOff>19050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D91AC2-EE3E-499B-BB86-55DE2931DA06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609600" cy="190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676275</xdr:colOff>
      <xdr:row>4</xdr:row>
      <xdr:rowOff>171450</xdr:rowOff>
    </xdr:from>
    <xdr:to>
      <xdr:col>6</xdr:col>
      <xdr:colOff>0</xdr:colOff>
      <xdr:row>6</xdr:row>
      <xdr:rowOff>171450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EE46FE3E-BFA0-4A3B-BFC2-2D1343C6350A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183070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676275</xdr:colOff>
      <xdr:row>4</xdr:row>
      <xdr:rowOff>171450</xdr:rowOff>
    </xdr:from>
    <xdr:to>
      <xdr:col>3</xdr:col>
      <xdr:colOff>676275</xdr:colOff>
      <xdr:row>6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73E756-33BE-4AFF-BB83-27D747EB2DBC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609600" cy="190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676275</xdr:colOff>
      <xdr:row>4</xdr:row>
      <xdr:rowOff>171450</xdr:rowOff>
    </xdr:from>
    <xdr:to>
      <xdr:col>6</xdr:col>
      <xdr:colOff>0</xdr:colOff>
      <xdr:row>6</xdr:row>
      <xdr:rowOff>171450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119FE1C-9866-48F7-98E8-60C6D33E5D7E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183070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&#20316;&#26989;&#29992;/20241106_&#8546;-3&#9312;&#65374;&#9315;&#29289;&#27969;&#26045;&#35373;&#12398;&#29694;&#27841;_20250331&#21066;&#38500;.xls" TargetMode="External" Type="http://schemas.openxmlformats.org/officeDocument/2006/relationships/externalLinkPath"/><Relationship Id="rId2" Target="file://///Up-ths-fs01s2/&#20849;&#26377;/&#26481;&#21271;&#36939;&#36664;&#23616;/!%2001.(&#20849;&#26377;)&#26481;&#21271;&#36939;&#36664;&#23616;&#20849;&#29992;/01.&#32207;&#21209;&#37096;_1&#24180;&#26410;&#28288;&#65288;&#20316;&#26989;&#32066;&#20102;&#24460;&#24259;&#26820;&#65289;/05.&#24195;&#22577;&#23550;&#31574;&#23448;/04.&#36939;&#36664;&#35201;&#35239;_&#65299;&#26376;&#26411;&#24259;&#26820;/02_&#20316;&#26989;&#28168;&#12415;&#12501;&#12449;&#12452;&#12523;&#65288;&#65330;6&#24180;&#24230;&#29256;&#65289;/&#20316;&#26989;&#12501;&#12457;&#12523;&#12480;/Excel&#29256;&#65288;R6)/&#9313;&#26989;&#21209;&#12398;&#27010;&#35201;&#65293;&#65297;/&#20316;&#26989;&#29992;/20241106_&#8546;-3&#9312;&#65374;&#9315;&#29289;&#27969;&#26045;&#35373;&#12398;&#29694;&#27841;_20250331&#21066;&#3850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!%2001.(&#20849;&#26377;)&#26481;&#21271;&#36939;&#36664;&#23616;&#20849;&#29992;/01.&#32207;&#21209;&#37096;_1&#24180;&#26410;&#28288;&#65288;&#20316;&#26989;&#32066;&#20102;&#24460;&#24259;&#26820;&#65289;/05.&#24195;&#22577;&#23550;&#31574;&#23448;/04.&#36939;&#36664;&#35201;&#35239;/02_&#20316;&#26989;&#28168;&#12415;&#12501;&#12449;&#12452;&#12523;&#65288;&#65330;&#65301;&#24180;&#24230;&#29256;&#65289;/2.&#20132;&#25919;&#37096;&#65288;&#28168;&#65289;/2.&#29872;&#22659;&#29289;&#27969;&#35506;/&#65288;&#28168;&#65289;20230928_&#30906;&#23450;_&#8546;-4(1)&#27425;&#19990;&#20195;&#36554;_20230831&#21066;&#38500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&#20316;&#26989;&#29992;/20241106_&#8546;-4(1)&#27425;&#19990;&#20195;&#36554;_20250331&#21066;&#38500;.xlsx" TargetMode="External" Type="http://schemas.openxmlformats.org/officeDocument/2006/relationships/externalLinkPath"/><Relationship Id="rId2" Target="file://///Up-ths-fs01s2/&#20849;&#26377;/&#26481;&#21271;&#36939;&#36664;&#23616;/!%2001.(&#20849;&#26377;)&#26481;&#21271;&#36939;&#36664;&#23616;&#20849;&#29992;/01.&#32207;&#21209;&#37096;_1&#24180;&#26410;&#28288;&#65288;&#20316;&#26989;&#32066;&#20102;&#24460;&#24259;&#26820;&#65289;/05.&#24195;&#22577;&#23550;&#31574;&#23448;/04.&#36939;&#36664;&#35201;&#35239;_&#65299;&#26376;&#26411;&#24259;&#26820;/02_&#20316;&#26989;&#28168;&#12415;&#12501;&#12449;&#12452;&#12523;&#65288;&#65330;6&#24180;&#24230;&#29256;&#65289;/&#20316;&#26989;&#12501;&#12457;&#12523;&#12480;/Excel&#29256;&#65288;R6)/&#9313;&#26989;&#21209;&#12398;&#27010;&#35201;&#65293;&#65297;/&#20316;&#26989;&#29992;/20241106_&#8546;-4(1)&#27425;&#19990;&#20195;&#36554;_20250331&#21066;&#3850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-1.倉庫の保有状況①"/>
      <sheetName val="3-1.倉庫の保有状況②"/>
      <sheetName val="3-2.保管の状況①"/>
      <sheetName val="3-2.保管の状況②－ｱ"/>
      <sheetName val="3-2.保管の状況②－ｲ"/>
      <sheetName val="3-2.保管の状況③"/>
      <sheetName val="3-2.保管の状況④・集団化"/>
      <sheetName val="aomori"/>
      <sheetName val="iwate"/>
      <sheetName val="miyagi"/>
      <sheetName val="akita"/>
      <sheetName val="yamagata"/>
      <sheetName val="fukusima"/>
      <sheetName val="データ１"/>
      <sheetName val="データ２"/>
      <sheetName val="データ３"/>
      <sheetName val="データ３参考"/>
      <sheetName val="Sheet2"/>
    </sheetNames>
    <sheetDataSet>
      <sheetData sheetId="0">
        <row r="3">
          <cell r="N3" t="str">
            <v>　令和６年３月３１日現在</v>
          </cell>
        </row>
      </sheetData>
      <sheetData sheetId="1"/>
      <sheetData sheetId="2">
        <row r="1">
          <cell r="H1" t="str">
            <v>R1</v>
          </cell>
          <cell r="I1" t="str">
            <v>R2</v>
          </cell>
          <cell r="J1" t="str">
            <v>R3</v>
          </cell>
          <cell r="K1" t="str">
            <v>R4</v>
          </cell>
          <cell r="L1" t="str">
            <v xml:space="preserve">      R5</v>
          </cell>
        </row>
        <row r="2">
          <cell r="C2" t="str">
            <v>１～３類</v>
          </cell>
          <cell r="H2">
            <v>7533</v>
          </cell>
          <cell r="I2">
            <v>7184</v>
          </cell>
          <cell r="J2">
            <v>8137.9336620000004</v>
          </cell>
          <cell r="K2">
            <v>7869.0839999999998</v>
          </cell>
          <cell r="L2">
            <v>8038.2636819999998</v>
          </cell>
        </row>
        <row r="3">
          <cell r="C3" t="str">
            <v>野積</v>
          </cell>
          <cell r="H3">
            <v>566</v>
          </cell>
          <cell r="I3">
            <v>782</v>
          </cell>
          <cell r="J3">
            <v>1140.028</v>
          </cell>
          <cell r="K3">
            <v>766.82500000000005</v>
          </cell>
          <cell r="L3">
            <v>350.01499999999999</v>
          </cell>
        </row>
        <row r="4">
          <cell r="C4" t="str">
            <v>貯蔵そう</v>
          </cell>
          <cell r="H4">
            <v>2301</v>
          </cell>
          <cell r="I4">
            <v>2314</v>
          </cell>
          <cell r="J4">
            <v>1939.904307</v>
          </cell>
          <cell r="K4">
            <v>2103.7060000000001</v>
          </cell>
          <cell r="L4">
            <v>2158.3939249999999</v>
          </cell>
        </row>
        <row r="5">
          <cell r="C5" t="str">
            <v>危険品</v>
          </cell>
          <cell r="H5">
            <v>464</v>
          </cell>
          <cell r="I5">
            <v>417</v>
          </cell>
          <cell r="J5">
            <v>61.439021770000004</v>
          </cell>
          <cell r="K5">
            <v>275.88</v>
          </cell>
          <cell r="L5">
            <v>294.45735290900001</v>
          </cell>
        </row>
        <row r="6">
          <cell r="C6" t="str">
            <v>水面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 t="str">
            <v>冷蔵</v>
          </cell>
          <cell r="H7">
            <v>1371</v>
          </cell>
          <cell r="I7">
            <v>1185</v>
          </cell>
          <cell r="J7">
            <v>1007.085286</v>
          </cell>
          <cell r="K7">
            <v>998.31500000000005</v>
          </cell>
          <cell r="L7">
            <v>1004.2922390999998</v>
          </cell>
        </row>
      </sheetData>
      <sheetData sheetId="3">
        <row r="3">
          <cell r="M3" t="str">
            <v>令和５年度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次世代自動車（１）"/>
    </sheetNames>
    <sheetDataSet>
      <sheetData sheetId="0">
        <row r="48">
          <cell r="M48">
            <v>258989</v>
          </cell>
          <cell r="N48" t="str">
            <v>島 　 R5.3末</v>
          </cell>
        </row>
        <row r="49">
          <cell r="M49">
            <v>240529</v>
          </cell>
          <cell r="N49" t="str">
            <v xml:space="preserve">      R4.3末</v>
          </cell>
        </row>
        <row r="50">
          <cell r="M50">
            <v>222121</v>
          </cell>
          <cell r="N50" t="str">
            <v xml:space="preserve">      R3.3末</v>
          </cell>
        </row>
        <row r="51">
          <cell r="M51">
            <v>203462</v>
          </cell>
          <cell r="N51" t="str">
            <v xml:space="preserve">      R2.3末</v>
          </cell>
        </row>
        <row r="52">
          <cell r="M52">
            <v>182940</v>
          </cell>
          <cell r="N52" t="str">
            <v>福  H31.3末</v>
          </cell>
        </row>
        <row r="53">
          <cell r="M53">
            <v>130912</v>
          </cell>
          <cell r="N53" t="str">
            <v>形 　 R5.3末</v>
          </cell>
        </row>
        <row r="54">
          <cell r="M54">
            <v>120979</v>
          </cell>
          <cell r="N54" t="str">
            <v xml:space="preserve">      R4.3末</v>
          </cell>
        </row>
        <row r="55">
          <cell r="M55">
            <v>111758</v>
          </cell>
          <cell r="N55" t="str">
            <v xml:space="preserve">      R3.3末</v>
          </cell>
        </row>
        <row r="56">
          <cell r="M56">
            <v>102898</v>
          </cell>
          <cell r="N56" t="str">
            <v xml:space="preserve">      R2.3末</v>
          </cell>
        </row>
        <row r="57">
          <cell r="M57">
            <v>92702</v>
          </cell>
          <cell r="N57" t="str">
            <v>山  H31.3末</v>
          </cell>
        </row>
        <row r="58">
          <cell r="M58">
            <v>106148</v>
          </cell>
          <cell r="N58" t="str">
            <v>田 　 R5.3末</v>
          </cell>
        </row>
        <row r="59">
          <cell r="M59">
            <v>98465</v>
          </cell>
          <cell r="N59" t="str">
            <v xml:space="preserve">      R4.3末</v>
          </cell>
        </row>
        <row r="60">
          <cell r="M60">
            <v>91188</v>
          </cell>
          <cell r="N60" t="str">
            <v xml:space="preserve">      R3.3末</v>
          </cell>
        </row>
        <row r="61">
          <cell r="M61">
            <v>83447</v>
          </cell>
          <cell r="N61" t="str">
            <v xml:space="preserve">      R2.3末</v>
          </cell>
        </row>
        <row r="62">
          <cell r="M62">
            <v>74730</v>
          </cell>
          <cell r="N62" t="str">
            <v>秋  H31.3末</v>
          </cell>
        </row>
        <row r="63">
          <cell r="M63">
            <v>287763</v>
          </cell>
          <cell r="N63" t="str">
            <v>城 　 R5.3末</v>
          </cell>
        </row>
        <row r="64">
          <cell r="M64">
            <v>267461</v>
          </cell>
          <cell r="N64" t="str">
            <v xml:space="preserve">      R4.3末</v>
          </cell>
        </row>
        <row r="65">
          <cell r="M65">
            <v>248063</v>
          </cell>
          <cell r="N65" t="str">
            <v xml:space="preserve">      R3.3末</v>
          </cell>
        </row>
        <row r="66">
          <cell r="M66">
            <v>229030</v>
          </cell>
          <cell r="N66" t="str">
            <v xml:space="preserve">      R2.3末</v>
          </cell>
        </row>
        <row r="67">
          <cell r="M67">
            <v>207478</v>
          </cell>
          <cell r="N67" t="str">
            <v>宮  H31.3末</v>
          </cell>
        </row>
        <row r="68">
          <cell r="M68">
            <v>129785</v>
          </cell>
          <cell r="N68" t="str">
            <v>手 　 R5.3末</v>
          </cell>
        </row>
        <row r="69">
          <cell r="M69">
            <v>120034</v>
          </cell>
          <cell r="N69" t="str">
            <v xml:space="preserve">      R4.3末</v>
          </cell>
        </row>
        <row r="70">
          <cell r="M70">
            <v>110340</v>
          </cell>
          <cell r="N70" t="str">
            <v xml:space="preserve">      R3.3末</v>
          </cell>
        </row>
        <row r="71">
          <cell r="M71">
            <v>100523</v>
          </cell>
          <cell r="N71" t="str">
            <v xml:space="preserve">      R2.3末</v>
          </cell>
        </row>
        <row r="72">
          <cell r="M72">
            <v>90448</v>
          </cell>
          <cell r="N72" t="str">
            <v>岩  H31.3末</v>
          </cell>
        </row>
        <row r="73">
          <cell r="M73">
            <v>103471</v>
          </cell>
          <cell r="N73" t="str">
            <v>森 　 R5.3末</v>
          </cell>
        </row>
        <row r="74">
          <cell r="M74">
            <v>95046</v>
          </cell>
          <cell r="N74" t="str">
            <v xml:space="preserve">      R4.3末</v>
          </cell>
        </row>
        <row r="75">
          <cell r="M75">
            <v>88014</v>
          </cell>
          <cell r="N75" t="str">
            <v xml:space="preserve">      R3.3末</v>
          </cell>
        </row>
        <row r="76">
          <cell r="M76">
            <v>81266</v>
          </cell>
          <cell r="N76" t="str">
            <v xml:space="preserve">      R2.3末</v>
          </cell>
        </row>
        <row r="77">
          <cell r="M77">
            <v>73790</v>
          </cell>
          <cell r="N77" t="str">
            <v>青  H31.3末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次世代自動車（１）"/>
    </sheetNames>
    <sheetDataSet>
      <sheetData sheetId="0">
        <row r="48">
          <cell r="M48">
            <v>280478</v>
          </cell>
          <cell r="N48" t="str">
            <v>島 　 R6.3末</v>
          </cell>
        </row>
        <row r="49">
          <cell r="M49">
            <v>258989</v>
          </cell>
          <cell r="N49" t="str">
            <v xml:space="preserve">      R5.3末</v>
          </cell>
        </row>
        <row r="50">
          <cell r="M50">
            <v>240529</v>
          </cell>
          <cell r="N50" t="str">
            <v xml:space="preserve">      R4.3末</v>
          </cell>
        </row>
        <row r="51">
          <cell r="M51">
            <v>222121</v>
          </cell>
          <cell r="N51" t="str">
            <v xml:space="preserve">      R3.3末</v>
          </cell>
        </row>
        <row r="52">
          <cell r="M52">
            <v>203462</v>
          </cell>
          <cell r="N52" t="str">
            <v>福  R2.3末</v>
          </cell>
        </row>
        <row r="53">
          <cell r="M53">
            <v>141412</v>
          </cell>
          <cell r="N53" t="str">
            <v>形 　 R6.3末</v>
          </cell>
        </row>
        <row r="54">
          <cell r="M54">
            <v>130912</v>
          </cell>
          <cell r="N54" t="str">
            <v xml:space="preserve">      R5.3末</v>
          </cell>
        </row>
        <row r="55">
          <cell r="M55">
            <v>120979</v>
          </cell>
          <cell r="N55" t="str">
            <v xml:space="preserve">      R4.3末</v>
          </cell>
        </row>
        <row r="56">
          <cell r="M56">
            <v>111758</v>
          </cell>
          <cell r="N56" t="str">
            <v xml:space="preserve">      R3.3末</v>
          </cell>
        </row>
        <row r="57">
          <cell r="M57">
            <v>102898</v>
          </cell>
          <cell r="N57" t="str">
            <v>山  R2.3末</v>
          </cell>
        </row>
        <row r="58">
          <cell r="M58">
            <v>114686</v>
          </cell>
          <cell r="N58" t="str">
            <v>田 　 R6.3末</v>
          </cell>
        </row>
        <row r="59">
          <cell r="M59">
            <v>106148</v>
          </cell>
          <cell r="N59" t="str">
            <v xml:space="preserve">      R5.3末</v>
          </cell>
        </row>
        <row r="60">
          <cell r="M60">
            <v>98465</v>
          </cell>
          <cell r="N60" t="str">
            <v xml:space="preserve">      R4.3末</v>
          </cell>
        </row>
        <row r="61">
          <cell r="M61">
            <v>91188</v>
          </cell>
          <cell r="N61" t="str">
            <v xml:space="preserve">      R3.3末</v>
          </cell>
        </row>
        <row r="62">
          <cell r="M62">
            <v>83447</v>
          </cell>
          <cell r="N62" t="str">
            <v>秋  R2.3末</v>
          </cell>
        </row>
        <row r="63">
          <cell r="M63">
            <v>310748</v>
          </cell>
          <cell r="N63" t="str">
            <v>城 　 R6.3末</v>
          </cell>
        </row>
        <row r="64">
          <cell r="M64">
            <v>287763</v>
          </cell>
          <cell r="N64" t="str">
            <v xml:space="preserve">      R5.3末</v>
          </cell>
        </row>
        <row r="65">
          <cell r="M65">
            <v>267461</v>
          </cell>
          <cell r="N65" t="str">
            <v xml:space="preserve">      R4.3末</v>
          </cell>
        </row>
        <row r="66">
          <cell r="M66">
            <v>248063</v>
          </cell>
          <cell r="N66" t="str">
            <v xml:space="preserve">      R3.3末</v>
          </cell>
        </row>
        <row r="67">
          <cell r="M67">
            <v>229030</v>
          </cell>
          <cell r="N67" t="str">
            <v>宮  R2.3末</v>
          </cell>
        </row>
        <row r="68">
          <cell r="M68">
            <v>140221</v>
          </cell>
          <cell r="N68" t="str">
            <v>手 　 R6.3末</v>
          </cell>
        </row>
        <row r="69">
          <cell r="M69">
            <v>129785</v>
          </cell>
          <cell r="N69" t="str">
            <v xml:space="preserve">      R5.3末</v>
          </cell>
        </row>
        <row r="70">
          <cell r="M70">
            <v>120034</v>
          </cell>
          <cell r="N70" t="str">
            <v xml:space="preserve">      R4.3末</v>
          </cell>
        </row>
        <row r="71">
          <cell r="M71">
            <v>110340</v>
          </cell>
          <cell r="N71" t="str">
            <v xml:space="preserve">      R3.3末</v>
          </cell>
        </row>
        <row r="72">
          <cell r="M72">
            <v>100523</v>
          </cell>
          <cell r="N72" t="str">
            <v>岩  R2.3末</v>
          </cell>
        </row>
        <row r="73">
          <cell r="M73">
            <v>113744</v>
          </cell>
          <cell r="N73" t="str">
            <v>森 　 R6.3末</v>
          </cell>
        </row>
        <row r="74">
          <cell r="M74">
            <v>103471</v>
          </cell>
          <cell r="N74" t="str">
            <v xml:space="preserve">      R5.3末</v>
          </cell>
        </row>
        <row r="75">
          <cell r="M75">
            <v>95046</v>
          </cell>
          <cell r="N75" t="str">
            <v xml:space="preserve">      R4.3末</v>
          </cell>
        </row>
        <row r="76">
          <cell r="M76">
            <v>88014</v>
          </cell>
          <cell r="N76" t="str">
            <v xml:space="preserve">      R3.3末</v>
          </cell>
        </row>
        <row r="77">
          <cell r="M77">
            <v>81266</v>
          </cell>
          <cell r="N77" t="str">
            <v>青  R2.3末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25"/>
  <sheetViews>
    <sheetView showGridLines="0" zoomScaleNormal="100" zoomScaleSheetLayoutView="100" workbookViewId="0">
      <selection activeCell="A11" sqref="A11"/>
    </sheetView>
  </sheetViews>
  <sheetFormatPr defaultColWidth="9" defaultRowHeight="13.2"/>
  <cols>
    <col min="1" max="1" width="10.33203125" style="3" customWidth="1"/>
    <col min="2" max="2" width="2.109375" style="3" customWidth="1"/>
    <col min="3" max="3" width="72.33203125" style="3" customWidth="1"/>
    <col min="4" max="16384" width="9" style="3"/>
  </cols>
  <sheetData>
    <row r="1" spans="1:5" ht="16.2">
      <c r="A1" s="1" t="s">
        <v>362</v>
      </c>
      <c r="B1" s="2"/>
      <c r="C1" s="2"/>
    </row>
    <row r="2" spans="1:5" ht="20.100000000000001" customHeight="1">
      <c r="A2" s="4" t="s">
        <v>0</v>
      </c>
      <c r="B2" s="912" t="s">
        <v>1</v>
      </c>
      <c r="C2" s="913"/>
      <c r="D2" s="5"/>
      <c r="E2" s="5"/>
    </row>
    <row r="3" spans="1:5" ht="20.100000000000001" customHeight="1">
      <c r="A3" s="157"/>
      <c r="B3" s="158" t="s">
        <v>2</v>
      </c>
      <c r="C3" s="159"/>
      <c r="D3" s="6"/>
    </row>
    <row r="4" spans="1:5" ht="39.6">
      <c r="A4" s="168" t="s">
        <v>575</v>
      </c>
      <c r="B4" s="9"/>
      <c r="C4" s="167" t="s">
        <v>364</v>
      </c>
      <c r="D4" s="6"/>
    </row>
    <row r="5" spans="1:5" ht="20.100000000000001" customHeight="1">
      <c r="A5" s="154" t="s">
        <v>576</v>
      </c>
      <c r="B5" s="10"/>
      <c r="C5" s="11" t="s">
        <v>365</v>
      </c>
      <c r="D5" s="6"/>
    </row>
    <row r="6" spans="1:5" ht="20.100000000000001" customHeight="1">
      <c r="A6" s="154" t="s">
        <v>577</v>
      </c>
      <c r="B6" s="10"/>
      <c r="C6" s="11" t="s">
        <v>3</v>
      </c>
      <c r="D6" s="6"/>
    </row>
    <row r="7" spans="1:5" ht="20.100000000000001" customHeight="1">
      <c r="A7" s="160"/>
      <c r="B7" s="161" t="s">
        <v>16</v>
      </c>
      <c r="C7" s="162"/>
      <c r="D7" s="6"/>
    </row>
    <row r="8" spans="1:5" ht="20.100000000000001" customHeight="1">
      <c r="A8" s="153" t="s">
        <v>578</v>
      </c>
      <c r="B8" s="7"/>
      <c r="C8" s="8" t="s">
        <v>155</v>
      </c>
      <c r="D8" s="6"/>
    </row>
    <row r="9" spans="1:5" ht="20.100000000000001" customHeight="1">
      <c r="A9" s="153" t="s">
        <v>579</v>
      </c>
      <c r="B9" s="7"/>
      <c r="C9" s="8" t="s">
        <v>156</v>
      </c>
      <c r="D9" s="6"/>
    </row>
    <row r="10" spans="1:5" ht="20.100000000000001" customHeight="1">
      <c r="A10" s="153" t="s">
        <v>580</v>
      </c>
      <c r="B10" s="7"/>
      <c r="C10" s="8" t="s">
        <v>150</v>
      </c>
      <c r="D10" s="6"/>
    </row>
    <row r="11" spans="1:5" ht="20.100000000000001" customHeight="1">
      <c r="A11" s="153" t="s">
        <v>581</v>
      </c>
      <c r="B11" s="7"/>
      <c r="C11" s="8" t="s">
        <v>151</v>
      </c>
      <c r="D11" s="6"/>
    </row>
    <row r="12" spans="1:5" ht="20.100000000000001" customHeight="1">
      <c r="A12" s="153" t="s">
        <v>582</v>
      </c>
      <c r="B12" s="7"/>
      <c r="C12" s="8" t="s">
        <v>152</v>
      </c>
      <c r="D12" s="6"/>
    </row>
    <row r="13" spans="1:5" ht="20.100000000000001" customHeight="1">
      <c r="A13" s="153" t="s">
        <v>583</v>
      </c>
      <c r="B13" s="7"/>
      <c r="C13" s="8" t="s">
        <v>153</v>
      </c>
      <c r="D13" s="6"/>
    </row>
    <row r="14" spans="1:5" ht="20.100000000000001" customHeight="1">
      <c r="A14" s="153" t="s">
        <v>584</v>
      </c>
      <c r="B14" s="7"/>
      <c r="C14" s="8" t="s">
        <v>154</v>
      </c>
      <c r="D14" s="6"/>
    </row>
    <row r="15" spans="1:5" ht="20.100000000000001" customHeight="1">
      <c r="A15" s="202"/>
      <c r="B15" s="163" t="s">
        <v>4</v>
      </c>
      <c r="C15" s="164"/>
      <c r="D15" s="6"/>
    </row>
    <row r="16" spans="1:5" ht="20.100000000000001" customHeight="1">
      <c r="A16" s="153" t="s">
        <v>585</v>
      </c>
      <c r="B16" s="7"/>
      <c r="C16" s="8" t="s">
        <v>5</v>
      </c>
      <c r="D16" s="6"/>
    </row>
    <row r="17" spans="1:4" ht="20.100000000000001" customHeight="1">
      <c r="A17" s="203"/>
      <c r="B17" s="165" t="s">
        <v>7</v>
      </c>
      <c r="C17" s="166"/>
      <c r="D17" s="6"/>
    </row>
    <row r="18" spans="1:4" ht="20.100000000000001" customHeight="1">
      <c r="A18" s="153" t="s">
        <v>6</v>
      </c>
      <c r="B18" s="7"/>
      <c r="C18" s="12" t="s">
        <v>14</v>
      </c>
      <c r="D18" s="6"/>
    </row>
    <row r="19" spans="1:4" ht="20.100000000000001" customHeight="1">
      <c r="A19" s="153" t="s">
        <v>586</v>
      </c>
      <c r="B19" s="7"/>
      <c r="C19" s="12" t="s">
        <v>15</v>
      </c>
      <c r="D19" s="6"/>
    </row>
    <row r="20" spans="1:4" ht="20.100000000000001" customHeight="1">
      <c r="A20" s="153" t="s">
        <v>587</v>
      </c>
      <c r="B20" s="7"/>
      <c r="C20" s="12" t="s">
        <v>8</v>
      </c>
      <c r="D20" s="6"/>
    </row>
    <row r="21" spans="1:4" ht="20.100000000000001" customHeight="1">
      <c r="A21" s="155" t="s">
        <v>588</v>
      </c>
      <c r="B21" s="7"/>
      <c r="C21" s="12" t="s">
        <v>9</v>
      </c>
      <c r="D21" s="6"/>
    </row>
    <row r="22" spans="1:4" ht="20.100000000000001" customHeight="1">
      <c r="A22" s="153" t="s">
        <v>589</v>
      </c>
      <c r="B22" s="7"/>
      <c r="C22" s="12" t="s">
        <v>10</v>
      </c>
      <c r="D22" s="6"/>
    </row>
    <row r="23" spans="1:4" ht="20.100000000000001" customHeight="1">
      <c r="A23" s="153" t="s">
        <v>590</v>
      </c>
      <c r="B23" s="7"/>
      <c r="C23" s="12" t="s">
        <v>11</v>
      </c>
      <c r="D23" s="6"/>
    </row>
    <row r="24" spans="1:4" ht="20.100000000000001" customHeight="1">
      <c r="A24" s="153" t="s">
        <v>591</v>
      </c>
      <c r="B24" s="7"/>
      <c r="C24" s="12" t="s">
        <v>12</v>
      </c>
      <c r="D24" s="6"/>
    </row>
    <row r="25" spans="1:4" ht="20.100000000000001" customHeight="1">
      <c r="A25" s="156" t="s">
        <v>592</v>
      </c>
      <c r="B25" s="13"/>
      <c r="C25" s="14" t="s">
        <v>13</v>
      </c>
      <c r="D25" s="6"/>
    </row>
  </sheetData>
  <mergeCells count="1">
    <mergeCell ref="B2:C2"/>
  </mergeCells>
  <phoneticPr fontId="6"/>
  <hyperlinks>
    <hyperlink ref="A6" location="'Ⅲ-1-5'!A1" display="Ⅲ-1-5" xr:uid="{00000000-0004-0000-0000-000001000000}"/>
    <hyperlink ref="A8" location="'Ⅲ-2-1-1'!A1" display="Ⅲ-2-1-1" xr:uid="{00000000-0004-0000-0000-000002000000}"/>
    <hyperlink ref="A9" location="'Ⅲ-2-1-2'!A1" display="Ⅲ-2-1-2" xr:uid="{00000000-0004-0000-0000-000003000000}"/>
    <hyperlink ref="A10" location="'Ⅲ-2-2-1'!A1" display="Ⅲ-2-2-1" xr:uid="{00000000-0004-0000-0000-000004000000}"/>
    <hyperlink ref="A11" location="'Ⅲ-2-2-2'!A1" display="Ⅲ-2-2-2" xr:uid="{00000000-0004-0000-0000-000005000000}"/>
    <hyperlink ref="A12" location="'Ⅲ-2-2-3'!A1" display="Ⅲ-2-2-3" xr:uid="{00000000-0004-0000-0000-000006000000}"/>
    <hyperlink ref="A13" location="'Ⅲ-2-2-4'!A1" display="Ⅲ-2-2-4" xr:uid="{00000000-0004-0000-0000-000007000000}"/>
    <hyperlink ref="A14" location="'Ⅲ-2-2-5'!A1" display="Ⅲ-2-2-5" xr:uid="{00000000-0004-0000-0000-000008000000}"/>
    <hyperlink ref="A16" location="'Ⅲ-3-1'!A1" display="Ⅲ-3-1" xr:uid="{00000000-0004-0000-0000-000009000000}"/>
    <hyperlink ref="A18" location="'Ⅲ-4-1'!A1" display="Ⅲ-4-1" xr:uid="{00000000-0004-0000-0000-00000A000000}"/>
    <hyperlink ref="A19" location="'Ⅲ-4-3'!A1" display="Ⅲ-4-3" xr:uid="{00000000-0004-0000-0000-00000B000000}"/>
    <hyperlink ref="A20" location="'Ⅲ-4-4'!A1" display="Ⅲ-4-4" xr:uid="{00000000-0004-0000-0000-00000C000000}"/>
    <hyperlink ref="A21" location="'Ⅲ-4-5'!A1" display="Ⅲ-4-5" xr:uid="{00000000-0004-0000-0000-00000D000000}"/>
    <hyperlink ref="A22" location="'Ⅲ-4-6'!A1" display="Ⅲ-4-6" xr:uid="{00000000-0004-0000-0000-00000E000000}"/>
    <hyperlink ref="A23" location="'Ⅲ-4-7'!A1" display="Ⅲ-4-7" xr:uid="{00000000-0004-0000-0000-00000F000000}"/>
    <hyperlink ref="A24" location="'Ⅲ-4-8'!A1" display="Ⅲ-4-8" xr:uid="{00000000-0004-0000-0000-000010000000}"/>
    <hyperlink ref="A25" location="'Ⅲ-4-9'!A1" display="Ⅲ-4-9" xr:uid="{00000000-0004-0000-0000-000011000000}"/>
    <hyperlink ref="A4" location="'Ⅲ-1-1,2,3'!A1" display="Ⅲ-1-1,2,3" xr:uid="{00000000-0004-0000-0000-000012000000}"/>
    <hyperlink ref="A5" location="'Ⅲ-1-4'!A1" display="Ⅲ-1-4" xr:uid="{00000000-0004-0000-0000-00001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E075-7FB4-4FBA-BEF1-E44B9A181BED}">
  <sheetPr>
    <tabColor rgb="FF00FFFF"/>
  </sheetPr>
  <dimension ref="A1:CA54"/>
  <sheetViews>
    <sheetView showGridLines="0" view="pageBreakPreview" topLeftCell="A25" zoomScaleNormal="100" zoomScaleSheetLayoutView="100" workbookViewId="0">
      <selection activeCell="BB30" sqref="BB30"/>
    </sheetView>
  </sheetViews>
  <sheetFormatPr defaultColWidth="9" defaultRowHeight="13.2"/>
  <cols>
    <col min="1" max="44" width="1.88671875" style="205" customWidth="1"/>
    <col min="45" max="46" width="1.77734375" style="205" customWidth="1"/>
    <col min="47" max="48" width="1.88671875" style="205" customWidth="1"/>
    <col min="49" max="51" width="1.77734375" style="205" customWidth="1"/>
    <col min="52" max="256" width="9" style="205"/>
    <col min="257" max="300" width="1.88671875" style="205" customWidth="1"/>
    <col min="301" max="302" width="1.77734375" style="205" customWidth="1"/>
    <col min="303" max="304" width="1.88671875" style="205" customWidth="1"/>
    <col min="305" max="307" width="1.77734375" style="205" customWidth="1"/>
    <col min="308" max="512" width="9" style="205"/>
    <col min="513" max="556" width="1.88671875" style="205" customWidth="1"/>
    <col min="557" max="558" width="1.77734375" style="205" customWidth="1"/>
    <col min="559" max="560" width="1.88671875" style="205" customWidth="1"/>
    <col min="561" max="563" width="1.77734375" style="205" customWidth="1"/>
    <col min="564" max="768" width="9" style="205"/>
    <col min="769" max="812" width="1.88671875" style="205" customWidth="1"/>
    <col min="813" max="814" width="1.77734375" style="205" customWidth="1"/>
    <col min="815" max="816" width="1.88671875" style="205" customWidth="1"/>
    <col min="817" max="819" width="1.77734375" style="205" customWidth="1"/>
    <col min="820" max="1024" width="9" style="205"/>
    <col min="1025" max="1068" width="1.88671875" style="205" customWidth="1"/>
    <col min="1069" max="1070" width="1.77734375" style="205" customWidth="1"/>
    <col min="1071" max="1072" width="1.88671875" style="205" customWidth="1"/>
    <col min="1073" max="1075" width="1.77734375" style="205" customWidth="1"/>
    <col min="1076" max="1280" width="9" style="205"/>
    <col min="1281" max="1324" width="1.88671875" style="205" customWidth="1"/>
    <col min="1325" max="1326" width="1.77734375" style="205" customWidth="1"/>
    <col min="1327" max="1328" width="1.88671875" style="205" customWidth="1"/>
    <col min="1329" max="1331" width="1.77734375" style="205" customWidth="1"/>
    <col min="1332" max="1536" width="9" style="205"/>
    <col min="1537" max="1580" width="1.88671875" style="205" customWidth="1"/>
    <col min="1581" max="1582" width="1.77734375" style="205" customWidth="1"/>
    <col min="1583" max="1584" width="1.88671875" style="205" customWidth="1"/>
    <col min="1585" max="1587" width="1.77734375" style="205" customWidth="1"/>
    <col min="1588" max="1792" width="9" style="205"/>
    <col min="1793" max="1836" width="1.88671875" style="205" customWidth="1"/>
    <col min="1837" max="1838" width="1.77734375" style="205" customWidth="1"/>
    <col min="1839" max="1840" width="1.88671875" style="205" customWidth="1"/>
    <col min="1841" max="1843" width="1.77734375" style="205" customWidth="1"/>
    <col min="1844" max="2048" width="9" style="205"/>
    <col min="2049" max="2092" width="1.88671875" style="205" customWidth="1"/>
    <col min="2093" max="2094" width="1.77734375" style="205" customWidth="1"/>
    <col min="2095" max="2096" width="1.88671875" style="205" customWidth="1"/>
    <col min="2097" max="2099" width="1.77734375" style="205" customWidth="1"/>
    <col min="2100" max="2304" width="9" style="205"/>
    <col min="2305" max="2348" width="1.88671875" style="205" customWidth="1"/>
    <col min="2349" max="2350" width="1.77734375" style="205" customWidth="1"/>
    <col min="2351" max="2352" width="1.88671875" style="205" customWidth="1"/>
    <col min="2353" max="2355" width="1.77734375" style="205" customWidth="1"/>
    <col min="2356" max="2560" width="9" style="205"/>
    <col min="2561" max="2604" width="1.88671875" style="205" customWidth="1"/>
    <col min="2605" max="2606" width="1.77734375" style="205" customWidth="1"/>
    <col min="2607" max="2608" width="1.88671875" style="205" customWidth="1"/>
    <col min="2609" max="2611" width="1.77734375" style="205" customWidth="1"/>
    <col min="2612" max="2816" width="9" style="205"/>
    <col min="2817" max="2860" width="1.88671875" style="205" customWidth="1"/>
    <col min="2861" max="2862" width="1.77734375" style="205" customWidth="1"/>
    <col min="2863" max="2864" width="1.88671875" style="205" customWidth="1"/>
    <col min="2865" max="2867" width="1.77734375" style="205" customWidth="1"/>
    <col min="2868" max="3072" width="9" style="205"/>
    <col min="3073" max="3116" width="1.88671875" style="205" customWidth="1"/>
    <col min="3117" max="3118" width="1.77734375" style="205" customWidth="1"/>
    <col min="3119" max="3120" width="1.88671875" style="205" customWidth="1"/>
    <col min="3121" max="3123" width="1.77734375" style="205" customWidth="1"/>
    <col min="3124" max="3328" width="9" style="205"/>
    <col min="3329" max="3372" width="1.88671875" style="205" customWidth="1"/>
    <col min="3373" max="3374" width="1.77734375" style="205" customWidth="1"/>
    <col min="3375" max="3376" width="1.88671875" style="205" customWidth="1"/>
    <col min="3377" max="3379" width="1.77734375" style="205" customWidth="1"/>
    <col min="3380" max="3584" width="9" style="205"/>
    <col min="3585" max="3628" width="1.88671875" style="205" customWidth="1"/>
    <col min="3629" max="3630" width="1.77734375" style="205" customWidth="1"/>
    <col min="3631" max="3632" width="1.88671875" style="205" customWidth="1"/>
    <col min="3633" max="3635" width="1.77734375" style="205" customWidth="1"/>
    <col min="3636" max="3840" width="9" style="205"/>
    <col min="3841" max="3884" width="1.88671875" style="205" customWidth="1"/>
    <col min="3885" max="3886" width="1.77734375" style="205" customWidth="1"/>
    <col min="3887" max="3888" width="1.88671875" style="205" customWidth="1"/>
    <col min="3889" max="3891" width="1.77734375" style="205" customWidth="1"/>
    <col min="3892" max="4096" width="9" style="205"/>
    <col min="4097" max="4140" width="1.88671875" style="205" customWidth="1"/>
    <col min="4141" max="4142" width="1.77734375" style="205" customWidth="1"/>
    <col min="4143" max="4144" width="1.88671875" style="205" customWidth="1"/>
    <col min="4145" max="4147" width="1.77734375" style="205" customWidth="1"/>
    <col min="4148" max="4352" width="9" style="205"/>
    <col min="4353" max="4396" width="1.88671875" style="205" customWidth="1"/>
    <col min="4397" max="4398" width="1.77734375" style="205" customWidth="1"/>
    <col min="4399" max="4400" width="1.88671875" style="205" customWidth="1"/>
    <col min="4401" max="4403" width="1.77734375" style="205" customWidth="1"/>
    <col min="4404" max="4608" width="9" style="205"/>
    <col min="4609" max="4652" width="1.88671875" style="205" customWidth="1"/>
    <col min="4653" max="4654" width="1.77734375" style="205" customWidth="1"/>
    <col min="4655" max="4656" width="1.88671875" style="205" customWidth="1"/>
    <col min="4657" max="4659" width="1.77734375" style="205" customWidth="1"/>
    <col min="4660" max="4864" width="9" style="205"/>
    <col min="4865" max="4908" width="1.88671875" style="205" customWidth="1"/>
    <col min="4909" max="4910" width="1.77734375" style="205" customWidth="1"/>
    <col min="4911" max="4912" width="1.88671875" style="205" customWidth="1"/>
    <col min="4913" max="4915" width="1.77734375" style="205" customWidth="1"/>
    <col min="4916" max="5120" width="9" style="205"/>
    <col min="5121" max="5164" width="1.88671875" style="205" customWidth="1"/>
    <col min="5165" max="5166" width="1.77734375" style="205" customWidth="1"/>
    <col min="5167" max="5168" width="1.88671875" style="205" customWidth="1"/>
    <col min="5169" max="5171" width="1.77734375" style="205" customWidth="1"/>
    <col min="5172" max="5376" width="9" style="205"/>
    <col min="5377" max="5420" width="1.88671875" style="205" customWidth="1"/>
    <col min="5421" max="5422" width="1.77734375" style="205" customWidth="1"/>
    <col min="5423" max="5424" width="1.88671875" style="205" customWidth="1"/>
    <col min="5425" max="5427" width="1.77734375" style="205" customWidth="1"/>
    <col min="5428" max="5632" width="9" style="205"/>
    <col min="5633" max="5676" width="1.88671875" style="205" customWidth="1"/>
    <col min="5677" max="5678" width="1.77734375" style="205" customWidth="1"/>
    <col min="5679" max="5680" width="1.88671875" style="205" customWidth="1"/>
    <col min="5681" max="5683" width="1.77734375" style="205" customWidth="1"/>
    <col min="5684" max="5888" width="9" style="205"/>
    <col min="5889" max="5932" width="1.88671875" style="205" customWidth="1"/>
    <col min="5933" max="5934" width="1.77734375" style="205" customWidth="1"/>
    <col min="5935" max="5936" width="1.88671875" style="205" customWidth="1"/>
    <col min="5937" max="5939" width="1.77734375" style="205" customWidth="1"/>
    <col min="5940" max="6144" width="9" style="205"/>
    <col min="6145" max="6188" width="1.88671875" style="205" customWidth="1"/>
    <col min="6189" max="6190" width="1.77734375" style="205" customWidth="1"/>
    <col min="6191" max="6192" width="1.88671875" style="205" customWidth="1"/>
    <col min="6193" max="6195" width="1.77734375" style="205" customWidth="1"/>
    <col min="6196" max="6400" width="9" style="205"/>
    <col min="6401" max="6444" width="1.88671875" style="205" customWidth="1"/>
    <col min="6445" max="6446" width="1.77734375" style="205" customWidth="1"/>
    <col min="6447" max="6448" width="1.88671875" style="205" customWidth="1"/>
    <col min="6449" max="6451" width="1.77734375" style="205" customWidth="1"/>
    <col min="6452" max="6656" width="9" style="205"/>
    <col min="6657" max="6700" width="1.88671875" style="205" customWidth="1"/>
    <col min="6701" max="6702" width="1.77734375" style="205" customWidth="1"/>
    <col min="6703" max="6704" width="1.88671875" style="205" customWidth="1"/>
    <col min="6705" max="6707" width="1.77734375" style="205" customWidth="1"/>
    <col min="6708" max="6912" width="9" style="205"/>
    <col min="6913" max="6956" width="1.88671875" style="205" customWidth="1"/>
    <col min="6957" max="6958" width="1.77734375" style="205" customWidth="1"/>
    <col min="6959" max="6960" width="1.88671875" style="205" customWidth="1"/>
    <col min="6961" max="6963" width="1.77734375" style="205" customWidth="1"/>
    <col min="6964" max="7168" width="9" style="205"/>
    <col min="7169" max="7212" width="1.88671875" style="205" customWidth="1"/>
    <col min="7213" max="7214" width="1.77734375" style="205" customWidth="1"/>
    <col min="7215" max="7216" width="1.88671875" style="205" customWidth="1"/>
    <col min="7217" max="7219" width="1.77734375" style="205" customWidth="1"/>
    <col min="7220" max="7424" width="9" style="205"/>
    <col min="7425" max="7468" width="1.88671875" style="205" customWidth="1"/>
    <col min="7469" max="7470" width="1.77734375" style="205" customWidth="1"/>
    <col min="7471" max="7472" width="1.88671875" style="205" customWidth="1"/>
    <col min="7473" max="7475" width="1.77734375" style="205" customWidth="1"/>
    <col min="7476" max="7680" width="9" style="205"/>
    <col min="7681" max="7724" width="1.88671875" style="205" customWidth="1"/>
    <col min="7725" max="7726" width="1.77734375" style="205" customWidth="1"/>
    <col min="7727" max="7728" width="1.88671875" style="205" customWidth="1"/>
    <col min="7729" max="7731" width="1.77734375" style="205" customWidth="1"/>
    <col min="7732" max="7936" width="9" style="205"/>
    <col min="7937" max="7980" width="1.88671875" style="205" customWidth="1"/>
    <col min="7981" max="7982" width="1.77734375" style="205" customWidth="1"/>
    <col min="7983" max="7984" width="1.88671875" style="205" customWidth="1"/>
    <col min="7985" max="7987" width="1.77734375" style="205" customWidth="1"/>
    <col min="7988" max="8192" width="9" style="205"/>
    <col min="8193" max="8236" width="1.88671875" style="205" customWidth="1"/>
    <col min="8237" max="8238" width="1.77734375" style="205" customWidth="1"/>
    <col min="8239" max="8240" width="1.88671875" style="205" customWidth="1"/>
    <col min="8241" max="8243" width="1.77734375" style="205" customWidth="1"/>
    <col min="8244" max="8448" width="9" style="205"/>
    <col min="8449" max="8492" width="1.88671875" style="205" customWidth="1"/>
    <col min="8493" max="8494" width="1.77734375" style="205" customWidth="1"/>
    <col min="8495" max="8496" width="1.88671875" style="205" customWidth="1"/>
    <col min="8497" max="8499" width="1.77734375" style="205" customWidth="1"/>
    <col min="8500" max="8704" width="9" style="205"/>
    <col min="8705" max="8748" width="1.88671875" style="205" customWidth="1"/>
    <col min="8749" max="8750" width="1.77734375" style="205" customWidth="1"/>
    <col min="8751" max="8752" width="1.88671875" style="205" customWidth="1"/>
    <col min="8753" max="8755" width="1.77734375" style="205" customWidth="1"/>
    <col min="8756" max="8960" width="9" style="205"/>
    <col min="8961" max="9004" width="1.88671875" style="205" customWidth="1"/>
    <col min="9005" max="9006" width="1.77734375" style="205" customWidth="1"/>
    <col min="9007" max="9008" width="1.88671875" style="205" customWidth="1"/>
    <col min="9009" max="9011" width="1.77734375" style="205" customWidth="1"/>
    <col min="9012" max="9216" width="9" style="205"/>
    <col min="9217" max="9260" width="1.88671875" style="205" customWidth="1"/>
    <col min="9261" max="9262" width="1.77734375" style="205" customWidth="1"/>
    <col min="9263" max="9264" width="1.88671875" style="205" customWidth="1"/>
    <col min="9265" max="9267" width="1.77734375" style="205" customWidth="1"/>
    <col min="9268" max="9472" width="9" style="205"/>
    <col min="9473" max="9516" width="1.88671875" style="205" customWidth="1"/>
    <col min="9517" max="9518" width="1.77734375" style="205" customWidth="1"/>
    <col min="9519" max="9520" width="1.88671875" style="205" customWidth="1"/>
    <col min="9521" max="9523" width="1.77734375" style="205" customWidth="1"/>
    <col min="9524" max="9728" width="9" style="205"/>
    <col min="9729" max="9772" width="1.88671875" style="205" customWidth="1"/>
    <col min="9773" max="9774" width="1.77734375" style="205" customWidth="1"/>
    <col min="9775" max="9776" width="1.88671875" style="205" customWidth="1"/>
    <col min="9777" max="9779" width="1.77734375" style="205" customWidth="1"/>
    <col min="9780" max="9984" width="9" style="205"/>
    <col min="9985" max="10028" width="1.88671875" style="205" customWidth="1"/>
    <col min="10029" max="10030" width="1.77734375" style="205" customWidth="1"/>
    <col min="10031" max="10032" width="1.88671875" style="205" customWidth="1"/>
    <col min="10033" max="10035" width="1.77734375" style="205" customWidth="1"/>
    <col min="10036" max="10240" width="9" style="205"/>
    <col min="10241" max="10284" width="1.88671875" style="205" customWidth="1"/>
    <col min="10285" max="10286" width="1.77734375" style="205" customWidth="1"/>
    <col min="10287" max="10288" width="1.88671875" style="205" customWidth="1"/>
    <col min="10289" max="10291" width="1.77734375" style="205" customWidth="1"/>
    <col min="10292" max="10496" width="9" style="205"/>
    <col min="10497" max="10540" width="1.88671875" style="205" customWidth="1"/>
    <col min="10541" max="10542" width="1.77734375" style="205" customWidth="1"/>
    <col min="10543" max="10544" width="1.88671875" style="205" customWidth="1"/>
    <col min="10545" max="10547" width="1.77734375" style="205" customWidth="1"/>
    <col min="10548" max="10752" width="9" style="205"/>
    <col min="10753" max="10796" width="1.88671875" style="205" customWidth="1"/>
    <col min="10797" max="10798" width="1.77734375" style="205" customWidth="1"/>
    <col min="10799" max="10800" width="1.88671875" style="205" customWidth="1"/>
    <col min="10801" max="10803" width="1.77734375" style="205" customWidth="1"/>
    <col min="10804" max="11008" width="9" style="205"/>
    <col min="11009" max="11052" width="1.88671875" style="205" customWidth="1"/>
    <col min="11053" max="11054" width="1.77734375" style="205" customWidth="1"/>
    <col min="11055" max="11056" width="1.88671875" style="205" customWidth="1"/>
    <col min="11057" max="11059" width="1.77734375" style="205" customWidth="1"/>
    <col min="11060" max="11264" width="9" style="205"/>
    <col min="11265" max="11308" width="1.88671875" style="205" customWidth="1"/>
    <col min="11309" max="11310" width="1.77734375" style="205" customWidth="1"/>
    <col min="11311" max="11312" width="1.88671875" style="205" customWidth="1"/>
    <col min="11313" max="11315" width="1.77734375" style="205" customWidth="1"/>
    <col min="11316" max="11520" width="9" style="205"/>
    <col min="11521" max="11564" width="1.88671875" style="205" customWidth="1"/>
    <col min="11565" max="11566" width="1.77734375" style="205" customWidth="1"/>
    <col min="11567" max="11568" width="1.88671875" style="205" customWidth="1"/>
    <col min="11569" max="11571" width="1.77734375" style="205" customWidth="1"/>
    <col min="11572" max="11776" width="9" style="205"/>
    <col min="11777" max="11820" width="1.88671875" style="205" customWidth="1"/>
    <col min="11821" max="11822" width="1.77734375" style="205" customWidth="1"/>
    <col min="11823" max="11824" width="1.88671875" style="205" customWidth="1"/>
    <col min="11825" max="11827" width="1.77734375" style="205" customWidth="1"/>
    <col min="11828" max="12032" width="9" style="205"/>
    <col min="12033" max="12076" width="1.88671875" style="205" customWidth="1"/>
    <col min="12077" max="12078" width="1.77734375" style="205" customWidth="1"/>
    <col min="12079" max="12080" width="1.88671875" style="205" customWidth="1"/>
    <col min="12081" max="12083" width="1.77734375" style="205" customWidth="1"/>
    <col min="12084" max="12288" width="9" style="205"/>
    <col min="12289" max="12332" width="1.88671875" style="205" customWidth="1"/>
    <col min="12333" max="12334" width="1.77734375" style="205" customWidth="1"/>
    <col min="12335" max="12336" width="1.88671875" style="205" customWidth="1"/>
    <col min="12337" max="12339" width="1.77734375" style="205" customWidth="1"/>
    <col min="12340" max="12544" width="9" style="205"/>
    <col min="12545" max="12588" width="1.88671875" style="205" customWidth="1"/>
    <col min="12589" max="12590" width="1.77734375" style="205" customWidth="1"/>
    <col min="12591" max="12592" width="1.88671875" style="205" customWidth="1"/>
    <col min="12593" max="12595" width="1.77734375" style="205" customWidth="1"/>
    <col min="12596" max="12800" width="9" style="205"/>
    <col min="12801" max="12844" width="1.88671875" style="205" customWidth="1"/>
    <col min="12845" max="12846" width="1.77734375" style="205" customWidth="1"/>
    <col min="12847" max="12848" width="1.88671875" style="205" customWidth="1"/>
    <col min="12849" max="12851" width="1.77734375" style="205" customWidth="1"/>
    <col min="12852" max="13056" width="9" style="205"/>
    <col min="13057" max="13100" width="1.88671875" style="205" customWidth="1"/>
    <col min="13101" max="13102" width="1.77734375" style="205" customWidth="1"/>
    <col min="13103" max="13104" width="1.88671875" style="205" customWidth="1"/>
    <col min="13105" max="13107" width="1.77734375" style="205" customWidth="1"/>
    <col min="13108" max="13312" width="9" style="205"/>
    <col min="13313" max="13356" width="1.88671875" style="205" customWidth="1"/>
    <col min="13357" max="13358" width="1.77734375" style="205" customWidth="1"/>
    <col min="13359" max="13360" width="1.88671875" style="205" customWidth="1"/>
    <col min="13361" max="13363" width="1.77734375" style="205" customWidth="1"/>
    <col min="13364" max="13568" width="9" style="205"/>
    <col min="13569" max="13612" width="1.88671875" style="205" customWidth="1"/>
    <col min="13613" max="13614" width="1.77734375" style="205" customWidth="1"/>
    <col min="13615" max="13616" width="1.88671875" style="205" customWidth="1"/>
    <col min="13617" max="13619" width="1.77734375" style="205" customWidth="1"/>
    <col min="13620" max="13824" width="9" style="205"/>
    <col min="13825" max="13868" width="1.88671875" style="205" customWidth="1"/>
    <col min="13869" max="13870" width="1.77734375" style="205" customWidth="1"/>
    <col min="13871" max="13872" width="1.88671875" style="205" customWidth="1"/>
    <col min="13873" max="13875" width="1.77734375" style="205" customWidth="1"/>
    <col min="13876" max="14080" width="9" style="205"/>
    <col min="14081" max="14124" width="1.88671875" style="205" customWidth="1"/>
    <col min="14125" max="14126" width="1.77734375" style="205" customWidth="1"/>
    <col min="14127" max="14128" width="1.88671875" style="205" customWidth="1"/>
    <col min="14129" max="14131" width="1.77734375" style="205" customWidth="1"/>
    <col min="14132" max="14336" width="9" style="205"/>
    <col min="14337" max="14380" width="1.88671875" style="205" customWidth="1"/>
    <col min="14381" max="14382" width="1.77734375" style="205" customWidth="1"/>
    <col min="14383" max="14384" width="1.88671875" style="205" customWidth="1"/>
    <col min="14385" max="14387" width="1.77734375" style="205" customWidth="1"/>
    <col min="14388" max="14592" width="9" style="205"/>
    <col min="14593" max="14636" width="1.88671875" style="205" customWidth="1"/>
    <col min="14637" max="14638" width="1.77734375" style="205" customWidth="1"/>
    <col min="14639" max="14640" width="1.88671875" style="205" customWidth="1"/>
    <col min="14641" max="14643" width="1.77734375" style="205" customWidth="1"/>
    <col min="14644" max="14848" width="9" style="205"/>
    <col min="14849" max="14892" width="1.88671875" style="205" customWidth="1"/>
    <col min="14893" max="14894" width="1.77734375" style="205" customWidth="1"/>
    <col min="14895" max="14896" width="1.88671875" style="205" customWidth="1"/>
    <col min="14897" max="14899" width="1.77734375" style="205" customWidth="1"/>
    <col min="14900" max="15104" width="9" style="205"/>
    <col min="15105" max="15148" width="1.88671875" style="205" customWidth="1"/>
    <col min="15149" max="15150" width="1.77734375" style="205" customWidth="1"/>
    <col min="15151" max="15152" width="1.88671875" style="205" customWidth="1"/>
    <col min="15153" max="15155" width="1.77734375" style="205" customWidth="1"/>
    <col min="15156" max="15360" width="9" style="205"/>
    <col min="15361" max="15404" width="1.88671875" style="205" customWidth="1"/>
    <col min="15405" max="15406" width="1.77734375" style="205" customWidth="1"/>
    <col min="15407" max="15408" width="1.88671875" style="205" customWidth="1"/>
    <col min="15409" max="15411" width="1.77734375" style="205" customWidth="1"/>
    <col min="15412" max="15616" width="9" style="205"/>
    <col min="15617" max="15660" width="1.88671875" style="205" customWidth="1"/>
    <col min="15661" max="15662" width="1.77734375" style="205" customWidth="1"/>
    <col min="15663" max="15664" width="1.88671875" style="205" customWidth="1"/>
    <col min="15665" max="15667" width="1.77734375" style="205" customWidth="1"/>
    <col min="15668" max="15872" width="9" style="205"/>
    <col min="15873" max="15916" width="1.88671875" style="205" customWidth="1"/>
    <col min="15917" max="15918" width="1.77734375" style="205" customWidth="1"/>
    <col min="15919" max="15920" width="1.88671875" style="205" customWidth="1"/>
    <col min="15921" max="15923" width="1.77734375" style="205" customWidth="1"/>
    <col min="15924" max="16128" width="9" style="205"/>
    <col min="16129" max="16172" width="1.88671875" style="205" customWidth="1"/>
    <col min="16173" max="16174" width="1.77734375" style="205" customWidth="1"/>
    <col min="16175" max="16176" width="1.88671875" style="205" customWidth="1"/>
    <col min="16177" max="16179" width="1.77734375" style="205" customWidth="1"/>
    <col min="16180" max="16384" width="9" style="205"/>
  </cols>
  <sheetData>
    <row r="1" spans="1:79" ht="16.2">
      <c r="A1" s="204" t="s">
        <v>593</v>
      </c>
    </row>
    <row r="2" spans="1:79" ht="9.6" customHeight="1">
      <c r="A2" s="204"/>
    </row>
    <row r="3" spans="1:79" ht="14.4">
      <c r="A3" s="207" t="s">
        <v>594</v>
      </c>
    </row>
    <row r="4" spans="1:79">
      <c r="AT4" s="750" t="s">
        <v>595</v>
      </c>
      <c r="AU4" s="211"/>
    </row>
    <row r="5" spans="1:79" s="211" customFormat="1" ht="18" customHeight="1">
      <c r="A5" s="751" t="s">
        <v>166</v>
      </c>
      <c r="B5" s="752"/>
      <c r="C5" s="753"/>
      <c r="D5" s="754" t="s">
        <v>366</v>
      </c>
      <c r="E5" s="753"/>
      <c r="F5" s="755"/>
      <c r="G5" s="914" t="s">
        <v>408</v>
      </c>
      <c r="H5" s="915"/>
      <c r="I5" s="915"/>
      <c r="J5" s="915"/>
      <c r="K5" s="915"/>
      <c r="L5" s="915"/>
      <c r="M5" s="915"/>
      <c r="N5" s="915"/>
      <c r="O5" s="916"/>
      <c r="P5" s="914" t="s">
        <v>550</v>
      </c>
      <c r="Q5" s="915"/>
      <c r="R5" s="915"/>
      <c r="S5" s="915"/>
      <c r="T5" s="915"/>
      <c r="U5" s="915"/>
      <c r="V5" s="915"/>
      <c r="W5" s="915"/>
      <c r="X5" s="916"/>
      <c r="Y5" s="914" t="s">
        <v>568</v>
      </c>
      <c r="Z5" s="915"/>
      <c r="AA5" s="915"/>
      <c r="AB5" s="915"/>
      <c r="AC5" s="915"/>
      <c r="AD5" s="915"/>
      <c r="AE5" s="915"/>
      <c r="AF5" s="915"/>
      <c r="AG5" s="916"/>
      <c r="AH5" s="917" t="s">
        <v>596</v>
      </c>
      <c r="AI5" s="915"/>
      <c r="AJ5" s="915"/>
      <c r="AK5" s="915"/>
      <c r="AL5" s="915"/>
      <c r="AM5" s="915"/>
      <c r="AN5" s="915"/>
      <c r="AO5" s="915"/>
      <c r="AP5" s="916"/>
      <c r="AQ5" s="917" t="s">
        <v>633</v>
      </c>
      <c r="AR5" s="915"/>
      <c r="AS5" s="915"/>
      <c r="AT5" s="915"/>
      <c r="AU5" s="915"/>
      <c r="AV5" s="915"/>
      <c r="AW5" s="915"/>
      <c r="AX5" s="915"/>
      <c r="AY5" s="916"/>
    </row>
    <row r="6" spans="1:79" s="211" customFormat="1" ht="18" customHeight="1">
      <c r="A6" s="918" t="s">
        <v>367</v>
      </c>
      <c r="B6" s="919"/>
      <c r="C6" s="919"/>
      <c r="D6" s="919"/>
      <c r="E6" s="919"/>
      <c r="F6" s="920"/>
      <c r="G6" s="921">
        <v>35442</v>
      </c>
      <c r="H6" s="922"/>
      <c r="I6" s="922"/>
      <c r="J6" s="922"/>
      <c r="K6" s="922"/>
      <c r="L6" s="922"/>
      <c r="M6" s="922"/>
      <c r="N6" s="922"/>
      <c r="O6" s="923"/>
      <c r="P6" s="921">
        <v>23438</v>
      </c>
      <c r="Q6" s="922"/>
      <c r="R6" s="922"/>
      <c r="S6" s="922"/>
      <c r="T6" s="922"/>
      <c r="U6" s="922"/>
      <c r="V6" s="922"/>
      <c r="W6" s="922"/>
      <c r="X6" s="923"/>
      <c r="Y6" s="924">
        <v>22835</v>
      </c>
      <c r="Z6" s="925"/>
      <c r="AA6" s="925"/>
      <c r="AB6" s="925"/>
      <c r="AC6" s="925"/>
      <c r="AD6" s="925"/>
      <c r="AE6" s="925"/>
      <c r="AF6" s="925"/>
      <c r="AG6" s="926"/>
      <c r="AH6" s="927">
        <v>26802</v>
      </c>
      <c r="AI6" s="928"/>
      <c r="AJ6" s="928"/>
      <c r="AK6" s="928"/>
      <c r="AL6" s="928"/>
      <c r="AM6" s="928"/>
      <c r="AN6" s="928"/>
      <c r="AO6" s="928"/>
      <c r="AP6" s="929"/>
      <c r="AQ6" s="927" t="s">
        <v>634</v>
      </c>
      <c r="AR6" s="928"/>
      <c r="AS6" s="928"/>
      <c r="AT6" s="928"/>
      <c r="AU6" s="928"/>
      <c r="AV6" s="928"/>
      <c r="AW6" s="928"/>
      <c r="AX6" s="928"/>
      <c r="AY6" s="929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</row>
    <row r="7" spans="1:79" s="211" customFormat="1" ht="18" customHeight="1">
      <c r="A7" s="930" t="s">
        <v>368</v>
      </c>
      <c r="B7" s="931"/>
      <c r="C7" s="931"/>
      <c r="D7" s="931"/>
      <c r="E7" s="931"/>
      <c r="F7" s="932"/>
      <c r="G7" s="927">
        <v>29213</v>
      </c>
      <c r="H7" s="928"/>
      <c r="I7" s="928"/>
      <c r="J7" s="928"/>
      <c r="K7" s="928"/>
      <c r="L7" s="928"/>
      <c r="M7" s="928"/>
      <c r="N7" s="928"/>
      <c r="O7" s="929"/>
      <c r="P7" s="927">
        <v>16879</v>
      </c>
      <c r="Q7" s="928"/>
      <c r="R7" s="928"/>
      <c r="S7" s="928"/>
      <c r="T7" s="928"/>
      <c r="U7" s="928"/>
      <c r="V7" s="928"/>
      <c r="W7" s="928"/>
      <c r="X7" s="929"/>
      <c r="Y7" s="927">
        <v>15601</v>
      </c>
      <c r="Z7" s="928"/>
      <c r="AA7" s="928"/>
      <c r="AB7" s="928"/>
      <c r="AC7" s="928"/>
      <c r="AD7" s="928"/>
      <c r="AE7" s="928"/>
      <c r="AF7" s="928"/>
      <c r="AG7" s="929"/>
      <c r="AH7" s="927">
        <v>18333</v>
      </c>
      <c r="AI7" s="928"/>
      <c r="AJ7" s="928"/>
      <c r="AK7" s="928"/>
      <c r="AL7" s="928"/>
      <c r="AM7" s="928"/>
      <c r="AN7" s="928"/>
      <c r="AO7" s="928"/>
      <c r="AP7" s="929"/>
      <c r="AQ7" s="927">
        <v>23858</v>
      </c>
      <c r="AR7" s="928"/>
      <c r="AS7" s="928"/>
      <c r="AT7" s="928"/>
      <c r="AU7" s="928"/>
      <c r="AV7" s="928"/>
      <c r="AW7" s="928"/>
      <c r="AX7" s="928"/>
      <c r="AY7" s="929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</row>
    <row r="8" spans="1:79" s="211" customFormat="1" ht="18" customHeight="1">
      <c r="A8" s="930" t="s">
        <v>369</v>
      </c>
      <c r="B8" s="931"/>
      <c r="C8" s="931"/>
      <c r="D8" s="931"/>
      <c r="E8" s="931"/>
      <c r="F8" s="932"/>
      <c r="G8" s="927">
        <v>67960</v>
      </c>
      <c r="H8" s="928"/>
      <c r="I8" s="928"/>
      <c r="J8" s="928"/>
      <c r="K8" s="928"/>
      <c r="L8" s="928"/>
      <c r="M8" s="928"/>
      <c r="N8" s="928"/>
      <c r="O8" s="929"/>
      <c r="P8" s="927">
        <v>39448</v>
      </c>
      <c r="Q8" s="928"/>
      <c r="R8" s="928"/>
      <c r="S8" s="928"/>
      <c r="T8" s="928"/>
      <c r="U8" s="928"/>
      <c r="V8" s="928"/>
      <c r="W8" s="928"/>
      <c r="X8" s="929"/>
      <c r="Y8" s="927">
        <v>44946</v>
      </c>
      <c r="Z8" s="928"/>
      <c r="AA8" s="928"/>
      <c r="AB8" s="928"/>
      <c r="AC8" s="928"/>
      <c r="AD8" s="928"/>
      <c r="AE8" s="928"/>
      <c r="AF8" s="928"/>
      <c r="AG8" s="929"/>
      <c r="AH8" s="927">
        <v>57238</v>
      </c>
      <c r="AI8" s="928"/>
      <c r="AJ8" s="928"/>
      <c r="AK8" s="928"/>
      <c r="AL8" s="928"/>
      <c r="AM8" s="928"/>
      <c r="AN8" s="928"/>
      <c r="AO8" s="928"/>
      <c r="AP8" s="929"/>
      <c r="AQ8" s="927">
        <v>68235</v>
      </c>
      <c r="AR8" s="928"/>
      <c r="AS8" s="928"/>
      <c r="AT8" s="928"/>
      <c r="AU8" s="928"/>
      <c r="AV8" s="928"/>
      <c r="AW8" s="928"/>
      <c r="AX8" s="928"/>
      <c r="AY8" s="929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</row>
    <row r="9" spans="1:79" s="211" customFormat="1" ht="18" customHeight="1">
      <c r="A9" s="930" t="s">
        <v>370</v>
      </c>
      <c r="B9" s="931"/>
      <c r="C9" s="931"/>
      <c r="D9" s="931"/>
      <c r="E9" s="931"/>
      <c r="F9" s="932"/>
      <c r="G9" s="933">
        <v>35270</v>
      </c>
      <c r="H9" s="934"/>
      <c r="I9" s="934"/>
      <c r="J9" s="934"/>
      <c r="K9" s="934"/>
      <c r="L9" s="934"/>
      <c r="M9" s="934"/>
      <c r="N9" s="934"/>
      <c r="O9" s="935"/>
      <c r="P9" s="933">
        <v>18360</v>
      </c>
      <c r="Q9" s="934"/>
      <c r="R9" s="934"/>
      <c r="S9" s="934"/>
      <c r="T9" s="934"/>
      <c r="U9" s="934"/>
      <c r="V9" s="934"/>
      <c r="W9" s="934"/>
      <c r="X9" s="935"/>
      <c r="Y9" s="933">
        <v>18738</v>
      </c>
      <c r="Z9" s="934"/>
      <c r="AA9" s="934"/>
      <c r="AB9" s="934"/>
      <c r="AC9" s="934"/>
      <c r="AD9" s="934"/>
      <c r="AE9" s="934"/>
      <c r="AF9" s="934"/>
      <c r="AG9" s="935"/>
      <c r="AH9" s="933">
        <v>25178</v>
      </c>
      <c r="AI9" s="934"/>
      <c r="AJ9" s="934"/>
      <c r="AK9" s="934"/>
      <c r="AL9" s="936"/>
      <c r="AM9" s="936"/>
      <c r="AN9" s="936"/>
      <c r="AO9" s="936"/>
      <c r="AP9" s="937"/>
      <c r="AQ9" s="933">
        <v>28354</v>
      </c>
      <c r="AR9" s="934"/>
      <c r="AS9" s="934"/>
      <c r="AT9" s="934"/>
      <c r="AU9" s="936"/>
      <c r="AV9" s="936"/>
      <c r="AW9" s="936"/>
      <c r="AX9" s="936"/>
      <c r="AY9" s="937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</row>
    <row r="10" spans="1:79" s="211" customFormat="1" ht="18" customHeight="1">
      <c r="A10" s="930" t="s">
        <v>371</v>
      </c>
      <c r="B10" s="931"/>
      <c r="C10" s="931"/>
      <c r="D10" s="931"/>
      <c r="E10" s="931"/>
      <c r="F10" s="932"/>
      <c r="G10" s="927">
        <v>46101</v>
      </c>
      <c r="H10" s="928"/>
      <c r="I10" s="928"/>
      <c r="J10" s="928"/>
      <c r="K10" s="928"/>
      <c r="L10" s="928"/>
      <c r="M10" s="928"/>
      <c r="N10" s="928"/>
      <c r="O10" s="929"/>
      <c r="P10" s="927">
        <v>30173</v>
      </c>
      <c r="Q10" s="928"/>
      <c r="R10" s="928"/>
      <c r="S10" s="928"/>
      <c r="T10" s="928"/>
      <c r="U10" s="928"/>
      <c r="V10" s="928"/>
      <c r="W10" s="928"/>
      <c r="X10" s="929"/>
      <c r="Y10" s="933">
        <v>29672</v>
      </c>
      <c r="Z10" s="934"/>
      <c r="AA10" s="934"/>
      <c r="AB10" s="934"/>
      <c r="AC10" s="934"/>
      <c r="AD10" s="934"/>
      <c r="AE10" s="934"/>
      <c r="AF10" s="934"/>
      <c r="AG10" s="935"/>
      <c r="AH10" s="933">
        <v>34566</v>
      </c>
      <c r="AI10" s="934"/>
      <c r="AJ10" s="934"/>
      <c r="AK10" s="934"/>
      <c r="AL10" s="936"/>
      <c r="AM10" s="936"/>
      <c r="AN10" s="936"/>
      <c r="AO10" s="936"/>
      <c r="AP10" s="937"/>
      <c r="AQ10" s="933">
        <v>38203</v>
      </c>
      <c r="AR10" s="934"/>
      <c r="AS10" s="934"/>
      <c r="AT10" s="934"/>
      <c r="AU10" s="936"/>
      <c r="AV10" s="936"/>
      <c r="AW10" s="936"/>
      <c r="AX10" s="936"/>
      <c r="AY10" s="937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</row>
    <row r="11" spans="1:79" s="211" customFormat="1" ht="18" customHeight="1">
      <c r="A11" s="938" t="s">
        <v>372</v>
      </c>
      <c r="B11" s="939"/>
      <c r="C11" s="939"/>
      <c r="D11" s="939"/>
      <c r="E11" s="939"/>
      <c r="F11" s="940"/>
      <c r="G11" s="941">
        <v>56344</v>
      </c>
      <c r="H11" s="942"/>
      <c r="I11" s="942"/>
      <c r="J11" s="942"/>
      <c r="K11" s="942"/>
      <c r="L11" s="942"/>
      <c r="M11" s="942"/>
      <c r="N11" s="942"/>
      <c r="O11" s="943"/>
      <c r="P11" s="941">
        <v>36191</v>
      </c>
      <c r="Q11" s="942"/>
      <c r="R11" s="942"/>
      <c r="S11" s="942"/>
      <c r="T11" s="942"/>
      <c r="U11" s="942"/>
      <c r="V11" s="942"/>
      <c r="W11" s="942"/>
      <c r="X11" s="943"/>
      <c r="Y11" s="941">
        <v>35454</v>
      </c>
      <c r="Z11" s="942"/>
      <c r="AA11" s="942"/>
      <c r="AB11" s="942"/>
      <c r="AC11" s="942"/>
      <c r="AD11" s="942"/>
      <c r="AE11" s="942"/>
      <c r="AF11" s="942"/>
      <c r="AG11" s="943"/>
      <c r="AH11" s="944">
        <v>47687</v>
      </c>
      <c r="AI11" s="945"/>
      <c r="AJ11" s="945"/>
      <c r="AK11" s="945"/>
      <c r="AL11" s="946"/>
      <c r="AM11" s="946"/>
      <c r="AN11" s="946"/>
      <c r="AO11" s="946"/>
      <c r="AP11" s="947"/>
      <c r="AQ11" s="944">
        <v>53923</v>
      </c>
      <c r="AR11" s="945"/>
      <c r="AS11" s="945"/>
      <c r="AT11" s="945"/>
      <c r="AU11" s="946"/>
      <c r="AV11" s="946"/>
      <c r="AW11" s="946"/>
      <c r="AX11" s="946"/>
      <c r="AY11" s="947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</row>
    <row r="12" spans="1:79" s="211" customFormat="1" ht="18" customHeight="1">
      <c r="A12" s="948" t="s">
        <v>136</v>
      </c>
      <c r="B12" s="949"/>
      <c r="C12" s="949"/>
      <c r="D12" s="949"/>
      <c r="E12" s="949"/>
      <c r="F12" s="950"/>
      <c r="G12" s="951">
        <f>SUM(G6:O11)</f>
        <v>270330</v>
      </c>
      <c r="H12" s="952"/>
      <c r="I12" s="952"/>
      <c r="J12" s="952"/>
      <c r="K12" s="952"/>
      <c r="L12" s="952"/>
      <c r="M12" s="952"/>
      <c r="N12" s="952"/>
      <c r="O12" s="953"/>
      <c r="P12" s="951">
        <f>SUM(P6:X11)</f>
        <v>164489</v>
      </c>
      <c r="Q12" s="952"/>
      <c r="R12" s="952"/>
      <c r="S12" s="952"/>
      <c r="T12" s="952"/>
      <c r="U12" s="952"/>
      <c r="V12" s="952"/>
      <c r="W12" s="952"/>
      <c r="X12" s="953"/>
      <c r="Y12" s="951">
        <f>SUM(Y6:AG11)</f>
        <v>167246</v>
      </c>
      <c r="Z12" s="952"/>
      <c r="AA12" s="952"/>
      <c r="AB12" s="952"/>
      <c r="AC12" s="952"/>
      <c r="AD12" s="952"/>
      <c r="AE12" s="952"/>
      <c r="AF12" s="952"/>
      <c r="AG12" s="953"/>
      <c r="AH12" s="951">
        <f>SUM(AH6:AP11)</f>
        <v>209804</v>
      </c>
      <c r="AI12" s="952"/>
      <c r="AJ12" s="952"/>
      <c r="AK12" s="952"/>
      <c r="AL12" s="954"/>
      <c r="AM12" s="954"/>
      <c r="AN12" s="954"/>
      <c r="AO12" s="954"/>
      <c r="AP12" s="955"/>
      <c r="AQ12" s="951">
        <f>SUM(AQ6:AY11)</f>
        <v>212573</v>
      </c>
      <c r="AR12" s="952"/>
      <c r="AS12" s="952"/>
      <c r="AT12" s="952"/>
      <c r="AU12" s="954"/>
      <c r="AV12" s="954"/>
      <c r="AW12" s="954"/>
      <c r="AX12" s="954"/>
      <c r="AY12" s="955"/>
    </row>
    <row r="13" spans="1:79" s="211" customFormat="1" ht="14.25" customHeight="1">
      <c r="A13" s="756" t="s">
        <v>373</v>
      </c>
      <c r="B13" s="531"/>
      <c r="C13" s="531"/>
      <c r="D13" s="531"/>
      <c r="E13" s="531"/>
      <c r="F13" s="531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</row>
    <row r="14" spans="1:79" s="211" customFormat="1" ht="14.25" customHeight="1">
      <c r="A14" s="211" t="s">
        <v>635</v>
      </c>
      <c r="B14" s="531"/>
      <c r="C14" s="531"/>
      <c r="D14" s="531"/>
      <c r="E14" s="531"/>
      <c r="F14" s="531"/>
    </row>
    <row r="15" spans="1:79" s="211" customFormat="1" ht="12">
      <c r="A15" s="211" t="s">
        <v>636</v>
      </c>
    </row>
    <row r="16" spans="1:79" s="211" customFormat="1" ht="12"/>
    <row r="17" spans="1:61" s="211" customFormat="1" ht="12"/>
    <row r="18" spans="1:61" ht="14.4">
      <c r="A18" s="207" t="s">
        <v>597</v>
      </c>
    </row>
    <row r="19" spans="1:61">
      <c r="AT19" s="750" t="s">
        <v>598</v>
      </c>
      <c r="AU19" s="211"/>
    </row>
    <row r="20" spans="1:61" s="211" customFormat="1" ht="18" customHeight="1">
      <c r="A20" s="751" t="s">
        <v>166</v>
      </c>
      <c r="B20" s="752"/>
      <c r="C20" s="753"/>
      <c r="D20" s="754" t="s">
        <v>366</v>
      </c>
      <c r="E20" s="753"/>
      <c r="F20" s="755"/>
      <c r="G20" s="914" t="s">
        <v>408</v>
      </c>
      <c r="H20" s="915"/>
      <c r="I20" s="915"/>
      <c r="J20" s="915"/>
      <c r="K20" s="915"/>
      <c r="L20" s="915"/>
      <c r="M20" s="915"/>
      <c r="N20" s="915"/>
      <c r="O20" s="916"/>
      <c r="P20" s="914" t="s">
        <v>550</v>
      </c>
      <c r="Q20" s="915"/>
      <c r="R20" s="915"/>
      <c r="S20" s="915"/>
      <c r="T20" s="915"/>
      <c r="U20" s="915"/>
      <c r="V20" s="915"/>
      <c r="W20" s="915"/>
      <c r="X20" s="916"/>
      <c r="Y20" s="914" t="s">
        <v>568</v>
      </c>
      <c r="Z20" s="915"/>
      <c r="AA20" s="915"/>
      <c r="AB20" s="915"/>
      <c r="AC20" s="915"/>
      <c r="AD20" s="915"/>
      <c r="AE20" s="915"/>
      <c r="AF20" s="915"/>
      <c r="AG20" s="916"/>
      <c r="AH20" s="914" t="s">
        <v>599</v>
      </c>
      <c r="AI20" s="915"/>
      <c r="AJ20" s="915"/>
      <c r="AK20" s="915"/>
      <c r="AL20" s="915"/>
      <c r="AM20" s="915"/>
      <c r="AN20" s="915"/>
      <c r="AO20" s="915"/>
      <c r="AP20" s="916"/>
      <c r="AQ20" s="914" t="s">
        <v>637</v>
      </c>
      <c r="AR20" s="915"/>
      <c r="AS20" s="915"/>
      <c r="AT20" s="915"/>
      <c r="AU20" s="915"/>
      <c r="AV20" s="915"/>
      <c r="AW20" s="915"/>
      <c r="AX20" s="915"/>
      <c r="AY20" s="916"/>
    </row>
    <row r="21" spans="1:61" s="211" customFormat="1" ht="18" customHeight="1">
      <c r="A21" s="918" t="s">
        <v>367</v>
      </c>
      <c r="B21" s="919"/>
      <c r="C21" s="919"/>
      <c r="D21" s="919"/>
      <c r="E21" s="919"/>
      <c r="F21" s="920"/>
      <c r="G21" s="921">
        <v>337620</v>
      </c>
      <c r="H21" s="922"/>
      <c r="I21" s="922"/>
      <c r="J21" s="922"/>
      <c r="K21" s="922"/>
      <c r="L21" s="922"/>
      <c r="M21" s="922"/>
      <c r="N21" s="922"/>
      <c r="O21" s="923"/>
      <c r="P21" s="921">
        <v>73820</v>
      </c>
      <c r="Q21" s="922"/>
      <c r="R21" s="922"/>
      <c r="S21" s="922"/>
      <c r="T21" s="922"/>
      <c r="U21" s="922"/>
      <c r="V21" s="922"/>
      <c r="W21" s="922"/>
      <c r="X21" s="923"/>
      <c r="Y21" s="921">
        <v>13240</v>
      </c>
      <c r="Z21" s="922"/>
      <c r="AA21" s="922"/>
      <c r="AB21" s="922"/>
      <c r="AC21" s="922"/>
      <c r="AD21" s="922"/>
      <c r="AE21" s="922"/>
      <c r="AF21" s="922"/>
      <c r="AG21" s="923"/>
      <c r="AH21" s="921">
        <v>28190</v>
      </c>
      <c r="AI21" s="922"/>
      <c r="AJ21" s="922"/>
      <c r="AK21" s="922"/>
      <c r="AL21" s="956"/>
      <c r="AM21" s="956"/>
      <c r="AN21" s="956"/>
      <c r="AO21" s="956"/>
      <c r="AP21" s="957"/>
      <c r="AQ21" s="921">
        <v>255240</v>
      </c>
      <c r="AR21" s="922"/>
      <c r="AS21" s="922"/>
      <c r="AT21" s="922"/>
      <c r="AU21" s="922"/>
      <c r="AV21" s="922"/>
      <c r="AW21" s="922"/>
      <c r="AX21" s="922"/>
      <c r="AY21" s="923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</row>
    <row r="22" spans="1:61" s="211" customFormat="1" ht="18" customHeight="1">
      <c r="A22" s="930" t="s">
        <v>368</v>
      </c>
      <c r="B22" s="931"/>
      <c r="C22" s="931"/>
      <c r="D22" s="931"/>
      <c r="E22" s="931"/>
      <c r="F22" s="932"/>
      <c r="G22" s="927">
        <v>325450</v>
      </c>
      <c r="H22" s="928"/>
      <c r="I22" s="928"/>
      <c r="J22" s="928"/>
      <c r="K22" s="928"/>
      <c r="L22" s="928"/>
      <c r="M22" s="928"/>
      <c r="N22" s="928"/>
      <c r="O22" s="929"/>
      <c r="P22" s="927">
        <v>80680</v>
      </c>
      <c r="Q22" s="928"/>
      <c r="R22" s="928"/>
      <c r="S22" s="928"/>
      <c r="T22" s="928"/>
      <c r="U22" s="928"/>
      <c r="V22" s="928"/>
      <c r="W22" s="928"/>
      <c r="X22" s="929"/>
      <c r="Y22" s="927">
        <v>11470</v>
      </c>
      <c r="Z22" s="928"/>
      <c r="AA22" s="928"/>
      <c r="AB22" s="928"/>
      <c r="AC22" s="928"/>
      <c r="AD22" s="928"/>
      <c r="AE22" s="928"/>
      <c r="AF22" s="928"/>
      <c r="AG22" s="929"/>
      <c r="AH22" s="927">
        <v>22640</v>
      </c>
      <c r="AI22" s="928"/>
      <c r="AJ22" s="928"/>
      <c r="AK22" s="928"/>
      <c r="AL22" s="958"/>
      <c r="AM22" s="958"/>
      <c r="AN22" s="958"/>
      <c r="AO22" s="958"/>
      <c r="AP22" s="959"/>
      <c r="AQ22" s="927">
        <v>262880</v>
      </c>
      <c r="AR22" s="928"/>
      <c r="AS22" s="928"/>
      <c r="AT22" s="928"/>
      <c r="AU22" s="928"/>
      <c r="AV22" s="928"/>
      <c r="AW22" s="928"/>
      <c r="AX22" s="928"/>
      <c r="AY22" s="929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</row>
    <row r="23" spans="1:61" s="211" customFormat="1" ht="18" customHeight="1">
      <c r="A23" s="930" t="s">
        <v>369</v>
      </c>
      <c r="B23" s="931"/>
      <c r="C23" s="931"/>
      <c r="D23" s="931"/>
      <c r="E23" s="931"/>
      <c r="F23" s="932"/>
      <c r="G23" s="933">
        <v>534250</v>
      </c>
      <c r="H23" s="934"/>
      <c r="I23" s="934"/>
      <c r="J23" s="934"/>
      <c r="K23" s="934"/>
      <c r="L23" s="934"/>
      <c r="M23" s="934"/>
      <c r="N23" s="934"/>
      <c r="O23" s="935"/>
      <c r="P23" s="933">
        <v>121820</v>
      </c>
      <c r="Q23" s="934"/>
      <c r="R23" s="934"/>
      <c r="S23" s="934"/>
      <c r="T23" s="934"/>
      <c r="U23" s="934"/>
      <c r="V23" s="934"/>
      <c r="W23" s="934"/>
      <c r="X23" s="935"/>
      <c r="Y23" s="927">
        <v>35570</v>
      </c>
      <c r="Z23" s="928"/>
      <c r="AA23" s="928"/>
      <c r="AB23" s="928"/>
      <c r="AC23" s="928"/>
      <c r="AD23" s="928"/>
      <c r="AE23" s="928"/>
      <c r="AF23" s="928"/>
      <c r="AG23" s="929"/>
      <c r="AH23" s="927">
        <v>59120</v>
      </c>
      <c r="AI23" s="928"/>
      <c r="AJ23" s="928"/>
      <c r="AK23" s="928"/>
      <c r="AL23" s="958"/>
      <c r="AM23" s="958"/>
      <c r="AN23" s="958"/>
      <c r="AO23" s="958"/>
      <c r="AP23" s="959"/>
      <c r="AQ23" s="927">
        <v>514580</v>
      </c>
      <c r="AR23" s="928"/>
      <c r="AS23" s="928"/>
      <c r="AT23" s="928"/>
      <c r="AU23" s="928"/>
      <c r="AV23" s="928"/>
      <c r="AW23" s="928"/>
      <c r="AX23" s="928"/>
      <c r="AY23" s="929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</row>
    <row r="24" spans="1:61" s="211" customFormat="1" ht="18" customHeight="1">
      <c r="A24" s="930" t="s">
        <v>370</v>
      </c>
      <c r="B24" s="931"/>
      <c r="C24" s="931"/>
      <c r="D24" s="931"/>
      <c r="E24" s="931"/>
      <c r="F24" s="932"/>
      <c r="G24" s="933">
        <v>119320</v>
      </c>
      <c r="H24" s="934"/>
      <c r="I24" s="934"/>
      <c r="J24" s="934"/>
      <c r="K24" s="934"/>
      <c r="L24" s="934"/>
      <c r="M24" s="934"/>
      <c r="N24" s="934"/>
      <c r="O24" s="935"/>
      <c r="P24" s="933">
        <v>20010</v>
      </c>
      <c r="Q24" s="934"/>
      <c r="R24" s="934"/>
      <c r="S24" s="934"/>
      <c r="T24" s="934"/>
      <c r="U24" s="934"/>
      <c r="V24" s="934"/>
      <c r="W24" s="934"/>
      <c r="X24" s="935"/>
      <c r="Y24" s="927">
        <v>4470</v>
      </c>
      <c r="Z24" s="928"/>
      <c r="AA24" s="928"/>
      <c r="AB24" s="928"/>
      <c r="AC24" s="928"/>
      <c r="AD24" s="928"/>
      <c r="AE24" s="928"/>
      <c r="AF24" s="928"/>
      <c r="AG24" s="929"/>
      <c r="AH24" s="927">
        <v>11680</v>
      </c>
      <c r="AI24" s="928"/>
      <c r="AJ24" s="928"/>
      <c r="AK24" s="928"/>
      <c r="AL24" s="958"/>
      <c r="AM24" s="958"/>
      <c r="AN24" s="958"/>
      <c r="AO24" s="958"/>
      <c r="AP24" s="959"/>
      <c r="AQ24" s="927">
        <v>78510</v>
      </c>
      <c r="AR24" s="928"/>
      <c r="AS24" s="928"/>
      <c r="AT24" s="928"/>
      <c r="AU24" s="928"/>
      <c r="AV24" s="928"/>
      <c r="AW24" s="928"/>
      <c r="AX24" s="928"/>
      <c r="AY24" s="929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</row>
    <row r="25" spans="1:61" s="211" customFormat="1" ht="18" customHeight="1">
      <c r="A25" s="930" t="s">
        <v>371</v>
      </c>
      <c r="B25" s="931"/>
      <c r="C25" s="931"/>
      <c r="D25" s="931"/>
      <c r="E25" s="931"/>
      <c r="F25" s="932"/>
      <c r="G25" s="933">
        <v>184760</v>
      </c>
      <c r="H25" s="934"/>
      <c r="I25" s="934"/>
      <c r="J25" s="934"/>
      <c r="K25" s="934"/>
      <c r="L25" s="934"/>
      <c r="M25" s="934"/>
      <c r="N25" s="934"/>
      <c r="O25" s="935"/>
      <c r="P25" s="933">
        <v>65990</v>
      </c>
      <c r="Q25" s="934"/>
      <c r="R25" s="934"/>
      <c r="S25" s="934"/>
      <c r="T25" s="934"/>
      <c r="U25" s="934"/>
      <c r="V25" s="934"/>
      <c r="W25" s="934"/>
      <c r="X25" s="935"/>
      <c r="Y25" s="927">
        <v>8680</v>
      </c>
      <c r="Z25" s="928"/>
      <c r="AA25" s="928"/>
      <c r="AB25" s="928"/>
      <c r="AC25" s="928"/>
      <c r="AD25" s="928"/>
      <c r="AE25" s="928"/>
      <c r="AF25" s="928"/>
      <c r="AG25" s="929"/>
      <c r="AH25" s="927">
        <v>21860</v>
      </c>
      <c r="AI25" s="928"/>
      <c r="AJ25" s="928"/>
      <c r="AK25" s="928"/>
      <c r="AL25" s="958"/>
      <c r="AM25" s="958"/>
      <c r="AN25" s="958"/>
      <c r="AO25" s="958"/>
      <c r="AP25" s="959"/>
      <c r="AQ25" s="927">
        <v>137670</v>
      </c>
      <c r="AR25" s="928"/>
      <c r="AS25" s="928"/>
      <c r="AT25" s="928"/>
      <c r="AU25" s="928"/>
      <c r="AV25" s="928"/>
      <c r="AW25" s="928"/>
      <c r="AX25" s="928"/>
      <c r="AY25" s="929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</row>
    <row r="26" spans="1:61" s="211" customFormat="1" ht="18" customHeight="1">
      <c r="A26" s="938" t="s">
        <v>372</v>
      </c>
      <c r="B26" s="939"/>
      <c r="C26" s="939"/>
      <c r="D26" s="939"/>
      <c r="E26" s="939"/>
      <c r="F26" s="940"/>
      <c r="G26" s="941">
        <v>178810</v>
      </c>
      <c r="H26" s="942"/>
      <c r="I26" s="942"/>
      <c r="J26" s="942"/>
      <c r="K26" s="942"/>
      <c r="L26" s="942"/>
      <c r="M26" s="942"/>
      <c r="N26" s="942"/>
      <c r="O26" s="943"/>
      <c r="P26" s="941">
        <v>51180</v>
      </c>
      <c r="Q26" s="942"/>
      <c r="R26" s="942"/>
      <c r="S26" s="942"/>
      <c r="T26" s="942"/>
      <c r="U26" s="942"/>
      <c r="V26" s="942"/>
      <c r="W26" s="942"/>
      <c r="X26" s="943"/>
      <c r="Y26" s="960">
        <v>20390</v>
      </c>
      <c r="Z26" s="961"/>
      <c r="AA26" s="961"/>
      <c r="AB26" s="961"/>
      <c r="AC26" s="961"/>
      <c r="AD26" s="961"/>
      <c r="AE26" s="961"/>
      <c r="AF26" s="961"/>
      <c r="AG26" s="962"/>
      <c r="AH26" s="960">
        <v>30950</v>
      </c>
      <c r="AI26" s="961"/>
      <c r="AJ26" s="961"/>
      <c r="AK26" s="961"/>
      <c r="AL26" s="963"/>
      <c r="AM26" s="963"/>
      <c r="AN26" s="963"/>
      <c r="AO26" s="963"/>
      <c r="AP26" s="964"/>
      <c r="AQ26" s="960">
        <v>179180</v>
      </c>
      <c r="AR26" s="961"/>
      <c r="AS26" s="961"/>
      <c r="AT26" s="961"/>
      <c r="AU26" s="961"/>
      <c r="AV26" s="961"/>
      <c r="AW26" s="961"/>
      <c r="AX26" s="961"/>
      <c r="AY26" s="962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</row>
    <row r="27" spans="1:61" s="211" customFormat="1" ht="18" customHeight="1">
      <c r="A27" s="948" t="s">
        <v>136</v>
      </c>
      <c r="B27" s="949"/>
      <c r="C27" s="949"/>
      <c r="D27" s="949"/>
      <c r="E27" s="949"/>
      <c r="F27" s="950"/>
      <c r="G27" s="965">
        <v>1680210</v>
      </c>
      <c r="H27" s="966"/>
      <c r="I27" s="966"/>
      <c r="J27" s="966"/>
      <c r="K27" s="966"/>
      <c r="L27" s="966"/>
      <c r="M27" s="966"/>
      <c r="N27" s="966"/>
      <c r="O27" s="967"/>
      <c r="P27" s="965">
        <v>413500</v>
      </c>
      <c r="Q27" s="966"/>
      <c r="R27" s="966"/>
      <c r="S27" s="966"/>
      <c r="T27" s="966"/>
      <c r="U27" s="966"/>
      <c r="V27" s="966"/>
      <c r="W27" s="966"/>
      <c r="X27" s="967"/>
      <c r="Y27" s="965">
        <v>93820</v>
      </c>
      <c r="Z27" s="966"/>
      <c r="AA27" s="966"/>
      <c r="AB27" s="966"/>
      <c r="AC27" s="966"/>
      <c r="AD27" s="966"/>
      <c r="AE27" s="966"/>
      <c r="AF27" s="966"/>
      <c r="AG27" s="967"/>
      <c r="AH27" s="968">
        <f>SUM(AH21:AP26)</f>
        <v>174440</v>
      </c>
      <c r="AI27" s="966"/>
      <c r="AJ27" s="966"/>
      <c r="AK27" s="966"/>
      <c r="AL27" s="966"/>
      <c r="AM27" s="966"/>
      <c r="AN27" s="966"/>
      <c r="AO27" s="966"/>
      <c r="AP27" s="967"/>
      <c r="AQ27" s="968">
        <f>SUM(AQ21:AY26)</f>
        <v>1428060</v>
      </c>
      <c r="AR27" s="966"/>
      <c r="AS27" s="966"/>
      <c r="AT27" s="966"/>
      <c r="AU27" s="966"/>
      <c r="AV27" s="966"/>
      <c r="AW27" s="966"/>
      <c r="AX27" s="966"/>
      <c r="AY27" s="967"/>
    </row>
    <row r="28" spans="1:61" s="211" customFormat="1" ht="14.25" customHeight="1">
      <c r="A28" s="756" t="s">
        <v>374</v>
      </c>
      <c r="B28" s="531"/>
      <c r="C28" s="531"/>
      <c r="D28" s="531"/>
      <c r="E28" s="531"/>
      <c r="F28" s="531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</row>
    <row r="29" spans="1:61" s="211" customFormat="1" ht="14.25" customHeight="1">
      <c r="A29" s="531" t="s">
        <v>375</v>
      </c>
      <c r="B29" s="531"/>
      <c r="C29" s="531"/>
      <c r="D29" s="531"/>
      <c r="E29" s="531"/>
      <c r="F29" s="531"/>
    </row>
    <row r="30" spans="1:61" s="211" customFormat="1" ht="12"/>
    <row r="31" spans="1:61" s="211" customFormat="1" ht="12"/>
    <row r="32" spans="1:61" s="211" customFormat="1" ht="14.4">
      <c r="A32" s="207" t="s">
        <v>600</v>
      </c>
    </row>
    <row r="33" spans="1:65" s="211" customFormat="1" ht="12">
      <c r="AH33" s="969" t="s">
        <v>638</v>
      </c>
      <c r="AI33" s="969"/>
      <c r="AJ33" s="969"/>
      <c r="AK33" s="969"/>
      <c r="AL33" s="969"/>
      <c r="AM33" s="969"/>
      <c r="AN33" s="969"/>
      <c r="AO33" s="969"/>
      <c r="AP33" s="969"/>
      <c r="AQ33" s="969"/>
      <c r="AR33" s="969"/>
      <c r="AS33" s="969"/>
      <c r="AT33" s="969"/>
      <c r="AU33" s="969"/>
      <c r="AV33" s="969"/>
      <c r="AW33" s="969"/>
      <c r="AX33" s="969"/>
    </row>
    <row r="34" spans="1:65" s="211" customFormat="1" ht="18" customHeight="1">
      <c r="A34" s="970" t="s">
        <v>376</v>
      </c>
      <c r="B34" s="971"/>
      <c r="C34" s="971"/>
      <c r="D34" s="971"/>
      <c r="E34" s="971" t="s">
        <v>377</v>
      </c>
      <c r="F34" s="971"/>
      <c r="G34" s="971"/>
      <c r="H34" s="971"/>
      <c r="I34" s="971"/>
      <c r="J34" s="971"/>
      <c r="K34" s="974"/>
      <c r="L34" s="976" t="s">
        <v>378</v>
      </c>
      <c r="M34" s="971"/>
      <c r="N34" s="971"/>
      <c r="O34" s="971"/>
      <c r="P34" s="971"/>
      <c r="Q34" s="971"/>
      <c r="R34" s="977"/>
      <c r="S34" s="970" t="s">
        <v>379</v>
      </c>
      <c r="T34" s="971"/>
      <c r="U34" s="971"/>
      <c r="V34" s="971"/>
      <c r="W34" s="971"/>
      <c r="X34" s="971"/>
      <c r="Y34" s="971"/>
      <c r="Z34" s="971"/>
      <c r="AA34" s="971"/>
      <c r="AB34" s="971"/>
      <c r="AC34" s="971"/>
      <c r="AD34" s="971"/>
      <c r="AE34" s="971"/>
      <c r="AF34" s="971"/>
      <c r="AG34" s="971"/>
      <c r="AH34" s="971"/>
      <c r="AI34" s="971"/>
      <c r="AJ34" s="971"/>
      <c r="AK34" s="971"/>
      <c r="AL34" s="971"/>
      <c r="AM34" s="974"/>
      <c r="AN34" s="976" t="s">
        <v>380</v>
      </c>
      <c r="AO34" s="971"/>
      <c r="AP34" s="971"/>
      <c r="AQ34" s="971"/>
      <c r="AR34" s="971"/>
      <c r="AS34" s="971"/>
      <c r="AT34" s="971"/>
      <c r="AU34" s="971"/>
      <c r="AV34" s="971"/>
      <c r="AW34" s="971"/>
      <c r="AX34" s="974"/>
    </row>
    <row r="35" spans="1:65" s="211" customFormat="1" ht="18" customHeight="1">
      <c r="A35" s="972"/>
      <c r="B35" s="973"/>
      <c r="C35" s="973"/>
      <c r="D35" s="973"/>
      <c r="E35" s="973"/>
      <c r="F35" s="973"/>
      <c r="G35" s="973"/>
      <c r="H35" s="973"/>
      <c r="I35" s="973"/>
      <c r="J35" s="973"/>
      <c r="K35" s="975"/>
      <c r="L35" s="978"/>
      <c r="M35" s="973"/>
      <c r="N35" s="973"/>
      <c r="O35" s="973"/>
      <c r="P35" s="973"/>
      <c r="Q35" s="973"/>
      <c r="R35" s="979"/>
      <c r="S35" s="972" t="s">
        <v>381</v>
      </c>
      <c r="T35" s="973"/>
      <c r="U35" s="973"/>
      <c r="V35" s="973"/>
      <c r="W35" s="973"/>
      <c r="X35" s="973"/>
      <c r="Y35" s="973"/>
      <c r="Z35" s="973" t="s">
        <v>382</v>
      </c>
      <c r="AA35" s="973"/>
      <c r="AB35" s="973"/>
      <c r="AC35" s="973"/>
      <c r="AD35" s="973"/>
      <c r="AE35" s="973"/>
      <c r="AF35" s="973"/>
      <c r="AG35" s="973" t="s">
        <v>136</v>
      </c>
      <c r="AH35" s="973"/>
      <c r="AI35" s="973"/>
      <c r="AJ35" s="973"/>
      <c r="AK35" s="973"/>
      <c r="AL35" s="973"/>
      <c r="AM35" s="975"/>
      <c r="AN35" s="978"/>
      <c r="AO35" s="973"/>
      <c r="AP35" s="973"/>
      <c r="AQ35" s="973"/>
      <c r="AR35" s="973"/>
      <c r="AS35" s="973"/>
      <c r="AT35" s="973"/>
      <c r="AU35" s="973"/>
      <c r="AV35" s="973"/>
      <c r="AW35" s="973"/>
      <c r="AX35" s="975"/>
    </row>
    <row r="36" spans="1:65" s="211" customFormat="1" ht="18" customHeight="1">
      <c r="A36" s="980" t="s">
        <v>416</v>
      </c>
      <c r="B36" s="981"/>
      <c r="C36" s="981"/>
      <c r="D36" s="982"/>
      <c r="E36" s="971" t="s">
        <v>367</v>
      </c>
      <c r="F36" s="971"/>
      <c r="G36" s="971"/>
      <c r="H36" s="971"/>
      <c r="I36" s="971"/>
      <c r="J36" s="971"/>
      <c r="K36" s="974"/>
      <c r="L36" s="989">
        <v>16</v>
      </c>
      <c r="M36" s="990"/>
      <c r="N36" s="990"/>
      <c r="O36" s="990"/>
      <c r="P36" s="990"/>
      <c r="Q36" s="990"/>
      <c r="R36" s="991"/>
      <c r="S36" s="989">
        <v>1312</v>
      </c>
      <c r="T36" s="990"/>
      <c r="U36" s="990"/>
      <c r="V36" s="990"/>
      <c r="W36" s="990"/>
      <c r="X36" s="990"/>
      <c r="Y36" s="992"/>
      <c r="Z36" s="993">
        <v>203</v>
      </c>
      <c r="AA36" s="990"/>
      <c r="AB36" s="990"/>
      <c r="AC36" s="990"/>
      <c r="AD36" s="990"/>
      <c r="AE36" s="990"/>
      <c r="AF36" s="992"/>
      <c r="AG36" s="993">
        <f t="shared" ref="AG36:AG48" si="0">SUM(S36,Z36)</f>
        <v>1515</v>
      </c>
      <c r="AH36" s="990"/>
      <c r="AI36" s="990"/>
      <c r="AJ36" s="990"/>
      <c r="AK36" s="990"/>
      <c r="AL36" s="990"/>
      <c r="AM36" s="991"/>
      <c r="AN36" s="992">
        <v>2508</v>
      </c>
      <c r="AO36" s="994"/>
      <c r="AP36" s="994"/>
      <c r="AQ36" s="994"/>
      <c r="AR36" s="994"/>
      <c r="AS36" s="994"/>
      <c r="AT36" s="994"/>
      <c r="AU36" s="994"/>
      <c r="AV36" s="994"/>
      <c r="AW36" s="994"/>
      <c r="AX36" s="995"/>
    </row>
    <row r="37" spans="1:65" s="211" customFormat="1" ht="18" customHeight="1">
      <c r="A37" s="983"/>
      <c r="B37" s="984"/>
      <c r="C37" s="984"/>
      <c r="D37" s="985"/>
      <c r="E37" s="996" t="s">
        <v>368</v>
      </c>
      <c r="F37" s="996"/>
      <c r="G37" s="996"/>
      <c r="H37" s="996"/>
      <c r="I37" s="996"/>
      <c r="J37" s="996"/>
      <c r="K37" s="997"/>
      <c r="L37" s="998">
        <v>9</v>
      </c>
      <c r="M37" s="999"/>
      <c r="N37" s="999"/>
      <c r="O37" s="999"/>
      <c r="P37" s="999"/>
      <c r="Q37" s="999"/>
      <c r="R37" s="1000"/>
      <c r="S37" s="998">
        <v>922</v>
      </c>
      <c r="T37" s="999"/>
      <c r="U37" s="999"/>
      <c r="V37" s="999"/>
      <c r="W37" s="999"/>
      <c r="X37" s="999"/>
      <c r="Y37" s="1001"/>
      <c r="Z37" s="1002">
        <v>46</v>
      </c>
      <c r="AA37" s="999"/>
      <c r="AB37" s="999"/>
      <c r="AC37" s="999"/>
      <c r="AD37" s="999"/>
      <c r="AE37" s="999"/>
      <c r="AF37" s="1001"/>
      <c r="AG37" s="1002">
        <f t="shared" si="0"/>
        <v>968</v>
      </c>
      <c r="AH37" s="999"/>
      <c r="AI37" s="999"/>
      <c r="AJ37" s="999"/>
      <c r="AK37" s="999"/>
      <c r="AL37" s="999"/>
      <c r="AM37" s="1000"/>
      <c r="AN37" s="1001">
        <v>1512</v>
      </c>
      <c r="AO37" s="1003"/>
      <c r="AP37" s="1003"/>
      <c r="AQ37" s="1003"/>
      <c r="AR37" s="1003"/>
      <c r="AS37" s="1003"/>
      <c r="AT37" s="1003"/>
      <c r="AU37" s="1003"/>
      <c r="AV37" s="1003"/>
      <c r="AW37" s="1003"/>
      <c r="AX37" s="1004"/>
    </row>
    <row r="38" spans="1:65" s="211" customFormat="1" ht="18" customHeight="1">
      <c r="A38" s="983"/>
      <c r="B38" s="984"/>
      <c r="C38" s="984"/>
      <c r="D38" s="985"/>
      <c r="E38" s="996" t="s">
        <v>369</v>
      </c>
      <c r="F38" s="996"/>
      <c r="G38" s="996"/>
      <c r="H38" s="996"/>
      <c r="I38" s="996"/>
      <c r="J38" s="996"/>
      <c r="K38" s="997"/>
      <c r="L38" s="998">
        <v>16</v>
      </c>
      <c r="M38" s="999"/>
      <c r="N38" s="999"/>
      <c r="O38" s="999"/>
      <c r="P38" s="999"/>
      <c r="Q38" s="999"/>
      <c r="R38" s="1000"/>
      <c r="S38" s="998">
        <v>1469</v>
      </c>
      <c r="T38" s="999"/>
      <c r="U38" s="999"/>
      <c r="V38" s="999"/>
      <c r="W38" s="999"/>
      <c r="X38" s="999"/>
      <c r="Y38" s="1001"/>
      <c r="Z38" s="1002">
        <v>335</v>
      </c>
      <c r="AA38" s="999"/>
      <c r="AB38" s="999"/>
      <c r="AC38" s="999"/>
      <c r="AD38" s="999"/>
      <c r="AE38" s="999"/>
      <c r="AF38" s="1001"/>
      <c r="AG38" s="1002">
        <f t="shared" si="0"/>
        <v>1804</v>
      </c>
      <c r="AH38" s="999"/>
      <c r="AI38" s="999"/>
      <c r="AJ38" s="999"/>
      <c r="AK38" s="999"/>
      <c r="AL38" s="999"/>
      <c r="AM38" s="1000"/>
      <c r="AN38" s="1001">
        <v>3174</v>
      </c>
      <c r="AO38" s="1003"/>
      <c r="AP38" s="1003"/>
      <c r="AQ38" s="1003"/>
      <c r="AR38" s="1003"/>
      <c r="AS38" s="1003"/>
      <c r="AT38" s="1003"/>
      <c r="AU38" s="1003"/>
      <c r="AV38" s="1003"/>
      <c r="AW38" s="1003"/>
      <c r="AX38" s="1004"/>
    </row>
    <row r="39" spans="1:65" s="211" customFormat="1" ht="18" customHeight="1">
      <c r="A39" s="983"/>
      <c r="B39" s="984"/>
      <c r="C39" s="984"/>
      <c r="D39" s="985"/>
      <c r="E39" s="996" t="s">
        <v>370</v>
      </c>
      <c r="F39" s="996"/>
      <c r="G39" s="996"/>
      <c r="H39" s="996"/>
      <c r="I39" s="996"/>
      <c r="J39" s="996"/>
      <c r="K39" s="997"/>
      <c r="L39" s="998">
        <v>13</v>
      </c>
      <c r="M39" s="999"/>
      <c r="N39" s="999"/>
      <c r="O39" s="999"/>
      <c r="P39" s="999"/>
      <c r="Q39" s="999"/>
      <c r="R39" s="1000"/>
      <c r="S39" s="998">
        <v>1498</v>
      </c>
      <c r="T39" s="999"/>
      <c r="U39" s="999"/>
      <c r="V39" s="999"/>
      <c r="W39" s="999"/>
      <c r="X39" s="999"/>
      <c r="Y39" s="1001"/>
      <c r="Z39" s="1002">
        <v>180</v>
      </c>
      <c r="AA39" s="999"/>
      <c r="AB39" s="999"/>
      <c r="AC39" s="999"/>
      <c r="AD39" s="999"/>
      <c r="AE39" s="999"/>
      <c r="AF39" s="1001"/>
      <c r="AG39" s="1002">
        <f t="shared" si="0"/>
        <v>1678</v>
      </c>
      <c r="AH39" s="999"/>
      <c r="AI39" s="999"/>
      <c r="AJ39" s="999"/>
      <c r="AK39" s="999"/>
      <c r="AL39" s="999"/>
      <c r="AM39" s="1000"/>
      <c r="AN39" s="1001">
        <v>2509</v>
      </c>
      <c r="AO39" s="1003"/>
      <c r="AP39" s="1003"/>
      <c r="AQ39" s="1003"/>
      <c r="AR39" s="1003"/>
      <c r="AS39" s="1003"/>
      <c r="AT39" s="1003"/>
      <c r="AU39" s="1003"/>
      <c r="AV39" s="1003"/>
      <c r="AW39" s="1003"/>
      <c r="AX39" s="1004"/>
    </row>
    <row r="40" spans="1:65" s="211" customFormat="1" ht="18" customHeight="1">
      <c r="A40" s="983"/>
      <c r="B40" s="984"/>
      <c r="C40" s="984"/>
      <c r="D40" s="985"/>
      <c r="E40" s="996" t="s">
        <v>371</v>
      </c>
      <c r="F40" s="996"/>
      <c r="G40" s="996"/>
      <c r="H40" s="996"/>
      <c r="I40" s="996"/>
      <c r="J40" s="996"/>
      <c r="K40" s="997"/>
      <c r="L40" s="998">
        <v>14</v>
      </c>
      <c r="M40" s="999"/>
      <c r="N40" s="999"/>
      <c r="O40" s="999"/>
      <c r="P40" s="999"/>
      <c r="Q40" s="999"/>
      <c r="R40" s="1000"/>
      <c r="S40" s="998">
        <v>1373</v>
      </c>
      <c r="T40" s="999"/>
      <c r="U40" s="999"/>
      <c r="V40" s="999"/>
      <c r="W40" s="999"/>
      <c r="X40" s="999"/>
      <c r="Y40" s="1001"/>
      <c r="Z40" s="1002">
        <v>172</v>
      </c>
      <c r="AA40" s="999"/>
      <c r="AB40" s="999"/>
      <c r="AC40" s="999"/>
      <c r="AD40" s="999"/>
      <c r="AE40" s="999"/>
      <c r="AF40" s="1001"/>
      <c r="AG40" s="1002">
        <f t="shared" si="0"/>
        <v>1545</v>
      </c>
      <c r="AH40" s="999"/>
      <c r="AI40" s="999"/>
      <c r="AJ40" s="999"/>
      <c r="AK40" s="999"/>
      <c r="AL40" s="999"/>
      <c r="AM40" s="1000"/>
      <c r="AN40" s="1001">
        <v>2208</v>
      </c>
      <c r="AO40" s="1003"/>
      <c r="AP40" s="1003"/>
      <c r="AQ40" s="1003"/>
      <c r="AR40" s="1003"/>
      <c r="AS40" s="1003"/>
      <c r="AT40" s="1003"/>
      <c r="AU40" s="1003"/>
      <c r="AV40" s="1003"/>
      <c r="AW40" s="1003"/>
      <c r="AX40" s="1004"/>
    </row>
    <row r="41" spans="1:65" s="211" customFormat="1" ht="18" customHeight="1">
      <c r="A41" s="983"/>
      <c r="B41" s="984"/>
      <c r="C41" s="984"/>
      <c r="D41" s="985"/>
      <c r="E41" s="996" t="s">
        <v>372</v>
      </c>
      <c r="F41" s="996"/>
      <c r="G41" s="996"/>
      <c r="H41" s="996"/>
      <c r="I41" s="996"/>
      <c r="J41" s="996"/>
      <c r="K41" s="997"/>
      <c r="L41" s="998">
        <v>13</v>
      </c>
      <c r="M41" s="999"/>
      <c r="N41" s="999"/>
      <c r="O41" s="999"/>
      <c r="P41" s="999"/>
      <c r="Q41" s="999"/>
      <c r="R41" s="1000"/>
      <c r="S41" s="998">
        <v>1403</v>
      </c>
      <c r="T41" s="999"/>
      <c r="U41" s="999"/>
      <c r="V41" s="999"/>
      <c r="W41" s="999"/>
      <c r="X41" s="999"/>
      <c r="Y41" s="1001"/>
      <c r="Z41" s="1002">
        <v>406</v>
      </c>
      <c r="AA41" s="999"/>
      <c r="AB41" s="999"/>
      <c r="AC41" s="999"/>
      <c r="AD41" s="999"/>
      <c r="AE41" s="999"/>
      <c r="AF41" s="1001"/>
      <c r="AG41" s="1002">
        <f t="shared" si="0"/>
        <v>1809</v>
      </c>
      <c r="AH41" s="999"/>
      <c r="AI41" s="999"/>
      <c r="AJ41" s="999"/>
      <c r="AK41" s="999"/>
      <c r="AL41" s="999"/>
      <c r="AM41" s="1000"/>
      <c r="AN41" s="1001">
        <v>2560</v>
      </c>
      <c r="AO41" s="1003"/>
      <c r="AP41" s="1003"/>
      <c r="AQ41" s="1003"/>
      <c r="AR41" s="1003"/>
      <c r="AS41" s="1003"/>
      <c r="AT41" s="1003"/>
      <c r="AU41" s="1003"/>
      <c r="AV41" s="1003"/>
      <c r="AW41" s="1003"/>
      <c r="AX41" s="1004"/>
    </row>
    <row r="42" spans="1:65" s="211" customFormat="1" ht="18" customHeight="1">
      <c r="A42" s="986"/>
      <c r="B42" s="987"/>
      <c r="C42" s="987"/>
      <c r="D42" s="988"/>
      <c r="E42" s="973" t="s">
        <v>136</v>
      </c>
      <c r="F42" s="973"/>
      <c r="G42" s="973"/>
      <c r="H42" s="973"/>
      <c r="I42" s="973"/>
      <c r="J42" s="973"/>
      <c r="K42" s="975"/>
      <c r="L42" s="1005">
        <f>SUM(L36:R41)</f>
        <v>81</v>
      </c>
      <c r="M42" s="1006"/>
      <c r="N42" s="1006"/>
      <c r="O42" s="1006"/>
      <c r="P42" s="1006"/>
      <c r="Q42" s="1006"/>
      <c r="R42" s="1007"/>
      <c r="S42" s="1005">
        <f>SUM(S36:Y41)</f>
        <v>7977</v>
      </c>
      <c r="T42" s="1006"/>
      <c r="U42" s="1006"/>
      <c r="V42" s="1006"/>
      <c r="W42" s="1006"/>
      <c r="X42" s="1006"/>
      <c r="Y42" s="1008"/>
      <c r="Z42" s="1009">
        <f>SUM(Z36:AF41)</f>
        <v>1342</v>
      </c>
      <c r="AA42" s="1006"/>
      <c r="AB42" s="1006"/>
      <c r="AC42" s="1006"/>
      <c r="AD42" s="1006"/>
      <c r="AE42" s="1006"/>
      <c r="AF42" s="1008"/>
      <c r="AG42" s="1009">
        <f t="shared" si="0"/>
        <v>9319</v>
      </c>
      <c r="AH42" s="1006"/>
      <c r="AI42" s="1006"/>
      <c r="AJ42" s="1006"/>
      <c r="AK42" s="1006"/>
      <c r="AL42" s="1006"/>
      <c r="AM42" s="1007"/>
      <c r="AN42" s="1010">
        <f>SUM(AN36:AX41)</f>
        <v>14471</v>
      </c>
      <c r="AO42" s="1011"/>
      <c r="AP42" s="1011"/>
      <c r="AQ42" s="1011"/>
      <c r="AR42" s="1011"/>
      <c r="AS42" s="1011"/>
      <c r="AT42" s="1011"/>
      <c r="AU42" s="1011"/>
      <c r="AV42" s="1011"/>
      <c r="AW42" s="1011"/>
      <c r="AX42" s="1012"/>
    </row>
    <row r="43" spans="1:65" s="211" customFormat="1" ht="18" customHeight="1">
      <c r="A43" s="980" t="s">
        <v>383</v>
      </c>
      <c r="B43" s="981"/>
      <c r="C43" s="981"/>
      <c r="D43" s="982"/>
      <c r="E43" s="971" t="s">
        <v>367</v>
      </c>
      <c r="F43" s="971"/>
      <c r="G43" s="971"/>
      <c r="H43" s="971"/>
      <c r="I43" s="971"/>
      <c r="J43" s="971"/>
      <c r="K43" s="974"/>
      <c r="L43" s="992">
        <v>4</v>
      </c>
      <c r="M43" s="994"/>
      <c r="N43" s="994"/>
      <c r="O43" s="994"/>
      <c r="P43" s="994"/>
      <c r="Q43" s="994"/>
      <c r="R43" s="993"/>
      <c r="S43" s="1013">
        <v>233</v>
      </c>
      <c r="T43" s="994"/>
      <c r="U43" s="994"/>
      <c r="V43" s="994"/>
      <c r="W43" s="994"/>
      <c r="X43" s="994"/>
      <c r="Y43" s="994"/>
      <c r="Z43" s="994">
        <v>138</v>
      </c>
      <c r="AA43" s="994"/>
      <c r="AB43" s="994"/>
      <c r="AC43" s="994"/>
      <c r="AD43" s="994"/>
      <c r="AE43" s="994"/>
      <c r="AF43" s="994"/>
      <c r="AG43" s="994">
        <f t="shared" si="0"/>
        <v>371</v>
      </c>
      <c r="AH43" s="994"/>
      <c r="AI43" s="994"/>
      <c r="AJ43" s="994"/>
      <c r="AK43" s="994"/>
      <c r="AL43" s="994"/>
      <c r="AM43" s="995"/>
      <c r="AN43" s="992">
        <v>1817</v>
      </c>
      <c r="AO43" s="994"/>
      <c r="AP43" s="994"/>
      <c r="AQ43" s="994"/>
      <c r="AR43" s="994"/>
      <c r="AS43" s="994"/>
      <c r="AT43" s="994"/>
      <c r="AU43" s="994"/>
      <c r="AV43" s="994"/>
      <c r="AW43" s="994"/>
      <c r="AX43" s="995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</row>
    <row r="44" spans="1:65" s="211" customFormat="1" ht="18" customHeight="1">
      <c r="A44" s="983"/>
      <c r="B44" s="984"/>
      <c r="C44" s="984"/>
      <c r="D44" s="985"/>
      <c r="E44" s="996" t="s">
        <v>368</v>
      </c>
      <c r="F44" s="996"/>
      <c r="G44" s="996"/>
      <c r="H44" s="996"/>
      <c r="I44" s="996"/>
      <c r="J44" s="996"/>
      <c r="K44" s="997"/>
      <c r="L44" s="1001">
        <v>21</v>
      </c>
      <c r="M44" s="1003"/>
      <c r="N44" s="1003"/>
      <c r="O44" s="1003"/>
      <c r="P44" s="1003"/>
      <c r="Q44" s="1003"/>
      <c r="R44" s="1002"/>
      <c r="S44" s="1014">
        <v>1189</v>
      </c>
      <c r="T44" s="1003"/>
      <c r="U44" s="1003"/>
      <c r="V44" s="1003"/>
      <c r="W44" s="1003"/>
      <c r="X44" s="1003"/>
      <c r="Y44" s="1003"/>
      <c r="Z44" s="1003">
        <v>404</v>
      </c>
      <c r="AA44" s="1003"/>
      <c r="AB44" s="1003"/>
      <c r="AC44" s="1003"/>
      <c r="AD44" s="1003"/>
      <c r="AE44" s="1003"/>
      <c r="AF44" s="1003"/>
      <c r="AG44" s="1003">
        <f t="shared" si="0"/>
        <v>1593</v>
      </c>
      <c r="AH44" s="1003"/>
      <c r="AI44" s="1003"/>
      <c r="AJ44" s="1003"/>
      <c r="AK44" s="1003"/>
      <c r="AL44" s="1003"/>
      <c r="AM44" s="1004"/>
      <c r="AN44" s="1001">
        <v>7294</v>
      </c>
      <c r="AO44" s="1003"/>
      <c r="AP44" s="1003"/>
      <c r="AQ44" s="1003"/>
      <c r="AR44" s="1003"/>
      <c r="AS44" s="1003"/>
      <c r="AT44" s="1003"/>
      <c r="AU44" s="1003"/>
      <c r="AV44" s="1003"/>
      <c r="AW44" s="1003"/>
      <c r="AX44" s="1004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</row>
    <row r="45" spans="1:65" s="211" customFormat="1" ht="18" customHeight="1">
      <c r="A45" s="983"/>
      <c r="B45" s="984"/>
      <c r="C45" s="984"/>
      <c r="D45" s="985"/>
      <c r="E45" s="996" t="s">
        <v>369</v>
      </c>
      <c r="F45" s="996"/>
      <c r="G45" s="996"/>
      <c r="H45" s="996"/>
      <c r="I45" s="996"/>
      <c r="J45" s="996"/>
      <c r="K45" s="997"/>
      <c r="L45" s="1001">
        <v>24</v>
      </c>
      <c r="M45" s="1003"/>
      <c r="N45" s="1003"/>
      <c r="O45" s="1003"/>
      <c r="P45" s="1003"/>
      <c r="Q45" s="1003"/>
      <c r="R45" s="1002"/>
      <c r="S45" s="1014">
        <v>1711</v>
      </c>
      <c r="T45" s="1003"/>
      <c r="U45" s="1003"/>
      <c r="V45" s="1003"/>
      <c r="W45" s="1003"/>
      <c r="X45" s="1003"/>
      <c r="Y45" s="1003"/>
      <c r="Z45" s="1003">
        <v>756</v>
      </c>
      <c r="AA45" s="1003"/>
      <c r="AB45" s="1003"/>
      <c r="AC45" s="1003"/>
      <c r="AD45" s="1003"/>
      <c r="AE45" s="1003"/>
      <c r="AF45" s="1003"/>
      <c r="AG45" s="1003">
        <f t="shared" si="0"/>
        <v>2467</v>
      </c>
      <c r="AH45" s="1003"/>
      <c r="AI45" s="1003"/>
      <c r="AJ45" s="1003"/>
      <c r="AK45" s="1003"/>
      <c r="AL45" s="1003"/>
      <c r="AM45" s="1004"/>
      <c r="AN45" s="1001">
        <v>11309</v>
      </c>
      <c r="AO45" s="1003"/>
      <c r="AP45" s="1003"/>
      <c r="AQ45" s="1003"/>
      <c r="AR45" s="1003"/>
      <c r="AS45" s="1003"/>
      <c r="AT45" s="1003"/>
      <c r="AU45" s="1003"/>
      <c r="AV45" s="1003"/>
      <c r="AW45" s="1003"/>
      <c r="AX45" s="1004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</row>
    <row r="46" spans="1:65" s="211" customFormat="1" ht="18" customHeight="1">
      <c r="A46" s="983"/>
      <c r="B46" s="984"/>
      <c r="C46" s="984"/>
      <c r="D46" s="985"/>
      <c r="E46" s="996" t="s">
        <v>370</v>
      </c>
      <c r="F46" s="996"/>
      <c r="G46" s="996"/>
      <c r="H46" s="996"/>
      <c r="I46" s="996"/>
      <c r="J46" s="996"/>
      <c r="K46" s="997"/>
      <c r="L46" s="1001">
        <v>11</v>
      </c>
      <c r="M46" s="1003"/>
      <c r="N46" s="1003"/>
      <c r="O46" s="1003"/>
      <c r="P46" s="1003"/>
      <c r="Q46" s="1003"/>
      <c r="R46" s="1002"/>
      <c r="S46" s="1014">
        <v>411</v>
      </c>
      <c r="T46" s="1003"/>
      <c r="U46" s="1003"/>
      <c r="V46" s="1003"/>
      <c r="W46" s="1003"/>
      <c r="X46" s="1003"/>
      <c r="Y46" s="1003"/>
      <c r="Z46" s="1003">
        <v>242</v>
      </c>
      <c r="AA46" s="1003"/>
      <c r="AB46" s="1003"/>
      <c r="AC46" s="1003"/>
      <c r="AD46" s="1003"/>
      <c r="AE46" s="1003"/>
      <c r="AF46" s="1003"/>
      <c r="AG46" s="1015">
        <f t="shared" si="0"/>
        <v>653</v>
      </c>
      <c r="AH46" s="1015"/>
      <c r="AI46" s="1015"/>
      <c r="AJ46" s="1015"/>
      <c r="AK46" s="1015"/>
      <c r="AL46" s="1015"/>
      <c r="AM46" s="1016"/>
      <c r="AN46" s="1001">
        <v>2253</v>
      </c>
      <c r="AO46" s="1003"/>
      <c r="AP46" s="1003"/>
      <c r="AQ46" s="1003"/>
      <c r="AR46" s="1003"/>
      <c r="AS46" s="1003"/>
      <c r="AT46" s="1003"/>
      <c r="AU46" s="1003"/>
      <c r="AV46" s="1003"/>
      <c r="AW46" s="1003"/>
      <c r="AX46" s="1004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</row>
    <row r="47" spans="1:65" s="211" customFormat="1" ht="18" customHeight="1">
      <c r="A47" s="983"/>
      <c r="B47" s="984"/>
      <c r="C47" s="984"/>
      <c r="D47" s="985"/>
      <c r="E47" s="996" t="s">
        <v>371</v>
      </c>
      <c r="F47" s="996"/>
      <c r="G47" s="996"/>
      <c r="H47" s="996"/>
      <c r="I47" s="996"/>
      <c r="J47" s="996"/>
      <c r="K47" s="997"/>
      <c r="L47" s="1001">
        <v>47</v>
      </c>
      <c r="M47" s="1003"/>
      <c r="N47" s="1003"/>
      <c r="O47" s="1003"/>
      <c r="P47" s="1003"/>
      <c r="Q47" s="1003"/>
      <c r="R47" s="1002"/>
      <c r="S47" s="1014">
        <v>1756</v>
      </c>
      <c r="T47" s="1003"/>
      <c r="U47" s="1003"/>
      <c r="V47" s="1003"/>
      <c r="W47" s="1003"/>
      <c r="X47" s="1003"/>
      <c r="Y47" s="1003"/>
      <c r="Z47" s="1003">
        <v>550</v>
      </c>
      <c r="AA47" s="1003"/>
      <c r="AB47" s="1003"/>
      <c r="AC47" s="1003"/>
      <c r="AD47" s="1003"/>
      <c r="AE47" s="1003"/>
      <c r="AF47" s="1003"/>
      <c r="AG47" s="1003">
        <f t="shared" si="0"/>
        <v>2306</v>
      </c>
      <c r="AH47" s="1003"/>
      <c r="AI47" s="1003"/>
      <c r="AJ47" s="1003"/>
      <c r="AK47" s="1003"/>
      <c r="AL47" s="1003"/>
      <c r="AM47" s="1004"/>
      <c r="AN47" s="1001">
        <v>8319</v>
      </c>
      <c r="AO47" s="1003"/>
      <c r="AP47" s="1003"/>
      <c r="AQ47" s="1003"/>
      <c r="AR47" s="1003"/>
      <c r="AS47" s="1003"/>
      <c r="AT47" s="1003"/>
      <c r="AU47" s="1003"/>
      <c r="AV47" s="1003"/>
      <c r="AW47" s="1003"/>
      <c r="AX47" s="1004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</row>
    <row r="48" spans="1:65" s="211" customFormat="1" ht="18" customHeight="1">
      <c r="A48" s="983"/>
      <c r="B48" s="984"/>
      <c r="C48" s="984"/>
      <c r="D48" s="985"/>
      <c r="E48" s="996" t="s">
        <v>372</v>
      </c>
      <c r="F48" s="996"/>
      <c r="G48" s="996"/>
      <c r="H48" s="996"/>
      <c r="I48" s="996"/>
      <c r="J48" s="996"/>
      <c r="K48" s="997"/>
      <c r="L48" s="1001">
        <v>45</v>
      </c>
      <c r="M48" s="1003"/>
      <c r="N48" s="1003"/>
      <c r="O48" s="1003"/>
      <c r="P48" s="1003"/>
      <c r="Q48" s="1003"/>
      <c r="R48" s="1002"/>
      <c r="S48" s="1014">
        <v>1937</v>
      </c>
      <c r="T48" s="1003"/>
      <c r="U48" s="1003"/>
      <c r="V48" s="1003"/>
      <c r="W48" s="1003"/>
      <c r="X48" s="1003"/>
      <c r="Y48" s="1003"/>
      <c r="Z48" s="1003">
        <v>723</v>
      </c>
      <c r="AA48" s="1003"/>
      <c r="AB48" s="1003"/>
      <c r="AC48" s="1003"/>
      <c r="AD48" s="1003"/>
      <c r="AE48" s="1003"/>
      <c r="AF48" s="1003"/>
      <c r="AG48" s="1025">
        <f t="shared" si="0"/>
        <v>2660</v>
      </c>
      <c r="AH48" s="1025"/>
      <c r="AI48" s="1025"/>
      <c r="AJ48" s="1025"/>
      <c r="AK48" s="1025"/>
      <c r="AL48" s="1025"/>
      <c r="AM48" s="1026"/>
      <c r="AN48" s="1001">
        <v>10885</v>
      </c>
      <c r="AO48" s="1003"/>
      <c r="AP48" s="1003"/>
      <c r="AQ48" s="1003"/>
      <c r="AR48" s="1003"/>
      <c r="AS48" s="1003"/>
      <c r="AT48" s="1003"/>
      <c r="AU48" s="1003"/>
      <c r="AV48" s="1003"/>
      <c r="AW48" s="1003"/>
      <c r="AX48" s="1004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</row>
    <row r="49" spans="1:50" s="211" customFormat="1" ht="18" customHeight="1">
      <c r="A49" s="986"/>
      <c r="B49" s="987"/>
      <c r="C49" s="987"/>
      <c r="D49" s="988"/>
      <c r="E49" s="973" t="s">
        <v>136</v>
      </c>
      <c r="F49" s="973"/>
      <c r="G49" s="973"/>
      <c r="H49" s="973"/>
      <c r="I49" s="973"/>
      <c r="J49" s="973"/>
      <c r="K49" s="975"/>
      <c r="L49" s="1008">
        <f>SUM(L43:R48)</f>
        <v>152</v>
      </c>
      <c r="M49" s="1011"/>
      <c r="N49" s="1011"/>
      <c r="O49" s="1011"/>
      <c r="P49" s="1011"/>
      <c r="Q49" s="1011"/>
      <c r="R49" s="1009"/>
      <c r="S49" s="1010">
        <f>SUM(S43:Y48)</f>
        <v>7237</v>
      </c>
      <c r="T49" s="1011"/>
      <c r="U49" s="1011"/>
      <c r="V49" s="1011"/>
      <c r="W49" s="1011"/>
      <c r="X49" s="1011"/>
      <c r="Y49" s="1011"/>
      <c r="Z49" s="1008">
        <f>SUM(Z43:AF48)</f>
        <v>2813</v>
      </c>
      <c r="AA49" s="1011"/>
      <c r="AB49" s="1011"/>
      <c r="AC49" s="1011"/>
      <c r="AD49" s="1011"/>
      <c r="AE49" s="1011"/>
      <c r="AF49" s="1011"/>
      <c r="AG49" s="1008">
        <f>SUM(AG43:AM48)</f>
        <v>10050</v>
      </c>
      <c r="AH49" s="1011"/>
      <c r="AI49" s="1011"/>
      <c r="AJ49" s="1011"/>
      <c r="AK49" s="1011"/>
      <c r="AL49" s="1011"/>
      <c r="AM49" s="1012"/>
      <c r="AN49" s="1010">
        <f>SUM(AN43:AX48)</f>
        <v>41877</v>
      </c>
      <c r="AO49" s="1011"/>
      <c r="AP49" s="1011"/>
      <c r="AQ49" s="1011"/>
      <c r="AR49" s="1011"/>
      <c r="AS49" s="1011"/>
      <c r="AT49" s="1011"/>
      <c r="AU49" s="1011"/>
      <c r="AV49" s="1011"/>
      <c r="AW49" s="1011"/>
      <c r="AX49" s="1012"/>
    </row>
    <row r="50" spans="1:50" s="211" customFormat="1" ht="18" customHeight="1">
      <c r="A50" s="948" t="s">
        <v>384</v>
      </c>
      <c r="B50" s="949"/>
      <c r="C50" s="949"/>
      <c r="D50" s="949"/>
      <c r="E50" s="949"/>
      <c r="F50" s="949"/>
      <c r="G50" s="949"/>
      <c r="H50" s="949"/>
      <c r="I50" s="949"/>
      <c r="J50" s="949"/>
      <c r="K50" s="950"/>
      <c r="L50" s="1017">
        <f>L42+L49</f>
        <v>233</v>
      </c>
      <c r="M50" s="1018"/>
      <c r="N50" s="1018"/>
      <c r="O50" s="1018"/>
      <c r="P50" s="1018"/>
      <c r="Q50" s="1018"/>
      <c r="R50" s="1019"/>
      <c r="S50" s="1020">
        <f>S42+S49</f>
        <v>15214</v>
      </c>
      <c r="T50" s="1020"/>
      <c r="U50" s="1020"/>
      <c r="V50" s="1020"/>
      <c r="W50" s="1020"/>
      <c r="X50" s="1020"/>
      <c r="Y50" s="1021"/>
      <c r="Z50" s="1022">
        <f>Z42+Z49</f>
        <v>4155</v>
      </c>
      <c r="AA50" s="1020"/>
      <c r="AB50" s="1020"/>
      <c r="AC50" s="1020"/>
      <c r="AD50" s="1020"/>
      <c r="AE50" s="1020"/>
      <c r="AF50" s="1021"/>
      <c r="AG50" s="1023">
        <f>AG42+AG49</f>
        <v>19369</v>
      </c>
      <c r="AH50" s="1020"/>
      <c r="AI50" s="1020"/>
      <c r="AJ50" s="1020"/>
      <c r="AK50" s="1020"/>
      <c r="AL50" s="1020"/>
      <c r="AM50" s="1020"/>
      <c r="AN50" s="1020">
        <f>AN42+AN49</f>
        <v>56348</v>
      </c>
      <c r="AO50" s="1020"/>
      <c r="AP50" s="1020"/>
      <c r="AQ50" s="1020"/>
      <c r="AR50" s="1020"/>
      <c r="AS50" s="1020"/>
      <c r="AT50" s="1020"/>
      <c r="AU50" s="1020"/>
      <c r="AV50" s="1020"/>
      <c r="AW50" s="1020"/>
      <c r="AX50" s="1020"/>
    </row>
    <row r="51" spans="1:50" s="211" customFormat="1" ht="8.25" customHeight="1"/>
    <row r="52" spans="1:50" s="757" customFormat="1" ht="12" customHeight="1">
      <c r="A52" s="1024" t="s">
        <v>385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1024"/>
      <c r="AI52" s="1024"/>
      <c r="AJ52" s="1024"/>
      <c r="AK52" s="1024"/>
      <c r="AL52" s="1024"/>
      <c r="AM52" s="1024"/>
      <c r="AN52" s="1024"/>
      <c r="AO52" s="1024"/>
      <c r="AP52" s="1024"/>
      <c r="AQ52" s="1024"/>
      <c r="AR52" s="1024"/>
      <c r="AS52" s="1024"/>
      <c r="AT52" s="1024"/>
      <c r="AU52" s="1024"/>
      <c r="AV52" s="1024"/>
      <c r="AW52" s="1024"/>
      <c r="AX52" s="1024"/>
    </row>
    <row r="53" spans="1:50">
      <c r="A53" s="1024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1024"/>
      <c r="AI53" s="1024"/>
      <c r="AJ53" s="1024"/>
      <c r="AK53" s="1024"/>
      <c r="AL53" s="1024"/>
      <c r="AM53" s="1024"/>
      <c r="AN53" s="1024"/>
      <c r="AO53" s="1024"/>
      <c r="AP53" s="1024"/>
      <c r="AQ53" s="1024"/>
      <c r="AR53" s="1024"/>
      <c r="AS53" s="1024"/>
      <c r="AT53" s="1024"/>
      <c r="AU53" s="1024"/>
      <c r="AV53" s="1024"/>
      <c r="AW53" s="1024"/>
      <c r="AX53" s="1024"/>
    </row>
    <row r="54" spans="1:50">
      <c r="A54" s="1024"/>
      <c r="B54" s="1024"/>
      <c r="C54" s="1024"/>
      <c r="D54" s="1024"/>
      <c r="E54" s="1024"/>
      <c r="F54" s="1024"/>
      <c r="G54" s="1024"/>
      <c r="H54" s="1024"/>
      <c r="I54" s="1024"/>
      <c r="J54" s="1024"/>
      <c r="K54" s="1024"/>
      <c r="L54" s="1024"/>
      <c r="M54" s="1024"/>
      <c r="N54" s="1024"/>
      <c r="O54" s="1024"/>
      <c r="P54" s="1024"/>
      <c r="Q54" s="1024"/>
      <c r="R54" s="1024"/>
      <c r="S54" s="1024"/>
      <c r="T54" s="1024"/>
      <c r="U54" s="1024"/>
      <c r="V54" s="1024"/>
      <c r="W54" s="1024"/>
      <c r="X54" s="1024"/>
      <c r="Y54" s="1024"/>
      <c r="Z54" s="1024"/>
      <c r="AA54" s="1024"/>
      <c r="AB54" s="1024"/>
      <c r="AC54" s="1024"/>
      <c r="AD54" s="1024"/>
      <c r="AE54" s="1024"/>
      <c r="AF54" s="1024"/>
      <c r="AG54" s="1024"/>
      <c r="AH54" s="1024"/>
      <c r="AI54" s="1024"/>
      <c r="AJ54" s="1024"/>
      <c r="AK54" s="1024"/>
      <c r="AL54" s="1024"/>
      <c r="AM54" s="1024"/>
      <c r="AN54" s="1024"/>
      <c r="AO54" s="1024"/>
      <c r="AP54" s="1024"/>
      <c r="AQ54" s="1024"/>
      <c r="AR54" s="1024"/>
      <c r="AS54" s="1024"/>
      <c r="AT54" s="1024"/>
      <c r="AU54" s="1024"/>
      <c r="AV54" s="1024"/>
      <c r="AW54" s="1024"/>
      <c r="AX54" s="1024"/>
    </row>
  </sheetData>
  <mergeCells count="196">
    <mergeCell ref="A50:K50"/>
    <mergeCell ref="L50:R50"/>
    <mergeCell ref="S50:Y50"/>
    <mergeCell ref="Z50:AF50"/>
    <mergeCell ref="AG50:AM50"/>
    <mergeCell ref="AN50:AX50"/>
    <mergeCell ref="A52:AX54"/>
    <mergeCell ref="E48:K48"/>
    <mergeCell ref="L48:R48"/>
    <mergeCell ref="S48:Y48"/>
    <mergeCell ref="Z48:AF48"/>
    <mergeCell ref="AG48:AM48"/>
    <mergeCell ref="AN48:AX48"/>
    <mergeCell ref="E49:K49"/>
    <mergeCell ref="L49:R49"/>
    <mergeCell ref="S49:Y49"/>
    <mergeCell ref="Z49:AF49"/>
    <mergeCell ref="AG49:AM49"/>
    <mergeCell ref="AN49:AX49"/>
    <mergeCell ref="AN45:AX45"/>
    <mergeCell ref="E46:K46"/>
    <mergeCell ref="L46:R46"/>
    <mergeCell ref="S46:Y46"/>
    <mergeCell ref="Z46:AF46"/>
    <mergeCell ref="AG46:AM46"/>
    <mergeCell ref="AN46:AX46"/>
    <mergeCell ref="E47:K47"/>
    <mergeCell ref="L47:R47"/>
    <mergeCell ref="S47:Y47"/>
    <mergeCell ref="Z47:AF47"/>
    <mergeCell ref="AG47:AM47"/>
    <mergeCell ref="AN47:AX47"/>
    <mergeCell ref="E42:K42"/>
    <mergeCell ref="L42:R42"/>
    <mergeCell ref="S42:Y42"/>
    <mergeCell ref="Z42:AF42"/>
    <mergeCell ref="AG42:AM42"/>
    <mergeCell ref="AN42:AX42"/>
    <mergeCell ref="A43:D49"/>
    <mergeCell ref="E43:K43"/>
    <mergeCell ref="L43:R43"/>
    <mergeCell ref="S43:Y43"/>
    <mergeCell ref="Z43:AF43"/>
    <mergeCell ref="AG43:AM43"/>
    <mergeCell ref="AN43:AX43"/>
    <mergeCell ref="E44:K44"/>
    <mergeCell ref="L44:R44"/>
    <mergeCell ref="S44:Y44"/>
    <mergeCell ref="Z44:AF44"/>
    <mergeCell ref="AG44:AM44"/>
    <mergeCell ref="AN44:AX44"/>
    <mergeCell ref="E45:K45"/>
    <mergeCell ref="L45:R45"/>
    <mergeCell ref="S45:Y45"/>
    <mergeCell ref="Z45:AF45"/>
    <mergeCell ref="AG45:AM45"/>
    <mergeCell ref="AN39:AX39"/>
    <mergeCell ref="E40:K40"/>
    <mergeCell ref="L40:R40"/>
    <mergeCell ref="S40:Y40"/>
    <mergeCell ref="Z40:AF40"/>
    <mergeCell ref="AG40:AM40"/>
    <mergeCell ref="AN40:AX40"/>
    <mergeCell ref="E41:K41"/>
    <mergeCell ref="L41:R41"/>
    <mergeCell ref="S41:Y41"/>
    <mergeCell ref="Z41:AF41"/>
    <mergeCell ref="AG41:AM41"/>
    <mergeCell ref="AN41:AX41"/>
    <mergeCell ref="A36:D42"/>
    <mergeCell ref="E36:K36"/>
    <mergeCell ref="L36:R36"/>
    <mergeCell ref="S36:Y36"/>
    <mergeCell ref="Z36:AF36"/>
    <mergeCell ref="AG36:AM36"/>
    <mergeCell ref="AN36:AX36"/>
    <mergeCell ref="E37:K37"/>
    <mergeCell ref="L37:R37"/>
    <mergeCell ref="S37:Y37"/>
    <mergeCell ref="Z37:AF37"/>
    <mergeCell ref="AG37:AM37"/>
    <mergeCell ref="AN37:AX37"/>
    <mergeCell ref="E38:K38"/>
    <mergeCell ref="L38:R38"/>
    <mergeCell ref="S38:Y38"/>
    <mergeCell ref="Z38:AF38"/>
    <mergeCell ref="AG38:AM38"/>
    <mergeCell ref="AN38:AX38"/>
    <mergeCell ref="E39:K39"/>
    <mergeCell ref="L39:R39"/>
    <mergeCell ref="S39:Y39"/>
    <mergeCell ref="Z39:AF39"/>
    <mergeCell ref="AG39:AM39"/>
    <mergeCell ref="AH33:AX33"/>
    <mergeCell ref="A34:D35"/>
    <mergeCell ref="E34:K35"/>
    <mergeCell ref="L34:R35"/>
    <mergeCell ref="S34:AM34"/>
    <mergeCell ref="AN34:AX35"/>
    <mergeCell ref="S35:Y35"/>
    <mergeCell ref="Z35:AF35"/>
    <mergeCell ref="AG35:AM35"/>
    <mergeCell ref="A26:F26"/>
    <mergeCell ref="G26:O26"/>
    <mergeCell ref="P26:X26"/>
    <mergeCell ref="Y26:AG26"/>
    <mergeCell ref="AH26:AP26"/>
    <mergeCell ref="AQ26:AY26"/>
    <mergeCell ref="A27:F27"/>
    <mergeCell ref="G27:O27"/>
    <mergeCell ref="P27:X27"/>
    <mergeCell ref="Y27:AG27"/>
    <mergeCell ref="AH27:AP27"/>
    <mergeCell ref="AQ27:AY27"/>
    <mergeCell ref="A24:F24"/>
    <mergeCell ref="G24:O24"/>
    <mergeCell ref="P24:X24"/>
    <mergeCell ref="Y24:AG24"/>
    <mergeCell ref="AH24:AP24"/>
    <mergeCell ref="AQ24:AY24"/>
    <mergeCell ref="A25:F25"/>
    <mergeCell ref="G25:O25"/>
    <mergeCell ref="P25:X25"/>
    <mergeCell ref="Y25:AG25"/>
    <mergeCell ref="AH25:AP25"/>
    <mergeCell ref="AQ25:AY25"/>
    <mergeCell ref="A22:F22"/>
    <mergeCell ref="G22:O22"/>
    <mergeCell ref="P22:X22"/>
    <mergeCell ref="Y22:AG22"/>
    <mergeCell ref="AH22:AP22"/>
    <mergeCell ref="AQ22:AY22"/>
    <mergeCell ref="A23:F23"/>
    <mergeCell ref="G23:O23"/>
    <mergeCell ref="P23:X23"/>
    <mergeCell ref="Y23:AG23"/>
    <mergeCell ref="AH23:AP23"/>
    <mergeCell ref="AQ23:AY23"/>
    <mergeCell ref="G20:O20"/>
    <mergeCell ref="P20:X20"/>
    <mergeCell ref="Y20:AG20"/>
    <mergeCell ref="AH20:AP20"/>
    <mergeCell ref="AQ20:AY20"/>
    <mergeCell ref="A21:F21"/>
    <mergeCell ref="G21:O21"/>
    <mergeCell ref="P21:X21"/>
    <mergeCell ref="Y21:AG21"/>
    <mergeCell ref="AH21:AP21"/>
    <mergeCell ref="AQ21:AY21"/>
    <mergeCell ref="A11:F11"/>
    <mergeCell ref="G11:O11"/>
    <mergeCell ref="P11:X11"/>
    <mergeCell ref="Y11:AG11"/>
    <mergeCell ref="AH11:AP11"/>
    <mergeCell ref="AQ11:AY11"/>
    <mergeCell ref="A12:F12"/>
    <mergeCell ref="G12:O12"/>
    <mergeCell ref="P12:X12"/>
    <mergeCell ref="Y12:AG12"/>
    <mergeCell ref="AH12:AP12"/>
    <mergeCell ref="AQ12:AY12"/>
    <mergeCell ref="A9:F9"/>
    <mergeCell ref="G9:O9"/>
    <mergeCell ref="P9:X9"/>
    <mergeCell ref="Y9:AG9"/>
    <mergeCell ref="AH9:AP9"/>
    <mergeCell ref="AQ9:AY9"/>
    <mergeCell ref="A10:F10"/>
    <mergeCell ref="G10:O10"/>
    <mergeCell ref="P10:X10"/>
    <mergeCell ref="Y10:AG10"/>
    <mergeCell ref="AH10:AP10"/>
    <mergeCell ref="AQ10:AY10"/>
    <mergeCell ref="A7:F7"/>
    <mergeCell ref="G7:O7"/>
    <mergeCell ref="P7:X7"/>
    <mergeCell ref="Y7:AG7"/>
    <mergeCell ref="AH7:AP7"/>
    <mergeCell ref="AQ7:AY7"/>
    <mergeCell ref="A8:F8"/>
    <mergeCell ref="G8:O8"/>
    <mergeCell ref="P8:X8"/>
    <mergeCell ref="Y8:AG8"/>
    <mergeCell ref="AH8:AP8"/>
    <mergeCell ref="AQ8:AY8"/>
    <mergeCell ref="G5:O5"/>
    <mergeCell ref="P5:X5"/>
    <mergeCell ref="Y5:AG5"/>
    <mergeCell ref="AH5:AP5"/>
    <mergeCell ref="AQ5:AY5"/>
    <mergeCell ref="A6:F6"/>
    <mergeCell ref="G6:O6"/>
    <mergeCell ref="P6:X6"/>
    <mergeCell ref="Y6:AG6"/>
    <mergeCell ref="AH6:AP6"/>
    <mergeCell ref="AQ6:AY6"/>
  </mergeCells>
  <phoneticPr fontId="6"/>
  <pageMargins left="0.78740157480314965" right="0.78740157480314965" top="0.98425196850393704" bottom="0.78740157480314965" header="0.51181102362204722" footer="0.51181102362204722"/>
  <pageSetup paperSize="9" scale="8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48A-78A7-44C9-A144-AD1B482A72CA}">
  <sheetPr>
    <tabColor rgb="FF00FFFF"/>
  </sheetPr>
  <dimension ref="A1:K17"/>
  <sheetViews>
    <sheetView showGridLines="0" view="pageBreakPreview" zoomScaleNormal="100" zoomScaleSheetLayoutView="100" workbookViewId="0">
      <pane xSplit="2" topLeftCell="C1" activePane="topRight" state="frozen"/>
      <selection activeCell="A3" sqref="A3"/>
      <selection pane="topRight" activeCell="I7" sqref="I7"/>
    </sheetView>
  </sheetViews>
  <sheetFormatPr defaultColWidth="9" defaultRowHeight="13.2"/>
  <cols>
    <col min="1" max="1" width="10.6640625" style="215" customWidth="1"/>
    <col min="2" max="6" width="11.6640625" style="215" customWidth="1"/>
    <col min="7" max="7" width="13.109375" style="215" customWidth="1"/>
    <col min="8" max="8" width="12.77734375" style="215" customWidth="1"/>
    <col min="9" max="9" width="6.77734375" style="215" customWidth="1"/>
    <col min="10" max="11" width="6.88671875" style="215" customWidth="1"/>
    <col min="12" max="256" width="9" style="215"/>
    <col min="257" max="257" width="10.6640625" style="215" customWidth="1"/>
    <col min="258" max="262" width="11.6640625" style="215" customWidth="1"/>
    <col min="263" max="263" width="13.109375" style="215" customWidth="1"/>
    <col min="264" max="264" width="12.77734375" style="215" customWidth="1"/>
    <col min="265" max="265" width="6.77734375" style="215" customWidth="1"/>
    <col min="266" max="267" width="6.88671875" style="215" customWidth="1"/>
    <col min="268" max="512" width="9" style="215"/>
    <col min="513" max="513" width="10.6640625" style="215" customWidth="1"/>
    <col min="514" max="518" width="11.6640625" style="215" customWidth="1"/>
    <col min="519" max="519" width="13.109375" style="215" customWidth="1"/>
    <col min="520" max="520" width="12.77734375" style="215" customWidth="1"/>
    <col min="521" max="521" width="6.77734375" style="215" customWidth="1"/>
    <col min="522" max="523" width="6.88671875" style="215" customWidth="1"/>
    <col min="524" max="768" width="9" style="215"/>
    <col min="769" max="769" width="10.6640625" style="215" customWidth="1"/>
    <col min="770" max="774" width="11.6640625" style="215" customWidth="1"/>
    <col min="775" max="775" width="13.109375" style="215" customWidth="1"/>
    <col min="776" max="776" width="12.77734375" style="215" customWidth="1"/>
    <col min="777" max="777" width="6.77734375" style="215" customWidth="1"/>
    <col min="778" max="779" width="6.88671875" style="215" customWidth="1"/>
    <col min="780" max="1024" width="9" style="215"/>
    <col min="1025" max="1025" width="10.6640625" style="215" customWidth="1"/>
    <col min="1026" max="1030" width="11.6640625" style="215" customWidth="1"/>
    <col min="1031" max="1031" width="13.109375" style="215" customWidth="1"/>
    <col min="1032" max="1032" width="12.77734375" style="215" customWidth="1"/>
    <col min="1033" max="1033" width="6.77734375" style="215" customWidth="1"/>
    <col min="1034" max="1035" width="6.88671875" style="215" customWidth="1"/>
    <col min="1036" max="1280" width="9" style="215"/>
    <col min="1281" max="1281" width="10.6640625" style="215" customWidth="1"/>
    <col min="1282" max="1286" width="11.6640625" style="215" customWidth="1"/>
    <col min="1287" max="1287" width="13.109375" style="215" customWidth="1"/>
    <col min="1288" max="1288" width="12.77734375" style="215" customWidth="1"/>
    <col min="1289" max="1289" width="6.77734375" style="215" customWidth="1"/>
    <col min="1290" max="1291" width="6.88671875" style="215" customWidth="1"/>
    <col min="1292" max="1536" width="9" style="215"/>
    <col min="1537" max="1537" width="10.6640625" style="215" customWidth="1"/>
    <col min="1538" max="1542" width="11.6640625" style="215" customWidth="1"/>
    <col min="1543" max="1543" width="13.109375" style="215" customWidth="1"/>
    <col min="1544" max="1544" width="12.77734375" style="215" customWidth="1"/>
    <col min="1545" max="1545" width="6.77734375" style="215" customWidth="1"/>
    <col min="1546" max="1547" width="6.88671875" style="215" customWidth="1"/>
    <col min="1548" max="1792" width="9" style="215"/>
    <col min="1793" max="1793" width="10.6640625" style="215" customWidth="1"/>
    <col min="1794" max="1798" width="11.6640625" style="215" customWidth="1"/>
    <col min="1799" max="1799" width="13.109375" style="215" customWidth="1"/>
    <col min="1800" max="1800" width="12.77734375" style="215" customWidth="1"/>
    <col min="1801" max="1801" width="6.77734375" style="215" customWidth="1"/>
    <col min="1802" max="1803" width="6.88671875" style="215" customWidth="1"/>
    <col min="1804" max="2048" width="9" style="215"/>
    <col min="2049" max="2049" width="10.6640625" style="215" customWidth="1"/>
    <col min="2050" max="2054" width="11.6640625" style="215" customWidth="1"/>
    <col min="2055" max="2055" width="13.109375" style="215" customWidth="1"/>
    <col min="2056" max="2056" width="12.77734375" style="215" customWidth="1"/>
    <col min="2057" max="2057" width="6.77734375" style="215" customWidth="1"/>
    <col min="2058" max="2059" width="6.88671875" style="215" customWidth="1"/>
    <col min="2060" max="2304" width="9" style="215"/>
    <col min="2305" max="2305" width="10.6640625" style="215" customWidth="1"/>
    <col min="2306" max="2310" width="11.6640625" style="215" customWidth="1"/>
    <col min="2311" max="2311" width="13.109375" style="215" customWidth="1"/>
    <col min="2312" max="2312" width="12.77734375" style="215" customWidth="1"/>
    <col min="2313" max="2313" width="6.77734375" style="215" customWidth="1"/>
    <col min="2314" max="2315" width="6.88671875" style="215" customWidth="1"/>
    <col min="2316" max="2560" width="9" style="215"/>
    <col min="2561" max="2561" width="10.6640625" style="215" customWidth="1"/>
    <col min="2562" max="2566" width="11.6640625" style="215" customWidth="1"/>
    <col min="2567" max="2567" width="13.109375" style="215" customWidth="1"/>
    <col min="2568" max="2568" width="12.77734375" style="215" customWidth="1"/>
    <col min="2569" max="2569" width="6.77734375" style="215" customWidth="1"/>
    <col min="2570" max="2571" width="6.88671875" style="215" customWidth="1"/>
    <col min="2572" max="2816" width="9" style="215"/>
    <col min="2817" max="2817" width="10.6640625" style="215" customWidth="1"/>
    <col min="2818" max="2822" width="11.6640625" style="215" customWidth="1"/>
    <col min="2823" max="2823" width="13.109375" style="215" customWidth="1"/>
    <col min="2824" max="2824" width="12.77734375" style="215" customWidth="1"/>
    <col min="2825" max="2825" width="6.77734375" style="215" customWidth="1"/>
    <col min="2826" max="2827" width="6.88671875" style="215" customWidth="1"/>
    <col min="2828" max="3072" width="9" style="215"/>
    <col min="3073" max="3073" width="10.6640625" style="215" customWidth="1"/>
    <col min="3074" max="3078" width="11.6640625" style="215" customWidth="1"/>
    <col min="3079" max="3079" width="13.109375" style="215" customWidth="1"/>
    <col min="3080" max="3080" width="12.77734375" style="215" customWidth="1"/>
    <col min="3081" max="3081" width="6.77734375" style="215" customWidth="1"/>
    <col min="3082" max="3083" width="6.88671875" style="215" customWidth="1"/>
    <col min="3084" max="3328" width="9" style="215"/>
    <col min="3329" max="3329" width="10.6640625" style="215" customWidth="1"/>
    <col min="3330" max="3334" width="11.6640625" style="215" customWidth="1"/>
    <col min="3335" max="3335" width="13.109375" style="215" customWidth="1"/>
    <col min="3336" max="3336" width="12.77734375" style="215" customWidth="1"/>
    <col min="3337" max="3337" width="6.77734375" style="215" customWidth="1"/>
    <col min="3338" max="3339" width="6.88671875" style="215" customWidth="1"/>
    <col min="3340" max="3584" width="9" style="215"/>
    <col min="3585" max="3585" width="10.6640625" style="215" customWidth="1"/>
    <col min="3586" max="3590" width="11.6640625" style="215" customWidth="1"/>
    <col min="3591" max="3591" width="13.109375" style="215" customWidth="1"/>
    <col min="3592" max="3592" width="12.77734375" style="215" customWidth="1"/>
    <col min="3593" max="3593" width="6.77734375" style="215" customWidth="1"/>
    <col min="3594" max="3595" width="6.88671875" style="215" customWidth="1"/>
    <col min="3596" max="3840" width="9" style="215"/>
    <col min="3841" max="3841" width="10.6640625" style="215" customWidth="1"/>
    <col min="3842" max="3846" width="11.6640625" style="215" customWidth="1"/>
    <col min="3847" max="3847" width="13.109375" style="215" customWidth="1"/>
    <col min="3848" max="3848" width="12.77734375" style="215" customWidth="1"/>
    <col min="3849" max="3849" width="6.77734375" style="215" customWidth="1"/>
    <col min="3850" max="3851" width="6.88671875" style="215" customWidth="1"/>
    <col min="3852" max="4096" width="9" style="215"/>
    <col min="4097" max="4097" width="10.6640625" style="215" customWidth="1"/>
    <col min="4098" max="4102" width="11.6640625" style="215" customWidth="1"/>
    <col min="4103" max="4103" width="13.109375" style="215" customWidth="1"/>
    <col min="4104" max="4104" width="12.77734375" style="215" customWidth="1"/>
    <col min="4105" max="4105" width="6.77734375" style="215" customWidth="1"/>
    <col min="4106" max="4107" width="6.88671875" style="215" customWidth="1"/>
    <col min="4108" max="4352" width="9" style="215"/>
    <col min="4353" max="4353" width="10.6640625" style="215" customWidth="1"/>
    <col min="4354" max="4358" width="11.6640625" style="215" customWidth="1"/>
    <col min="4359" max="4359" width="13.109375" style="215" customWidth="1"/>
    <col min="4360" max="4360" width="12.77734375" style="215" customWidth="1"/>
    <col min="4361" max="4361" width="6.77734375" style="215" customWidth="1"/>
    <col min="4362" max="4363" width="6.88671875" style="215" customWidth="1"/>
    <col min="4364" max="4608" width="9" style="215"/>
    <col min="4609" max="4609" width="10.6640625" style="215" customWidth="1"/>
    <col min="4610" max="4614" width="11.6640625" style="215" customWidth="1"/>
    <col min="4615" max="4615" width="13.109375" style="215" customWidth="1"/>
    <col min="4616" max="4616" width="12.77734375" style="215" customWidth="1"/>
    <col min="4617" max="4617" width="6.77734375" style="215" customWidth="1"/>
    <col min="4618" max="4619" width="6.88671875" style="215" customWidth="1"/>
    <col min="4620" max="4864" width="9" style="215"/>
    <col min="4865" max="4865" width="10.6640625" style="215" customWidth="1"/>
    <col min="4866" max="4870" width="11.6640625" style="215" customWidth="1"/>
    <col min="4871" max="4871" width="13.109375" style="215" customWidth="1"/>
    <col min="4872" max="4872" width="12.77734375" style="215" customWidth="1"/>
    <col min="4873" max="4873" width="6.77734375" style="215" customWidth="1"/>
    <col min="4874" max="4875" width="6.88671875" style="215" customWidth="1"/>
    <col min="4876" max="5120" width="9" style="215"/>
    <col min="5121" max="5121" width="10.6640625" style="215" customWidth="1"/>
    <col min="5122" max="5126" width="11.6640625" style="215" customWidth="1"/>
    <col min="5127" max="5127" width="13.109375" style="215" customWidth="1"/>
    <col min="5128" max="5128" width="12.77734375" style="215" customWidth="1"/>
    <col min="5129" max="5129" width="6.77734375" style="215" customWidth="1"/>
    <col min="5130" max="5131" width="6.88671875" style="215" customWidth="1"/>
    <col min="5132" max="5376" width="9" style="215"/>
    <col min="5377" max="5377" width="10.6640625" style="215" customWidth="1"/>
    <col min="5378" max="5382" width="11.6640625" style="215" customWidth="1"/>
    <col min="5383" max="5383" width="13.109375" style="215" customWidth="1"/>
    <col min="5384" max="5384" width="12.77734375" style="215" customWidth="1"/>
    <col min="5385" max="5385" width="6.77734375" style="215" customWidth="1"/>
    <col min="5386" max="5387" width="6.88671875" style="215" customWidth="1"/>
    <col min="5388" max="5632" width="9" style="215"/>
    <col min="5633" max="5633" width="10.6640625" style="215" customWidth="1"/>
    <col min="5634" max="5638" width="11.6640625" style="215" customWidth="1"/>
    <col min="5639" max="5639" width="13.109375" style="215" customWidth="1"/>
    <col min="5640" max="5640" width="12.77734375" style="215" customWidth="1"/>
    <col min="5641" max="5641" width="6.77734375" style="215" customWidth="1"/>
    <col min="5642" max="5643" width="6.88671875" style="215" customWidth="1"/>
    <col min="5644" max="5888" width="9" style="215"/>
    <col min="5889" max="5889" width="10.6640625" style="215" customWidth="1"/>
    <col min="5890" max="5894" width="11.6640625" style="215" customWidth="1"/>
    <col min="5895" max="5895" width="13.109375" style="215" customWidth="1"/>
    <col min="5896" max="5896" width="12.77734375" style="215" customWidth="1"/>
    <col min="5897" max="5897" width="6.77734375" style="215" customWidth="1"/>
    <col min="5898" max="5899" width="6.88671875" style="215" customWidth="1"/>
    <col min="5900" max="6144" width="9" style="215"/>
    <col min="6145" max="6145" width="10.6640625" style="215" customWidth="1"/>
    <col min="6146" max="6150" width="11.6640625" style="215" customWidth="1"/>
    <col min="6151" max="6151" width="13.109375" style="215" customWidth="1"/>
    <col min="6152" max="6152" width="12.77734375" style="215" customWidth="1"/>
    <col min="6153" max="6153" width="6.77734375" style="215" customWidth="1"/>
    <col min="6154" max="6155" width="6.88671875" style="215" customWidth="1"/>
    <col min="6156" max="6400" width="9" style="215"/>
    <col min="6401" max="6401" width="10.6640625" style="215" customWidth="1"/>
    <col min="6402" max="6406" width="11.6640625" style="215" customWidth="1"/>
    <col min="6407" max="6407" width="13.109375" style="215" customWidth="1"/>
    <col min="6408" max="6408" width="12.77734375" style="215" customWidth="1"/>
    <col min="6409" max="6409" width="6.77734375" style="215" customWidth="1"/>
    <col min="6410" max="6411" width="6.88671875" style="215" customWidth="1"/>
    <col min="6412" max="6656" width="9" style="215"/>
    <col min="6657" max="6657" width="10.6640625" style="215" customWidth="1"/>
    <col min="6658" max="6662" width="11.6640625" style="215" customWidth="1"/>
    <col min="6663" max="6663" width="13.109375" style="215" customWidth="1"/>
    <col min="6664" max="6664" width="12.77734375" style="215" customWidth="1"/>
    <col min="6665" max="6665" width="6.77734375" style="215" customWidth="1"/>
    <col min="6666" max="6667" width="6.88671875" style="215" customWidth="1"/>
    <col min="6668" max="6912" width="9" style="215"/>
    <col min="6913" max="6913" width="10.6640625" style="215" customWidth="1"/>
    <col min="6914" max="6918" width="11.6640625" style="215" customWidth="1"/>
    <col min="6919" max="6919" width="13.109375" style="215" customWidth="1"/>
    <col min="6920" max="6920" width="12.77734375" style="215" customWidth="1"/>
    <col min="6921" max="6921" width="6.77734375" style="215" customWidth="1"/>
    <col min="6922" max="6923" width="6.88671875" style="215" customWidth="1"/>
    <col min="6924" max="7168" width="9" style="215"/>
    <col min="7169" max="7169" width="10.6640625" style="215" customWidth="1"/>
    <col min="7170" max="7174" width="11.6640625" style="215" customWidth="1"/>
    <col min="7175" max="7175" width="13.109375" style="215" customWidth="1"/>
    <col min="7176" max="7176" width="12.77734375" style="215" customWidth="1"/>
    <col min="7177" max="7177" width="6.77734375" style="215" customWidth="1"/>
    <col min="7178" max="7179" width="6.88671875" style="215" customWidth="1"/>
    <col min="7180" max="7424" width="9" style="215"/>
    <col min="7425" max="7425" width="10.6640625" style="215" customWidth="1"/>
    <col min="7426" max="7430" width="11.6640625" style="215" customWidth="1"/>
    <col min="7431" max="7431" width="13.109375" style="215" customWidth="1"/>
    <col min="7432" max="7432" width="12.77734375" style="215" customWidth="1"/>
    <col min="7433" max="7433" width="6.77734375" style="215" customWidth="1"/>
    <col min="7434" max="7435" width="6.88671875" style="215" customWidth="1"/>
    <col min="7436" max="7680" width="9" style="215"/>
    <col min="7681" max="7681" width="10.6640625" style="215" customWidth="1"/>
    <col min="7682" max="7686" width="11.6640625" style="215" customWidth="1"/>
    <col min="7687" max="7687" width="13.109375" style="215" customWidth="1"/>
    <col min="7688" max="7688" width="12.77734375" style="215" customWidth="1"/>
    <col min="7689" max="7689" width="6.77734375" style="215" customWidth="1"/>
    <col min="7690" max="7691" width="6.88671875" style="215" customWidth="1"/>
    <col min="7692" max="7936" width="9" style="215"/>
    <col min="7937" max="7937" width="10.6640625" style="215" customWidth="1"/>
    <col min="7938" max="7942" width="11.6640625" style="215" customWidth="1"/>
    <col min="7943" max="7943" width="13.109375" style="215" customWidth="1"/>
    <col min="7944" max="7944" width="12.77734375" style="215" customWidth="1"/>
    <col min="7945" max="7945" width="6.77734375" style="215" customWidth="1"/>
    <col min="7946" max="7947" width="6.88671875" style="215" customWidth="1"/>
    <col min="7948" max="8192" width="9" style="215"/>
    <col min="8193" max="8193" width="10.6640625" style="215" customWidth="1"/>
    <col min="8194" max="8198" width="11.6640625" style="215" customWidth="1"/>
    <col min="8199" max="8199" width="13.109375" style="215" customWidth="1"/>
    <col min="8200" max="8200" width="12.77734375" style="215" customWidth="1"/>
    <col min="8201" max="8201" width="6.77734375" style="215" customWidth="1"/>
    <col min="8202" max="8203" width="6.88671875" style="215" customWidth="1"/>
    <col min="8204" max="8448" width="9" style="215"/>
    <col min="8449" max="8449" width="10.6640625" style="215" customWidth="1"/>
    <col min="8450" max="8454" width="11.6640625" style="215" customWidth="1"/>
    <col min="8455" max="8455" width="13.109375" style="215" customWidth="1"/>
    <col min="8456" max="8456" width="12.77734375" style="215" customWidth="1"/>
    <col min="8457" max="8457" width="6.77734375" style="215" customWidth="1"/>
    <col min="8458" max="8459" width="6.88671875" style="215" customWidth="1"/>
    <col min="8460" max="8704" width="9" style="215"/>
    <col min="8705" max="8705" width="10.6640625" style="215" customWidth="1"/>
    <col min="8706" max="8710" width="11.6640625" style="215" customWidth="1"/>
    <col min="8711" max="8711" width="13.109375" style="215" customWidth="1"/>
    <col min="8712" max="8712" width="12.77734375" style="215" customWidth="1"/>
    <col min="8713" max="8713" width="6.77734375" style="215" customWidth="1"/>
    <col min="8714" max="8715" width="6.88671875" style="215" customWidth="1"/>
    <col min="8716" max="8960" width="9" style="215"/>
    <col min="8961" max="8961" width="10.6640625" style="215" customWidth="1"/>
    <col min="8962" max="8966" width="11.6640625" style="215" customWidth="1"/>
    <col min="8967" max="8967" width="13.109375" style="215" customWidth="1"/>
    <col min="8968" max="8968" width="12.77734375" style="215" customWidth="1"/>
    <col min="8969" max="8969" width="6.77734375" style="215" customWidth="1"/>
    <col min="8970" max="8971" width="6.88671875" style="215" customWidth="1"/>
    <col min="8972" max="9216" width="9" style="215"/>
    <col min="9217" max="9217" width="10.6640625" style="215" customWidth="1"/>
    <col min="9218" max="9222" width="11.6640625" style="215" customWidth="1"/>
    <col min="9223" max="9223" width="13.109375" style="215" customWidth="1"/>
    <col min="9224" max="9224" width="12.77734375" style="215" customWidth="1"/>
    <col min="9225" max="9225" width="6.77734375" style="215" customWidth="1"/>
    <col min="9226" max="9227" width="6.88671875" style="215" customWidth="1"/>
    <col min="9228" max="9472" width="9" style="215"/>
    <col min="9473" max="9473" width="10.6640625" style="215" customWidth="1"/>
    <col min="9474" max="9478" width="11.6640625" style="215" customWidth="1"/>
    <col min="9479" max="9479" width="13.109375" style="215" customWidth="1"/>
    <col min="9480" max="9480" width="12.77734375" style="215" customWidth="1"/>
    <col min="9481" max="9481" width="6.77734375" style="215" customWidth="1"/>
    <col min="9482" max="9483" width="6.88671875" style="215" customWidth="1"/>
    <col min="9484" max="9728" width="9" style="215"/>
    <col min="9729" max="9729" width="10.6640625" style="215" customWidth="1"/>
    <col min="9730" max="9734" width="11.6640625" style="215" customWidth="1"/>
    <col min="9735" max="9735" width="13.109375" style="215" customWidth="1"/>
    <col min="9736" max="9736" width="12.77734375" style="215" customWidth="1"/>
    <col min="9737" max="9737" width="6.77734375" style="215" customWidth="1"/>
    <col min="9738" max="9739" width="6.88671875" style="215" customWidth="1"/>
    <col min="9740" max="9984" width="9" style="215"/>
    <col min="9985" max="9985" width="10.6640625" style="215" customWidth="1"/>
    <col min="9986" max="9990" width="11.6640625" style="215" customWidth="1"/>
    <col min="9991" max="9991" width="13.109375" style="215" customWidth="1"/>
    <col min="9992" max="9992" width="12.77734375" style="215" customWidth="1"/>
    <col min="9993" max="9993" width="6.77734375" style="215" customWidth="1"/>
    <col min="9994" max="9995" width="6.88671875" style="215" customWidth="1"/>
    <col min="9996" max="10240" width="9" style="215"/>
    <col min="10241" max="10241" width="10.6640625" style="215" customWidth="1"/>
    <col min="10242" max="10246" width="11.6640625" style="215" customWidth="1"/>
    <col min="10247" max="10247" width="13.109375" style="215" customWidth="1"/>
    <col min="10248" max="10248" width="12.77734375" style="215" customWidth="1"/>
    <col min="10249" max="10249" width="6.77734375" style="215" customWidth="1"/>
    <col min="10250" max="10251" width="6.88671875" style="215" customWidth="1"/>
    <col min="10252" max="10496" width="9" style="215"/>
    <col min="10497" max="10497" width="10.6640625" style="215" customWidth="1"/>
    <col min="10498" max="10502" width="11.6640625" style="215" customWidth="1"/>
    <col min="10503" max="10503" width="13.109375" style="215" customWidth="1"/>
    <col min="10504" max="10504" width="12.77734375" style="215" customWidth="1"/>
    <col min="10505" max="10505" width="6.77734375" style="215" customWidth="1"/>
    <col min="10506" max="10507" width="6.88671875" style="215" customWidth="1"/>
    <col min="10508" max="10752" width="9" style="215"/>
    <col min="10753" max="10753" width="10.6640625" style="215" customWidth="1"/>
    <col min="10754" max="10758" width="11.6640625" style="215" customWidth="1"/>
    <col min="10759" max="10759" width="13.109375" style="215" customWidth="1"/>
    <col min="10760" max="10760" width="12.77734375" style="215" customWidth="1"/>
    <col min="10761" max="10761" width="6.77734375" style="215" customWidth="1"/>
    <col min="10762" max="10763" width="6.88671875" style="215" customWidth="1"/>
    <col min="10764" max="11008" width="9" style="215"/>
    <col min="11009" max="11009" width="10.6640625" style="215" customWidth="1"/>
    <col min="11010" max="11014" width="11.6640625" style="215" customWidth="1"/>
    <col min="11015" max="11015" width="13.109375" style="215" customWidth="1"/>
    <col min="11016" max="11016" width="12.77734375" style="215" customWidth="1"/>
    <col min="11017" max="11017" width="6.77734375" style="215" customWidth="1"/>
    <col min="11018" max="11019" width="6.88671875" style="215" customWidth="1"/>
    <col min="11020" max="11264" width="9" style="215"/>
    <col min="11265" max="11265" width="10.6640625" style="215" customWidth="1"/>
    <col min="11266" max="11270" width="11.6640625" style="215" customWidth="1"/>
    <col min="11271" max="11271" width="13.109375" style="215" customWidth="1"/>
    <col min="11272" max="11272" width="12.77734375" style="215" customWidth="1"/>
    <col min="11273" max="11273" width="6.77734375" style="215" customWidth="1"/>
    <col min="11274" max="11275" width="6.88671875" style="215" customWidth="1"/>
    <col min="11276" max="11520" width="9" style="215"/>
    <col min="11521" max="11521" width="10.6640625" style="215" customWidth="1"/>
    <col min="11522" max="11526" width="11.6640625" style="215" customWidth="1"/>
    <col min="11527" max="11527" width="13.109375" style="215" customWidth="1"/>
    <col min="11528" max="11528" width="12.77734375" style="215" customWidth="1"/>
    <col min="11529" max="11529" width="6.77734375" style="215" customWidth="1"/>
    <col min="11530" max="11531" width="6.88671875" style="215" customWidth="1"/>
    <col min="11532" max="11776" width="9" style="215"/>
    <col min="11777" max="11777" width="10.6640625" style="215" customWidth="1"/>
    <col min="11778" max="11782" width="11.6640625" style="215" customWidth="1"/>
    <col min="11783" max="11783" width="13.109375" style="215" customWidth="1"/>
    <col min="11784" max="11784" width="12.77734375" style="215" customWidth="1"/>
    <col min="11785" max="11785" width="6.77734375" style="215" customWidth="1"/>
    <col min="11786" max="11787" width="6.88671875" style="215" customWidth="1"/>
    <col min="11788" max="12032" width="9" style="215"/>
    <col min="12033" max="12033" width="10.6640625" style="215" customWidth="1"/>
    <col min="12034" max="12038" width="11.6640625" style="215" customWidth="1"/>
    <col min="12039" max="12039" width="13.109375" style="215" customWidth="1"/>
    <col min="12040" max="12040" width="12.77734375" style="215" customWidth="1"/>
    <col min="12041" max="12041" width="6.77734375" style="215" customWidth="1"/>
    <col min="12042" max="12043" width="6.88671875" style="215" customWidth="1"/>
    <col min="12044" max="12288" width="9" style="215"/>
    <col min="12289" max="12289" width="10.6640625" style="215" customWidth="1"/>
    <col min="12290" max="12294" width="11.6640625" style="215" customWidth="1"/>
    <col min="12295" max="12295" width="13.109375" style="215" customWidth="1"/>
    <col min="12296" max="12296" width="12.77734375" style="215" customWidth="1"/>
    <col min="12297" max="12297" width="6.77734375" style="215" customWidth="1"/>
    <col min="12298" max="12299" width="6.88671875" style="215" customWidth="1"/>
    <col min="12300" max="12544" width="9" style="215"/>
    <col min="12545" max="12545" width="10.6640625" style="215" customWidth="1"/>
    <col min="12546" max="12550" width="11.6640625" style="215" customWidth="1"/>
    <col min="12551" max="12551" width="13.109375" style="215" customWidth="1"/>
    <col min="12552" max="12552" width="12.77734375" style="215" customWidth="1"/>
    <col min="12553" max="12553" width="6.77734375" style="215" customWidth="1"/>
    <col min="12554" max="12555" width="6.88671875" style="215" customWidth="1"/>
    <col min="12556" max="12800" width="9" style="215"/>
    <col min="12801" max="12801" width="10.6640625" style="215" customWidth="1"/>
    <col min="12802" max="12806" width="11.6640625" style="215" customWidth="1"/>
    <col min="12807" max="12807" width="13.109375" style="215" customWidth="1"/>
    <col min="12808" max="12808" width="12.77734375" style="215" customWidth="1"/>
    <col min="12809" max="12809" width="6.77734375" style="215" customWidth="1"/>
    <col min="12810" max="12811" width="6.88671875" style="215" customWidth="1"/>
    <col min="12812" max="13056" width="9" style="215"/>
    <col min="13057" max="13057" width="10.6640625" style="215" customWidth="1"/>
    <col min="13058" max="13062" width="11.6640625" style="215" customWidth="1"/>
    <col min="13063" max="13063" width="13.109375" style="215" customWidth="1"/>
    <col min="13064" max="13064" width="12.77734375" style="215" customWidth="1"/>
    <col min="13065" max="13065" width="6.77734375" style="215" customWidth="1"/>
    <col min="13066" max="13067" width="6.88671875" style="215" customWidth="1"/>
    <col min="13068" max="13312" width="9" style="215"/>
    <col min="13313" max="13313" width="10.6640625" style="215" customWidth="1"/>
    <col min="13314" max="13318" width="11.6640625" style="215" customWidth="1"/>
    <col min="13319" max="13319" width="13.109375" style="215" customWidth="1"/>
    <col min="13320" max="13320" width="12.77734375" style="215" customWidth="1"/>
    <col min="13321" max="13321" width="6.77734375" style="215" customWidth="1"/>
    <col min="13322" max="13323" width="6.88671875" style="215" customWidth="1"/>
    <col min="13324" max="13568" width="9" style="215"/>
    <col min="13569" max="13569" width="10.6640625" style="215" customWidth="1"/>
    <col min="13570" max="13574" width="11.6640625" style="215" customWidth="1"/>
    <col min="13575" max="13575" width="13.109375" style="215" customWidth="1"/>
    <col min="13576" max="13576" width="12.77734375" style="215" customWidth="1"/>
    <col min="13577" max="13577" width="6.77734375" style="215" customWidth="1"/>
    <col min="13578" max="13579" width="6.88671875" style="215" customWidth="1"/>
    <col min="13580" max="13824" width="9" style="215"/>
    <col min="13825" max="13825" width="10.6640625" style="215" customWidth="1"/>
    <col min="13826" max="13830" width="11.6640625" style="215" customWidth="1"/>
    <col min="13831" max="13831" width="13.109375" style="215" customWidth="1"/>
    <col min="13832" max="13832" width="12.77734375" style="215" customWidth="1"/>
    <col min="13833" max="13833" width="6.77734375" style="215" customWidth="1"/>
    <col min="13834" max="13835" width="6.88671875" style="215" customWidth="1"/>
    <col min="13836" max="14080" width="9" style="215"/>
    <col min="14081" max="14081" width="10.6640625" style="215" customWidth="1"/>
    <col min="14082" max="14086" width="11.6640625" style="215" customWidth="1"/>
    <col min="14087" max="14087" width="13.109375" style="215" customWidth="1"/>
    <col min="14088" max="14088" width="12.77734375" style="215" customWidth="1"/>
    <col min="14089" max="14089" width="6.77734375" style="215" customWidth="1"/>
    <col min="14090" max="14091" width="6.88671875" style="215" customWidth="1"/>
    <col min="14092" max="14336" width="9" style="215"/>
    <col min="14337" max="14337" width="10.6640625" style="215" customWidth="1"/>
    <col min="14338" max="14342" width="11.6640625" style="215" customWidth="1"/>
    <col min="14343" max="14343" width="13.109375" style="215" customWidth="1"/>
    <col min="14344" max="14344" width="12.77734375" style="215" customWidth="1"/>
    <col min="14345" max="14345" width="6.77734375" style="215" customWidth="1"/>
    <col min="14346" max="14347" width="6.88671875" style="215" customWidth="1"/>
    <col min="14348" max="14592" width="9" style="215"/>
    <col min="14593" max="14593" width="10.6640625" style="215" customWidth="1"/>
    <col min="14594" max="14598" width="11.6640625" style="215" customWidth="1"/>
    <col min="14599" max="14599" width="13.109375" style="215" customWidth="1"/>
    <col min="14600" max="14600" width="12.77734375" style="215" customWidth="1"/>
    <col min="14601" max="14601" width="6.77734375" style="215" customWidth="1"/>
    <col min="14602" max="14603" width="6.88671875" style="215" customWidth="1"/>
    <col min="14604" max="14848" width="9" style="215"/>
    <col min="14849" max="14849" width="10.6640625" style="215" customWidth="1"/>
    <col min="14850" max="14854" width="11.6640625" style="215" customWidth="1"/>
    <col min="14855" max="14855" width="13.109375" style="215" customWidth="1"/>
    <col min="14856" max="14856" width="12.77734375" style="215" customWidth="1"/>
    <col min="14857" max="14857" width="6.77734375" style="215" customWidth="1"/>
    <col min="14858" max="14859" width="6.88671875" style="215" customWidth="1"/>
    <col min="14860" max="15104" width="9" style="215"/>
    <col min="15105" max="15105" width="10.6640625" style="215" customWidth="1"/>
    <col min="15106" max="15110" width="11.6640625" style="215" customWidth="1"/>
    <col min="15111" max="15111" width="13.109375" style="215" customWidth="1"/>
    <col min="15112" max="15112" width="12.77734375" style="215" customWidth="1"/>
    <col min="15113" max="15113" width="6.77734375" style="215" customWidth="1"/>
    <col min="15114" max="15115" width="6.88671875" style="215" customWidth="1"/>
    <col min="15116" max="15360" width="9" style="215"/>
    <col min="15361" max="15361" width="10.6640625" style="215" customWidth="1"/>
    <col min="15362" max="15366" width="11.6640625" style="215" customWidth="1"/>
    <col min="15367" max="15367" width="13.109375" style="215" customWidth="1"/>
    <col min="15368" max="15368" width="12.77734375" style="215" customWidth="1"/>
    <col min="15369" max="15369" width="6.77734375" style="215" customWidth="1"/>
    <col min="15370" max="15371" width="6.88671875" style="215" customWidth="1"/>
    <col min="15372" max="15616" width="9" style="215"/>
    <col min="15617" max="15617" width="10.6640625" style="215" customWidth="1"/>
    <col min="15618" max="15622" width="11.6640625" style="215" customWidth="1"/>
    <col min="15623" max="15623" width="13.109375" style="215" customWidth="1"/>
    <col min="15624" max="15624" width="12.77734375" style="215" customWidth="1"/>
    <col min="15625" max="15625" width="6.77734375" style="215" customWidth="1"/>
    <col min="15626" max="15627" width="6.88671875" style="215" customWidth="1"/>
    <col min="15628" max="15872" width="9" style="215"/>
    <col min="15873" max="15873" width="10.6640625" style="215" customWidth="1"/>
    <col min="15874" max="15878" width="11.6640625" style="215" customWidth="1"/>
    <col min="15879" max="15879" width="13.109375" style="215" customWidth="1"/>
    <col min="15880" max="15880" width="12.77734375" style="215" customWidth="1"/>
    <col min="15881" max="15881" width="6.77734375" style="215" customWidth="1"/>
    <col min="15882" max="15883" width="6.88671875" style="215" customWidth="1"/>
    <col min="15884" max="16128" width="9" style="215"/>
    <col min="16129" max="16129" width="10.6640625" style="215" customWidth="1"/>
    <col min="16130" max="16134" width="11.6640625" style="215" customWidth="1"/>
    <col min="16135" max="16135" width="13.109375" style="215" customWidth="1"/>
    <col min="16136" max="16136" width="12.77734375" style="215" customWidth="1"/>
    <col min="16137" max="16137" width="6.77734375" style="215" customWidth="1"/>
    <col min="16138" max="16139" width="6.88671875" style="215" customWidth="1"/>
    <col min="16140" max="16384" width="9" style="215"/>
  </cols>
  <sheetData>
    <row r="1" spans="1:8" ht="14.4">
      <c r="A1" s="214" t="s">
        <v>601</v>
      </c>
    </row>
    <row r="2" spans="1:8" s="213" customFormat="1" ht="12">
      <c r="F2" s="212"/>
      <c r="G2" s="1027" t="s">
        <v>639</v>
      </c>
      <c r="H2" s="1027"/>
    </row>
    <row r="3" spans="1:8" s="213" customFormat="1" ht="12">
      <c r="G3" s="1028" t="s">
        <v>640</v>
      </c>
      <c r="H3" s="1028"/>
    </row>
    <row r="4" spans="1:8" s="213" customFormat="1" ht="22.5" customHeight="1">
      <c r="A4" s="216"/>
      <c r="B4" s="1029" t="s">
        <v>417</v>
      </c>
      <c r="C4" s="1030"/>
      <c r="D4" s="1030"/>
      <c r="E4" s="1031"/>
      <c r="F4" s="1032" t="s">
        <v>386</v>
      </c>
      <c r="G4" s="1032" t="s">
        <v>387</v>
      </c>
      <c r="H4" s="1034" t="s">
        <v>129</v>
      </c>
    </row>
    <row r="5" spans="1:8" s="213" customFormat="1" ht="22.5" customHeight="1">
      <c r="A5" s="217"/>
      <c r="B5" s="218" t="s">
        <v>418</v>
      </c>
      <c r="C5" s="219" t="s">
        <v>388</v>
      </c>
      <c r="D5" s="220" t="s">
        <v>389</v>
      </c>
      <c r="E5" s="220" t="s">
        <v>390</v>
      </c>
      <c r="F5" s="1033"/>
      <c r="G5" s="1033"/>
      <c r="H5" s="1035"/>
    </row>
    <row r="6" spans="1:8" s="209" customFormat="1" ht="22.5" customHeight="1">
      <c r="A6" s="221" t="s">
        <v>79</v>
      </c>
      <c r="B6" s="222">
        <v>3</v>
      </c>
      <c r="C6" s="223">
        <v>29</v>
      </c>
      <c r="D6" s="223">
        <v>17</v>
      </c>
      <c r="E6" s="224">
        <v>12</v>
      </c>
      <c r="F6" s="225">
        <v>3</v>
      </c>
      <c r="G6" s="225">
        <v>11</v>
      </c>
      <c r="H6" s="226">
        <f>SUM(B6,C6,D6,E6,F6,G6)</f>
        <v>75</v>
      </c>
    </row>
    <row r="7" spans="1:8" s="209" customFormat="1" ht="22.5" customHeight="1">
      <c r="A7" s="735" t="s">
        <v>82</v>
      </c>
      <c r="B7" s="227">
        <v>2</v>
      </c>
      <c r="C7" s="228">
        <v>31</v>
      </c>
      <c r="D7" s="229">
        <v>24</v>
      </c>
      <c r="E7" s="230">
        <v>9</v>
      </c>
      <c r="F7" s="231">
        <v>6</v>
      </c>
      <c r="G7" s="231">
        <v>12</v>
      </c>
      <c r="H7" s="232">
        <f t="shared" ref="H7:H12" si="0">SUM(B7,C7,D7,E7,F7,G7)</f>
        <v>84</v>
      </c>
    </row>
    <row r="8" spans="1:8" s="209" customFormat="1" ht="22.5" customHeight="1">
      <c r="A8" s="735" t="s">
        <v>83</v>
      </c>
      <c r="B8" s="233">
        <v>6</v>
      </c>
      <c r="C8" s="234">
        <v>42</v>
      </c>
      <c r="D8" s="235">
        <v>64</v>
      </c>
      <c r="E8" s="236">
        <v>5</v>
      </c>
      <c r="F8" s="237">
        <v>6</v>
      </c>
      <c r="G8" s="237">
        <v>39</v>
      </c>
      <c r="H8" s="232">
        <f t="shared" si="0"/>
        <v>162</v>
      </c>
    </row>
    <row r="9" spans="1:8" s="209" customFormat="1" ht="22.5" customHeight="1">
      <c r="A9" s="735" t="s">
        <v>391</v>
      </c>
      <c r="B9" s="227">
        <v>1</v>
      </c>
      <c r="C9" s="228">
        <v>18</v>
      </c>
      <c r="D9" s="229">
        <v>18</v>
      </c>
      <c r="E9" s="238">
        <v>10</v>
      </c>
      <c r="F9" s="239">
        <v>2</v>
      </c>
      <c r="G9" s="239">
        <v>8</v>
      </c>
      <c r="H9" s="232">
        <f t="shared" si="0"/>
        <v>57</v>
      </c>
    </row>
    <row r="10" spans="1:8" s="209" customFormat="1" ht="22.5" customHeight="1">
      <c r="A10" s="735" t="s">
        <v>392</v>
      </c>
      <c r="B10" s="227">
        <v>4</v>
      </c>
      <c r="C10" s="187">
        <v>40</v>
      </c>
      <c r="D10" s="188">
        <v>21</v>
      </c>
      <c r="E10" s="189">
        <v>11</v>
      </c>
      <c r="F10" s="190">
        <v>8</v>
      </c>
      <c r="G10" s="190">
        <v>21</v>
      </c>
      <c r="H10" s="232">
        <f t="shared" si="0"/>
        <v>105</v>
      </c>
    </row>
    <row r="11" spans="1:8" s="209" customFormat="1" ht="22.5" customHeight="1">
      <c r="A11" s="240" t="s">
        <v>86</v>
      </c>
      <c r="B11" s="241">
        <v>2</v>
      </c>
      <c r="C11" s="242">
        <v>64</v>
      </c>
      <c r="D11" s="243">
        <v>49</v>
      </c>
      <c r="E11" s="244">
        <v>19</v>
      </c>
      <c r="F11" s="245">
        <v>5</v>
      </c>
      <c r="G11" s="245">
        <v>17</v>
      </c>
      <c r="H11" s="246">
        <f t="shared" si="0"/>
        <v>156</v>
      </c>
    </row>
    <row r="12" spans="1:8" s="209" customFormat="1" ht="22.5" customHeight="1">
      <c r="A12" s="247" t="s">
        <v>129</v>
      </c>
      <c r="B12" s="241">
        <f t="shared" ref="B12:G12" si="1">SUM(B6:B11)</f>
        <v>18</v>
      </c>
      <c r="C12" s="248">
        <f t="shared" si="1"/>
        <v>224</v>
      </c>
      <c r="D12" s="249">
        <f t="shared" si="1"/>
        <v>193</v>
      </c>
      <c r="E12" s="249">
        <f t="shared" si="1"/>
        <v>66</v>
      </c>
      <c r="F12" s="241">
        <f t="shared" si="1"/>
        <v>30</v>
      </c>
      <c r="G12" s="241">
        <f t="shared" si="1"/>
        <v>108</v>
      </c>
      <c r="H12" s="250">
        <f t="shared" si="0"/>
        <v>639</v>
      </c>
    </row>
    <row r="13" spans="1:8" s="213" customFormat="1" ht="12"/>
    <row r="14" spans="1:8" s="213" customFormat="1" ht="13.5" customHeight="1">
      <c r="A14" s="213" t="s">
        <v>393</v>
      </c>
    </row>
    <row r="15" spans="1:8" ht="13.5" customHeight="1">
      <c r="A15" s="213" t="s">
        <v>394</v>
      </c>
    </row>
    <row r="16" spans="1:8">
      <c r="A16" s="213"/>
    </row>
    <row r="17" spans="11:11">
      <c r="K17" s="758"/>
    </row>
  </sheetData>
  <mergeCells count="6">
    <mergeCell ref="G2:H2"/>
    <mergeCell ref="G3:H3"/>
    <mergeCell ref="B4:E4"/>
    <mergeCell ref="F4:F5"/>
    <mergeCell ref="G4:G5"/>
    <mergeCell ref="H4:H5"/>
  </mergeCells>
  <phoneticPr fontId="6"/>
  <pageMargins left="0.78740157480314965" right="0.78740157480314965" top="0.98425196850393704" bottom="0.78740157480314965" header="0.51181102362204722" footer="0.51181102362204722"/>
  <pageSetup paperSize="9" scale="83" orientation="portrait" horizontalDpi="400" verticalDpi="400" r:id="rId1"/>
  <headerFooter alignWithMargins="0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4F6F-FE36-4033-B3E6-0F197A8AFDE6}">
  <sheetPr>
    <tabColor rgb="FF00FFFF"/>
    <pageSetUpPr fitToPage="1"/>
  </sheetPr>
  <dimension ref="A1:C62"/>
  <sheetViews>
    <sheetView showGridLines="0" view="pageBreakPreview" zoomScale="85" zoomScaleNormal="85" zoomScaleSheetLayoutView="85" workbookViewId="0">
      <selection activeCell="C12" sqref="C12"/>
    </sheetView>
  </sheetViews>
  <sheetFormatPr defaultColWidth="9" defaultRowHeight="10.8"/>
  <cols>
    <col min="1" max="1" width="14.109375" style="15" customWidth="1"/>
    <col min="2" max="2" width="37.77734375" style="15" customWidth="1"/>
    <col min="3" max="3" width="76.21875" style="19" customWidth="1"/>
    <col min="4" max="16384" width="9" style="15"/>
  </cols>
  <sheetData>
    <row r="1" spans="1:3" ht="33" customHeight="1">
      <c r="A1" s="1039" t="s">
        <v>602</v>
      </c>
      <c r="B1" s="1039"/>
      <c r="C1" s="1040"/>
    </row>
    <row r="2" spans="1:3" ht="15.75" customHeight="1">
      <c r="A2" s="1041" t="s">
        <v>641</v>
      </c>
      <c r="B2" s="1041"/>
      <c r="C2" s="1042"/>
    </row>
    <row r="3" spans="1:3" ht="24" customHeight="1">
      <c r="A3" s="1043" t="s">
        <v>642</v>
      </c>
      <c r="B3" s="1043"/>
      <c r="C3" s="1044"/>
    </row>
    <row r="4" spans="1:3" ht="15" customHeight="1">
      <c r="A4" s="1036" t="s">
        <v>17</v>
      </c>
      <c r="B4" s="1037"/>
      <c r="C4" s="18"/>
    </row>
    <row r="5" spans="1:3" ht="20.100000000000001" customHeight="1">
      <c r="A5" s="16" t="s">
        <v>18</v>
      </c>
      <c r="B5" s="16" t="s">
        <v>419</v>
      </c>
      <c r="C5" s="17" t="s">
        <v>19</v>
      </c>
    </row>
    <row r="6" spans="1:3" ht="20.100000000000001" customHeight="1">
      <c r="A6" s="169" t="s">
        <v>395</v>
      </c>
      <c r="B6" s="191" t="s">
        <v>420</v>
      </c>
      <c r="C6" s="170" t="s">
        <v>421</v>
      </c>
    </row>
    <row r="7" spans="1:3" ht="6" customHeight="1"/>
    <row r="8" spans="1:3" ht="20.100000000000001" customHeight="1">
      <c r="A8" s="1036" t="s">
        <v>643</v>
      </c>
      <c r="B8" s="1037"/>
      <c r="C8" s="18"/>
    </row>
    <row r="9" spans="1:3" ht="20.100000000000001" customHeight="1">
      <c r="A9" s="16" t="s">
        <v>18</v>
      </c>
      <c r="B9" s="16" t="s">
        <v>419</v>
      </c>
      <c r="C9" s="17" t="s">
        <v>19</v>
      </c>
    </row>
    <row r="10" spans="1:3" ht="20.100000000000001" customHeight="1">
      <c r="A10" s="169" t="s">
        <v>20</v>
      </c>
      <c r="B10" s="192" t="s">
        <v>554</v>
      </c>
      <c r="C10" s="192" t="s">
        <v>28</v>
      </c>
    </row>
    <row r="11" spans="1:3" ht="20.100000000000001" customHeight="1">
      <c r="A11" s="169" t="s">
        <v>20</v>
      </c>
      <c r="B11" s="192" t="s">
        <v>29</v>
      </c>
      <c r="C11" s="192" t="s">
        <v>30</v>
      </c>
    </row>
    <row r="12" spans="1:3" ht="20.100000000000001" customHeight="1">
      <c r="A12" s="169" t="s">
        <v>20</v>
      </c>
      <c r="B12" s="192" t="s">
        <v>399</v>
      </c>
      <c r="C12" s="192" t="s">
        <v>400</v>
      </c>
    </row>
    <row r="13" spans="1:3" ht="20.100000000000001" customHeight="1">
      <c r="A13" s="169" t="s">
        <v>20</v>
      </c>
      <c r="B13" s="191" t="s">
        <v>555</v>
      </c>
      <c r="C13" s="170" t="s">
        <v>556</v>
      </c>
    </row>
    <row r="14" spans="1:3" ht="20.100000000000001" customHeight="1">
      <c r="A14" s="169" t="s">
        <v>20</v>
      </c>
      <c r="B14" s="192" t="s">
        <v>26</v>
      </c>
      <c r="C14" s="192" t="s">
        <v>27</v>
      </c>
    </row>
    <row r="15" spans="1:3" ht="20.100000000000001" customHeight="1">
      <c r="A15" s="169" t="s">
        <v>20</v>
      </c>
      <c r="B15" s="191" t="s">
        <v>401</v>
      </c>
      <c r="C15" s="170" t="s">
        <v>42</v>
      </c>
    </row>
    <row r="16" spans="1:3" ht="20.100000000000001" customHeight="1">
      <c r="A16" s="169" t="s">
        <v>20</v>
      </c>
      <c r="B16" s="191" t="s">
        <v>644</v>
      </c>
      <c r="C16" s="170" t="s">
        <v>645</v>
      </c>
    </row>
    <row r="17" spans="1:3" ht="20.100000000000001" customHeight="1">
      <c r="A17" s="169" t="s">
        <v>20</v>
      </c>
      <c r="B17" s="192" t="s">
        <v>646</v>
      </c>
      <c r="C17" s="192" t="s">
        <v>397</v>
      </c>
    </row>
    <row r="18" spans="1:3" ht="20.100000000000001" customHeight="1">
      <c r="A18" s="169" t="s">
        <v>20</v>
      </c>
      <c r="B18" s="191" t="s">
        <v>43</v>
      </c>
      <c r="C18" s="170" t="s">
        <v>44</v>
      </c>
    </row>
    <row r="19" spans="1:3" ht="20.100000000000001" customHeight="1">
      <c r="A19" s="169" t="s">
        <v>20</v>
      </c>
      <c r="B19" s="191" t="s">
        <v>552</v>
      </c>
      <c r="C19" s="170" t="s">
        <v>396</v>
      </c>
    </row>
    <row r="20" spans="1:3" ht="20.100000000000001" customHeight="1">
      <c r="A20" s="169" t="s">
        <v>20</v>
      </c>
      <c r="B20" s="191" t="s">
        <v>47</v>
      </c>
      <c r="C20" s="170" t="s">
        <v>48</v>
      </c>
    </row>
    <row r="21" spans="1:3" ht="20.100000000000001" customHeight="1">
      <c r="A21" s="169" t="s">
        <v>20</v>
      </c>
      <c r="B21" s="191" t="s">
        <v>21</v>
      </c>
      <c r="C21" s="170" t="s">
        <v>22</v>
      </c>
    </row>
    <row r="22" spans="1:3" ht="20.100000000000001" customHeight="1">
      <c r="A22" s="169" t="s">
        <v>20</v>
      </c>
      <c r="B22" s="170" t="s">
        <v>424</v>
      </c>
      <c r="C22" s="170" t="s">
        <v>647</v>
      </c>
    </row>
    <row r="23" spans="1:3" ht="20.100000000000001" customHeight="1">
      <c r="A23" s="169" t="s">
        <v>20</v>
      </c>
      <c r="B23" s="191" t="s">
        <v>45</v>
      </c>
      <c r="C23" s="170" t="s">
        <v>46</v>
      </c>
    </row>
    <row r="24" spans="1:3" ht="20.100000000000001" customHeight="1">
      <c r="A24" s="169" t="s">
        <v>20</v>
      </c>
      <c r="B24" s="191" t="s">
        <v>398</v>
      </c>
      <c r="C24" s="170" t="s">
        <v>422</v>
      </c>
    </row>
    <row r="25" spans="1:3" ht="20.100000000000001" customHeight="1">
      <c r="A25" s="171" t="s">
        <v>20</v>
      </c>
      <c r="B25" s="173" t="s">
        <v>25</v>
      </c>
      <c r="C25" s="172" t="s">
        <v>553</v>
      </c>
    </row>
    <row r="26" spans="1:3" ht="20.100000000000001" customHeight="1">
      <c r="A26" s="169" t="s">
        <v>20</v>
      </c>
      <c r="B26" s="191" t="s">
        <v>557</v>
      </c>
      <c r="C26" s="170" t="s">
        <v>558</v>
      </c>
    </row>
    <row r="27" spans="1:3" ht="20.100000000000001" customHeight="1">
      <c r="A27" s="169" t="s">
        <v>20</v>
      </c>
      <c r="B27" s="191" t="s">
        <v>23</v>
      </c>
      <c r="C27" s="170" t="s">
        <v>24</v>
      </c>
    </row>
    <row r="28" spans="1:3" ht="8.25" customHeight="1">
      <c r="A28" s="193"/>
      <c r="B28" s="194"/>
      <c r="C28" s="195"/>
    </row>
    <row r="29" spans="1:3" ht="20.100000000000001" customHeight="1">
      <c r="A29" s="1036" t="s">
        <v>648</v>
      </c>
      <c r="B29" s="1037"/>
      <c r="C29" s="195"/>
    </row>
    <row r="30" spans="1:3" ht="20.100000000000001" customHeight="1">
      <c r="A30" s="16" t="s">
        <v>18</v>
      </c>
      <c r="B30" s="16" t="s">
        <v>419</v>
      </c>
      <c r="C30" s="17" t="s">
        <v>19</v>
      </c>
    </row>
    <row r="31" spans="1:3" ht="20.100000000000001" customHeight="1">
      <c r="A31" s="171" t="s">
        <v>31</v>
      </c>
      <c r="B31" s="173" t="s">
        <v>403</v>
      </c>
      <c r="C31" s="172" t="s">
        <v>40</v>
      </c>
    </row>
    <row r="32" spans="1:3" ht="20.100000000000001" customHeight="1">
      <c r="A32" s="169" t="s">
        <v>31</v>
      </c>
      <c r="B32" s="170" t="s">
        <v>34</v>
      </c>
      <c r="C32" s="170" t="s">
        <v>35</v>
      </c>
    </row>
    <row r="33" spans="1:3" ht="20.100000000000001" customHeight="1">
      <c r="A33" s="169" t="s">
        <v>31</v>
      </c>
      <c r="B33" s="191" t="s">
        <v>425</v>
      </c>
      <c r="C33" s="170" t="s">
        <v>36</v>
      </c>
    </row>
    <row r="34" spans="1:3" ht="20.100000000000001" customHeight="1">
      <c r="A34" s="169" t="s">
        <v>31</v>
      </c>
      <c r="B34" s="170" t="s">
        <v>37</v>
      </c>
      <c r="C34" s="170" t="s">
        <v>38</v>
      </c>
    </row>
    <row r="35" spans="1:3" ht="20.100000000000001" customHeight="1">
      <c r="A35" s="171" t="s">
        <v>31</v>
      </c>
      <c r="B35" s="173" t="s">
        <v>55</v>
      </c>
      <c r="C35" s="172" t="s">
        <v>56</v>
      </c>
    </row>
    <row r="36" spans="1:3" ht="20.100000000000001" customHeight="1">
      <c r="A36" s="169" t="s">
        <v>31</v>
      </c>
      <c r="B36" s="191" t="s">
        <v>610</v>
      </c>
      <c r="C36" s="170" t="s">
        <v>611</v>
      </c>
    </row>
    <row r="37" spans="1:3" ht="20.100000000000001" customHeight="1">
      <c r="A37" s="169" t="s">
        <v>31</v>
      </c>
      <c r="B37" s="191" t="s">
        <v>561</v>
      </c>
      <c r="C37" s="170" t="s">
        <v>562</v>
      </c>
    </row>
    <row r="38" spans="1:3" ht="20.100000000000001" customHeight="1">
      <c r="A38" s="169" t="s">
        <v>31</v>
      </c>
      <c r="B38" s="191" t="s">
        <v>608</v>
      </c>
      <c r="C38" s="170" t="s">
        <v>609</v>
      </c>
    </row>
    <row r="39" spans="1:3" ht="20.100000000000001" customHeight="1">
      <c r="A39" s="169" t="s">
        <v>31</v>
      </c>
      <c r="B39" s="191" t="s">
        <v>423</v>
      </c>
      <c r="C39" s="170" t="s">
        <v>33</v>
      </c>
    </row>
    <row r="40" spans="1:3" ht="20.100000000000001" customHeight="1">
      <c r="A40" s="169" t="s">
        <v>31</v>
      </c>
      <c r="B40" s="191" t="s">
        <v>612</v>
      </c>
      <c r="C40" s="170" t="s">
        <v>613</v>
      </c>
    </row>
    <row r="41" spans="1:3" ht="20.100000000000001" customHeight="1">
      <c r="A41" s="169" t="s">
        <v>31</v>
      </c>
      <c r="B41" s="191" t="s">
        <v>427</v>
      </c>
      <c r="C41" s="170" t="s">
        <v>49</v>
      </c>
    </row>
    <row r="42" spans="1:3" ht="20.100000000000001" customHeight="1">
      <c r="A42" s="169" t="s">
        <v>31</v>
      </c>
      <c r="B42" s="191" t="s">
        <v>559</v>
      </c>
      <c r="C42" s="170" t="s">
        <v>560</v>
      </c>
    </row>
    <row r="43" spans="1:3" ht="20.100000000000001" customHeight="1">
      <c r="A43" s="171" t="s">
        <v>31</v>
      </c>
      <c r="B43" s="172" t="s">
        <v>649</v>
      </c>
      <c r="C43" s="172" t="s">
        <v>50</v>
      </c>
    </row>
    <row r="44" spans="1:3" ht="20.100000000000001" customHeight="1">
      <c r="A44" s="169" t="s">
        <v>31</v>
      </c>
      <c r="B44" s="191" t="s">
        <v>405</v>
      </c>
      <c r="C44" s="170" t="s">
        <v>406</v>
      </c>
    </row>
    <row r="45" spans="1:3" ht="19.5" customHeight="1">
      <c r="A45" s="169" t="s">
        <v>31</v>
      </c>
      <c r="B45" s="191" t="s">
        <v>563</v>
      </c>
      <c r="C45" s="170" t="s">
        <v>564</v>
      </c>
    </row>
    <row r="46" spans="1:3" ht="20.100000000000001" customHeight="1">
      <c r="A46" s="169" t="s">
        <v>31</v>
      </c>
      <c r="B46" s="191" t="s">
        <v>402</v>
      </c>
      <c r="C46" s="170" t="s">
        <v>32</v>
      </c>
    </row>
    <row r="47" spans="1:3" ht="20.100000000000001" customHeight="1">
      <c r="A47" s="171" t="s">
        <v>31</v>
      </c>
      <c r="B47" s="172" t="s">
        <v>426</v>
      </c>
      <c r="C47" s="172" t="s">
        <v>39</v>
      </c>
    </row>
    <row r="48" spans="1:3" ht="20.100000000000001" customHeight="1">
      <c r="A48" s="171" t="s">
        <v>31</v>
      </c>
      <c r="B48" s="173" t="s">
        <v>404</v>
      </c>
      <c r="C48" s="172" t="s">
        <v>41</v>
      </c>
    </row>
    <row r="49" spans="1:3" ht="20.100000000000001" customHeight="1">
      <c r="A49" s="169" t="s">
        <v>31</v>
      </c>
      <c r="B49" s="191" t="s">
        <v>51</v>
      </c>
      <c r="C49" s="170" t="s">
        <v>52</v>
      </c>
    </row>
    <row r="50" spans="1:3" ht="20.100000000000001" customHeight="1">
      <c r="A50" s="169" t="s">
        <v>31</v>
      </c>
      <c r="B50" s="191" t="s">
        <v>53</v>
      </c>
      <c r="C50" s="170" t="s">
        <v>54</v>
      </c>
    </row>
    <row r="51" spans="1:3" ht="20.100000000000001" customHeight="1">
      <c r="A51" s="196"/>
      <c r="B51" s="19"/>
    </row>
    <row r="52" spans="1:3" ht="20.100000000000001" customHeight="1">
      <c r="A52" s="1043" t="s">
        <v>650</v>
      </c>
      <c r="B52" s="1043"/>
      <c r="C52" s="1044"/>
    </row>
    <row r="53" spans="1:3" ht="8.25" customHeight="1">
      <c r="A53" s="1038"/>
      <c r="B53" s="1038"/>
    </row>
    <row r="54" spans="1:3" ht="20.100000000000001" customHeight="1">
      <c r="A54" s="1036" t="s">
        <v>603</v>
      </c>
      <c r="B54" s="1037"/>
      <c r="C54" s="18"/>
    </row>
    <row r="55" spans="1:3" ht="20.100000000000001" customHeight="1">
      <c r="A55" s="16" t="s">
        <v>18</v>
      </c>
      <c r="B55" s="16" t="s">
        <v>419</v>
      </c>
      <c r="C55" s="17" t="s">
        <v>19</v>
      </c>
    </row>
    <row r="56" spans="1:3" ht="20.100000000000001" customHeight="1">
      <c r="A56" s="169" t="s">
        <v>20</v>
      </c>
      <c r="B56" s="191" t="s">
        <v>604</v>
      </c>
      <c r="C56" s="170" t="s">
        <v>605</v>
      </c>
    </row>
    <row r="57" spans="1:3" ht="8.25" customHeight="1">
      <c r="A57" s="1038"/>
      <c r="B57" s="1038"/>
    </row>
    <row r="58" spans="1:3" ht="20.100000000000001" customHeight="1">
      <c r="A58" s="1036" t="s">
        <v>651</v>
      </c>
      <c r="B58" s="1037"/>
      <c r="C58" s="18"/>
    </row>
    <row r="59" spans="1:3" ht="20.100000000000001" customHeight="1">
      <c r="A59" s="16" t="s">
        <v>18</v>
      </c>
      <c r="B59" s="16" t="s">
        <v>419</v>
      </c>
      <c r="C59" s="17" t="s">
        <v>19</v>
      </c>
    </row>
    <row r="60" spans="1:3" ht="20.100000000000001" customHeight="1">
      <c r="A60" s="169" t="s">
        <v>31</v>
      </c>
      <c r="B60" s="251" t="s">
        <v>606</v>
      </c>
      <c r="C60" s="170" t="s">
        <v>607</v>
      </c>
    </row>
    <row r="61" spans="1:3" ht="20.100000000000001" customHeight="1">
      <c r="A61" s="169" t="s">
        <v>31</v>
      </c>
      <c r="B61" s="191" t="s">
        <v>614</v>
      </c>
      <c r="C61" s="170" t="s">
        <v>615</v>
      </c>
    </row>
    <row r="62" spans="1:3" ht="20.100000000000001" customHeight="1">
      <c r="A62" s="169" t="s">
        <v>31</v>
      </c>
      <c r="B62" s="191" t="s">
        <v>616</v>
      </c>
      <c r="C62" s="170" t="s">
        <v>617</v>
      </c>
    </row>
  </sheetData>
  <mergeCells count="11">
    <mergeCell ref="A54:B54"/>
    <mergeCell ref="A57:B57"/>
    <mergeCell ref="A58:B58"/>
    <mergeCell ref="A1:C1"/>
    <mergeCell ref="A2:C2"/>
    <mergeCell ref="A3:C3"/>
    <mergeCell ref="A4:B4"/>
    <mergeCell ref="A8:B8"/>
    <mergeCell ref="A53:B53"/>
    <mergeCell ref="A29:B29"/>
    <mergeCell ref="A52:C52"/>
  </mergeCells>
  <phoneticPr fontId="6"/>
  <pageMargins left="0.23622047244094491" right="0.23622047244094491" top="0.59055118110236227" bottom="0.59055118110236227" header="0.31496062992125984" footer="0.31496062992125984"/>
  <pageSetup paperSize="9" scale="79" fitToHeight="0" orientation="portrait" r:id="rId1"/>
  <rowBreaks count="2" manualBreakCount="2">
    <brk id="46" max="16383" man="1"/>
    <brk id="61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003C-E46B-47E9-A7E1-1B12213EF6C1}">
  <sheetPr>
    <tabColor rgb="FFFF99FF"/>
  </sheetPr>
  <dimension ref="A1:S34"/>
  <sheetViews>
    <sheetView showGridLines="0" view="pageBreakPreview" zoomScale="70" zoomScaleNormal="85" zoomScaleSheetLayoutView="70" workbookViewId="0">
      <selection sqref="A1:XFD1048576"/>
    </sheetView>
  </sheetViews>
  <sheetFormatPr defaultColWidth="9" defaultRowHeight="18" customHeight="1"/>
  <cols>
    <col min="1" max="1" width="2.6640625" style="737" customWidth="1"/>
    <col min="2" max="2" width="3.6640625" style="737" customWidth="1"/>
    <col min="3" max="4" width="4.6640625" style="737" customWidth="1"/>
    <col min="5" max="5" width="16.6640625" style="737" customWidth="1"/>
    <col min="6" max="18" width="6.33203125" style="737" customWidth="1"/>
    <col min="19" max="19" width="7.6640625" style="737" customWidth="1"/>
    <col min="20" max="20" width="9" style="737" customWidth="1"/>
    <col min="21" max="256" width="9" style="737"/>
    <col min="257" max="257" width="2.6640625" style="737" customWidth="1"/>
    <col min="258" max="258" width="3.6640625" style="737" customWidth="1"/>
    <col min="259" max="260" width="4.6640625" style="737" customWidth="1"/>
    <col min="261" max="261" width="16.6640625" style="737" customWidth="1"/>
    <col min="262" max="274" width="6.33203125" style="737" customWidth="1"/>
    <col min="275" max="275" width="7.6640625" style="737" customWidth="1"/>
    <col min="276" max="512" width="9" style="737"/>
    <col min="513" max="513" width="2.6640625" style="737" customWidth="1"/>
    <col min="514" max="514" width="3.6640625" style="737" customWidth="1"/>
    <col min="515" max="516" width="4.6640625" style="737" customWidth="1"/>
    <col min="517" max="517" width="16.6640625" style="737" customWidth="1"/>
    <col min="518" max="530" width="6.33203125" style="737" customWidth="1"/>
    <col min="531" max="531" width="7.6640625" style="737" customWidth="1"/>
    <col min="532" max="768" width="9" style="737"/>
    <col min="769" max="769" width="2.6640625" style="737" customWidth="1"/>
    <col min="770" max="770" width="3.6640625" style="737" customWidth="1"/>
    <col min="771" max="772" width="4.6640625" style="737" customWidth="1"/>
    <col min="773" max="773" width="16.6640625" style="737" customWidth="1"/>
    <col min="774" max="786" width="6.33203125" style="737" customWidth="1"/>
    <col min="787" max="787" width="7.6640625" style="737" customWidth="1"/>
    <col min="788" max="1024" width="9" style="737"/>
    <col min="1025" max="1025" width="2.6640625" style="737" customWidth="1"/>
    <col min="1026" max="1026" width="3.6640625" style="737" customWidth="1"/>
    <col min="1027" max="1028" width="4.6640625" style="737" customWidth="1"/>
    <col min="1029" max="1029" width="16.6640625" style="737" customWidth="1"/>
    <col min="1030" max="1042" width="6.33203125" style="737" customWidth="1"/>
    <col min="1043" max="1043" width="7.6640625" style="737" customWidth="1"/>
    <col min="1044" max="1280" width="9" style="737"/>
    <col min="1281" max="1281" width="2.6640625" style="737" customWidth="1"/>
    <col min="1282" max="1282" width="3.6640625" style="737" customWidth="1"/>
    <col min="1283" max="1284" width="4.6640625" style="737" customWidth="1"/>
    <col min="1285" max="1285" width="16.6640625" style="737" customWidth="1"/>
    <col min="1286" max="1298" width="6.33203125" style="737" customWidth="1"/>
    <col min="1299" max="1299" width="7.6640625" style="737" customWidth="1"/>
    <col min="1300" max="1536" width="9" style="737"/>
    <col min="1537" max="1537" width="2.6640625" style="737" customWidth="1"/>
    <col min="1538" max="1538" width="3.6640625" style="737" customWidth="1"/>
    <col min="1539" max="1540" width="4.6640625" style="737" customWidth="1"/>
    <col min="1541" max="1541" width="16.6640625" style="737" customWidth="1"/>
    <col min="1542" max="1554" width="6.33203125" style="737" customWidth="1"/>
    <col min="1555" max="1555" width="7.6640625" style="737" customWidth="1"/>
    <col min="1556" max="1792" width="9" style="737"/>
    <col min="1793" max="1793" width="2.6640625" style="737" customWidth="1"/>
    <col min="1794" max="1794" width="3.6640625" style="737" customWidth="1"/>
    <col min="1795" max="1796" width="4.6640625" style="737" customWidth="1"/>
    <col min="1797" max="1797" width="16.6640625" style="737" customWidth="1"/>
    <col min="1798" max="1810" width="6.33203125" style="737" customWidth="1"/>
    <col min="1811" max="1811" width="7.6640625" style="737" customWidth="1"/>
    <col min="1812" max="2048" width="9" style="737"/>
    <col min="2049" max="2049" width="2.6640625" style="737" customWidth="1"/>
    <col min="2050" max="2050" width="3.6640625" style="737" customWidth="1"/>
    <col min="2051" max="2052" width="4.6640625" style="737" customWidth="1"/>
    <col min="2053" max="2053" width="16.6640625" style="737" customWidth="1"/>
    <col min="2054" max="2066" width="6.33203125" style="737" customWidth="1"/>
    <col min="2067" max="2067" width="7.6640625" style="737" customWidth="1"/>
    <col min="2068" max="2304" width="9" style="737"/>
    <col min="2305" max="2305" width="2.6640625" style="737" customWidth="1"/>
    <col min="2306" max="2306" width="3.6640625" style="737" customWidth="1"/>
    <col min="2307" max="2308" width="4.6640625" style="737" customWidth="1"/>
    <col min="2309" max="2309" width="16.6640625" style="737" customWidth="1"/>
    <col min="2310" max="2322" width="6.33203125" style="737" customWidth="1"/>
    <col min="2323" max="2323" width="7.6640625" style="737" customWidth="1"/>
    <col min="2324" max="2560" width="9" style="737"/>
    <col min="2561" max="2561" width="2.6640625" style="737" customWidth="1"/>
    <col min="2562" max="2562" width="3.6640625" style="737" customWidth="1"/>
    <col min="2563" max="2564" width="4.6640625" style="737" customWidth="1"/>
    <col min="2565" max="2565" width="16.6640625" style="737" customWidth="1"/>
    <col min="2566" max="2578" width="6.33203125" style="737" customWidth="1"/>
    <col min="2579" max="2579" width="7.6640625" style="737" customWidth="1"/>
    <col min="2580" max="2816" width="9" style="737"/>
    <col min="2817" max="2817" width="2.6640625" style="737" customWidth="1"/>
    <col min="2818" max="2818" width="3.6640625" style="737" customWidth="1"/>
    <col min="2819" max="2820" width="4.6640625" style="737" customWidth="1"/>
    <col min="2821" max="2821" width="16.6640625" style="737" customWidth="1"/>
    <col min="2822" max="2834" width="6.33203125" style="737" customWidth="1"/>
    <col min="2835" max="2835" width="7.6640625" style="737" customWidth="1"/>
    <col min="2836" max="3072" width="9" style="737"/>
    <col min="3073" max="3073" width="2.6640625" style="737" customWidth="1"/>
    <col min="3074" max="3074" width="3.6640625" style="737" customWidth="1"/>
    <col min="3075" max="3076" width="4.6640625" style="737" customWidth="1"/>
    <col min="3077" max="3077" width="16.6640625" style="737" customWidth="1"/>
    <col min="3078" max="3090" width="6.33203125" style="737" customWidth="1"/>
    <col min="3091" max="3091" width="7.6640625" style="737" customWidth="1"/>
    <col min="3092" max="3328" width="9" style="737"/>
    <col min="3329" max="3329" width="2.6640625" style="737" customWidth="1"/>
    <col min="3330" max="3330" width="3.6640625" style="737" customWidth="1"/>
    <col min="3331" max="3332" width="4.6640625" style="737" customWidth="1"/>
    <col min="3333" max="3333" width="16.6640625" style="737" customWidth="1"/>
    <col min="3334" max="3346" width="6.33203125" style="737" customWidth="1"/>
    <col min="3347" max="3347" width="7.6640625" style="737" customWidth="1"/>
    <col min="3348" max="3584" width="9" style="737"/>
    <col min="3585" max="3585" width="2.6640625" style="737" customWidth="1"/>
    <col min="3586" max="3586" width="3.6640625" style="737" customWidth="1"/>
    <col min="3587" max="3588" width="4.6640625" style="737" customWidth="1"/>
    <col min="3589" max="3589" width="16.6640625" style="737" customWidth="1"/>
    <col min="3590" max="3602" width="6.33203125" style="737" customWidth="1"/>
    <col min="3603" max="3603" width="7.6640625" style="737" customWidth="1"/>
    <col min="3604" max="3840" width="9" style="737"/>
    <col min="3841" max="3841" width="2.6640625" style="737" customWidth="1"/>
    <col min="3842" max="3842" width="3.6640625" style="737" customWidth="1"/>
    <col min="3843" max="3844" width="4.6640625" style="737" customWidth="1"/>
    <col min="3845" max="3845" width="16.6640625" style="737" customWidth="1"/>
    <col min="3846" max="3858" width="6.33203125" style="737" customWidth="1"/>
    <col min="3859" max="3859" width="7.6640625" style="737" customWidth="1"/>
    <col min="3860" max="4096" width="9" style="737"/>
    <col min="4097" max="4097" width="2.6640625" style="737" customWidth="1"/>
    <col min="4098" max="4098" width="3.6640625" style="737" customWidth="1"/>
    <col min="4099" max="4100" width="4.6640625" style="737" customWidth="1"/>
    <col min="4101" max="4101" width="16.6640625" style="737" customWidth="1"/>
    <col min="4102" max="4114" width="6.33203125" style="737" customWidth="1"/>
    <col min="4115" max="4115" width="7.6640625" style="737" customWidth="1"/>
    <col min="4116" max="4352" width="9" style="737"/>
    <col min="4353" max="4353" width="2.6640625" style="737" customWidth="1"/>
    <col min="4354" max="4354" width="3.6640625" style="737" customWidth="1"/>
    <col min="4355" max="4356" width="4.6640625" style="737" customWidth="1"/>
    <col min="4357" max="4357" width="16.6640625" style="737" customWidth="1"/>
    <col min="4358" max="4370" width="6.33203125" style="737" customWidth="1"/>
    <col min="4371" max="4371" width="7.6640625" style="737" customWidth="1"/>
    <col min="4372" max="4608" width="9" style="737"/>
    <col min="4609" max="4609" width="2.6640625" style="737" customWidth="1"/>
    <col min="4610" max="4610" width="3.6640625" style="737" customWidth="1"/>
    <col min="4611" max="4612" width="4.6640625" style="737" customWidth="1"/>
    <col min="4613" max="4613" width="16.6640625" style="737" customWidth="1"/>
    <col min="4614" max="4626" width="6.33203125" style="737" customWidth="1"/>
    <col min="4627" max="4627" width="7.6640625" style="737" customWidth="1"/>
    <col min="4628" max="4864" width="9" style="737"/>
    <col min="4865" max="4865" width="2.6640625" style="737" customWidth="1"/>
    <col min="4866" max="4866" width="3.6640625" style="737" customWidth="1"/>
    <col min="4867" max="4868" width="4.6640625" style="737" customWidth="1"/>
    <col min="4869" max="4869" width="16.6640625" style="737" customWidth="1"/>
    <col min="4870" max="4882" width="6.33203125" style="737" customWidth="1"/>
    <col min="4883" max="4883" width="7.6640625" style="737" customWidth="1"/>
    <col min="4884" max="5120" width="9" style="737"/>
    <col min="5121" max="5121" width="2.6640625" style="737" customWidth="1"/>
    <col min="5122" max="5122" width="3.6640625" style="737" customWidth="1"/>
    <col min="5123" max="5124" width="4.6640625" style="737" customWidth="1"/>
    <col min="5125" max="5125" width="16.6640625" style="737" customWidth="1"/>
    <col min="5126" max="5138" width="6.33203125" style="737" customWidth="1"/>
    <col min="5139" max="5139" width="7.6640625" style="737" customWidth="1"/>
    <col min="5140" max="5376" width="9" style="737"/>
    <col min="5377" max="5377" width="2.6640625" style="737" customWidth="1"/>
    <col min="5378" max="5378" width="3.6640625" style="737" customWidth="1"/>
    <col min="5379" max="5380" width="4.6640625" style="737" customWidth="1"/>
    <col min="5381" max="5381" width="16.6640625" style="737" customWidth="1"/>
    <col min="5382" max="5394" width="6.33203125" style="737" customWidth="1"/>
    <col min="5395" max="5395" width="7.6640625" style="737" customWidth="1"/>
    <col min="5396" max="5632" width="9" style="737"/>
    <col min="5633" max="5633" width="2.6640625" style="737" customWidth="1"/>
    <col min="5634" max="5634" width="3.6640625" style="737" customWidth="1"/>
    <col min="5635" max="5636" width="4.6640625" style="737" customWidth="1"/>
    <col min="5637" max="5637" width="16.6640625" style="737" customWidth="1"/>
    <col min="5638" max="5650" width="6.33203125" style="737" customWidth="1"/>
    <col min="5651" max="5651" width="7.6640625" style="737" customWidth="1"/>
    <col min="5652" max="5888" width="9" style="737"/>
    <col min="5889" max="5889" width="2.6640625" style="737" customWidth="1"/>
    <col min="5890" max="5890" width="3.6640625" style="737" customWidth="1"/>
    <col min="5891" max="5892" width="4.6640625" style="737" customWidth="1"/>
    <col min="5893" max="5893" width="16.6640625" style="737" customWidth="1"/>
    <col min="5894" max="5906" width="6.33203125" style="737" customWidth="1"/>
    <col min="5907" max="5907" width="7.6640625" style="737" customWidth="1"/>
    <col min="5908" max="6144" width="9" style="737"/>
    <col min="6145" max="6145" width="2.6640625" style="737" customWidth="1"/>
    <col min="6146" max="6146" width="3.6640625" style="737" customWidth="1"/>
    <col min="6147" max="6148" width="4.6640625" style="737" customWidth="1"/>
    <col min="6149" max="6149" width="16.6640625" style="737" customWidth="1"/>
    <col min="6150" max="6162" width="6.33203125" style="737" customWidth="1"/>
    <col min="6163" max="6163" width="7.6640625" style="737" customWidth="1"/>
    <col min="6164" max="6400" width="9" style="737"/>
    <col min="6401" max="6401" width="2.6640625" style="737" customWidth="1"/>
    <col min="6402" max="6402" width="3.6640625" style="737" customWidth="1"/>
    <col min="6403" max="6404" width="4.6640625" style="737" customWidth="1"/>
    <col min="6405" max="6405" width="16.6640625" style="737" customWidth="1"/>
    <col min="6406" max="6418" width="6.33203125" style="737" customWidth="1"/>
    <col min="6419" max="6419" width="7.6640625" style="737" customWidth="1"/>
    <col min="6420" max="6656" width="9" style="737"/>
    <col min="6657" max="6657" width="2.6640625" style="737" customWidth="1"/>
    <col min="6658" max="6658" width="3.6640625" style="737" customWidth="1"/>
    <col min="6659" max="6660" width="4.6640625" style="737" customWidth="1"/>
    <col min="6661" max="6661" width="16.6640625" style="737" customWidth="1"/>
    <col min="6662" max="6674" width="6.33203125" style="737" customWidth="1"/>
    <col min="6675" max="6675" width="7.6640625" style="737" customWidth="1"/>
    <col min="6676" max="6912" width="9" style="737"/>
    <col min="6913" max="6913" width="2.6640625" style="737" customWidth="1"/>
    <col min="6914" max="6914" width="3.6640625" style="737" customWidth="1"/>
    <col min="6915" max="6916" width="4.6640625" style="737" customWidth="1"/>
    <col min="6917" max="6917" width="16.6640625" style="737" customWidth="1"/>
    <col min="6918" max="6930" width="6.33203125" style="737" customWidth="1"/>
    <col min="6931" max="6931" width="7.6640625" style="737" customWidth="1"/>
    <col min="6932" max="7168" width="9" style="737"/>
    <col min="7169" max="7169" width="2.6640625" style="737" customWidth="1"/>
    <col min="7170" max="7170" width="3.6640625" style="737" customWidth="1"/>
    <col min="7171" max="7172" width="4.6640625" style="737" customWidth="1"/>
    <col min="7173" max="7173" width="16.6640625" style="737" customWidth="1"/>
    <col min="7174" max="7186" width="6.33203125" style="737" customWidth="1"/>
    <col min="7187" max="7187" width="7.6640625" style="737" customWidth="1"/>
    <col min="7188" max="7424" width="9" style="737"/>
    <col min="7425" max="7425" width="2.6640625" style="737" customWidth="1"/>
    <col min="7426" max="7426" width="3.6640625" style="737" customWidth="1"/>
    <col min="7427" max="7428" width="4.6640625" style="737" customWidth="1"/>
    <col min="7429" max="7429" width="16.6640625" style="737" customWidth="1"/>
    <col min="7430" max="7442" width="6.33203125" style="737" customWidth="1"/>
    <col min="7443" max="7443" width="7.6640625" style="737" customWidth="1"/>
    <col min="7444" max="7680" width="9" style="737"/>
    <col min="7681" max="7681" width="2.6640625" style="737" customWidth="1"/>
    <col min="7682" max="7682" width="3.6640625" style="737" customWidth="1"/>
    <col min="7683" max="7684" width="4.6640625" style="737" customWidth="1"/>
    <col min="7685" max="7685" width="16.6640625" style="737" customWidth="1"/>
    <col min="7686" max="7698" width="6.33203125" style="737" customWidth="1"/>
    <col min="7699" max="7699" width="7.6640625" style="737" customWidth="1"/>
    <col min="7700" max="7936" width="9" style="737"/>
    <col min="7937" max="7937" width="2.6640625" style="737" customWidth="1"/>
    <col min="7938" max="7938" width="3.6640625" style="737" customWidth="1"/>
    <col min="7939" max="7940" width="4.6640625" style="737" customWidth="1"/>
    <col min="7941" max="7941" width="16.6640625" style="737" customWidth="1"/>
    <col min="7942" max="7954" width="6.33203125" style="737" customWidth="1"/>
    <col min="7955" max="7955" width="7.6640625" style="737" customWidth="1"/>
    <col min="7956" max="8192" width="9" style="737"/>
    <col min="8193" max="8193" width="2.6640625" style="737" customWidth="1"/>
    <col min="8194" max="8194" width="3.6640625" style="737" customWidth="1"/>
    <col min="8195" max="8196" width="4.6640625" style="737" customWidth="1"/>
    <col min="8197" max="8197" width="16.6640625" style="737" customWidth="1"/>
    <col min="8198" max="8210" width="6.33203125" style="737" customWidth="1"/>
    <col min="8211" max="8211" width="7.6640625" style="737" customWidth="1"/>
    <col min="8212" max="8448" width="9" style="737"/>
    <col min="8449" max="8449" width="2.6640625" style="737" customWidth="1"/>
    <col min="8450" max="8450" width="3.6640625" style="737" customWidth="1"/>
    <col min="8451" max="8452" width="4.6640625" style="737" customWidth="1"/>
    <col min="8453" max="8453" width="16.6640625" style="737" customWidth="1"/>
    <col min="8454" max="8466" width="6.33203125" style="737" customWidth="1"/>
    <col min="8467" max="8467" width="7.6640625" style="737" customWidth="1"/>
    <col min="8468" max="8704" width="9" style="737"/>
    <col min="8705" max="8705" width="2.6640625" style="737" customWidth="1"/>
    <col min="8706" max="8706" width="3.6640625" style="737" customWidth="1"/>
    <col min="8707" max="8708" width="4.6640625" style="737" customWidth="1"/>
    <col min="8709" max="8709" width="16.6640625" style="737" customWidth="1"/>
    <col min="8710" max="8722" width="6.33203125" style="737" customWidth="1"/>
    <col min="8723" max="8723" width="7.6640625" style="737" customWidth="1"/>
    <col min="8724" max="8960" width="9" style="737"/>
    <col min="8961" max="8961" width="2.6640625" style="737" customWidth="1"/>
    <col min="8962" max="8962" width="3.6640625" style="737" customWidth="1"/>
    <col min="8963" max="8964" width="4.6640625" style="737" customWidth="1"/>
    <col min="8965" max="8965" width="16.6640625" style="737" customWidth="1"/>
    <col min="8966" max="8978" width="6.33203125" style="737" customWidth="1"/>
    <col min="8979" max="8979" width="7.6640625" style="737" customWidth="1"/>
    <col min="8980" max="9216" width="9" style="737"/>
    <col min="9217" max="9217" width="2.6640625" style="737" customWidth="1"/>
    <col min="9218" max="9218" width="3.6640625" style="737" customWidth="1"/>
    <col min="9219" max="9220" width="4.6640625" style="737" customWidth="1"/>
    <col min="9221" max="9221" width="16.6640625" style="737" customWidth="1"/>
    <col min="9222" max="9234" width="6.33203125" style="737" customWidth="1"/>
    <col min="9235" max="9235" width="7.6640625" style="737" customWidth="1"/>
    <col min="9236" max="9472" width="9" style="737"/>
    <col min="9473" max="9473" width="2.6640625" style="737" customWidth="1"/>
    <col min="9474" max="9474" width="3.6640625" style="737" customWidth="1"/>
    <col min="9475" max="9476" width="4.6640625" style="737" customWidth="1"/>
    <col min="9477" max="9477" width="16.6640625" style="737" customWidth="1"/>
    <col min="9478" max="9490" width="6.33203125" style="737" customWidth="1"/>
    <col min="9491" max="9491" width="7.6640625" style="737" customWidth="1"/>
    <col min="9492" max="9728" width="9" style="737"/>
    <col min="9729" max="9729" width="2.6640625" style="737" customWidth="1"/>
    <col min="9730" max="9730" width="3.6640625" style="737" customWidth="1"/>
    <col min="9731" max="9732" width="4.6640625" style="737" customWidth="1"/>
    <col min="9733" max="9733" width="16.6640625" style="737" customWidth="1"/>
    <col min="9734" max="9746" width="6.33203125" style="737" customWidth="1"/>
    <col min="9747" max="9747" width="7.6640625" style="737" customWidth="1"/>
    <col min="9748" max="9984" width="9" style="737"/>
    <col min="9985" max="9985" width="2.6640625" style="737" customWidth="1"/>
    <col min="9986" max="9986" width="3.6640625" style="737" customWidth="1"/>
    <col min="9987" max="9988" width="4.6640625" style="737" customWidth="1"/>
    <col min="9989" max="9989" width="16.6640625" style="737" customWidth="1"/>
    <col min="9990" max="10002" width="6.33203125" style="737" customWidth="1"/>
    <col min="10003" max="10003" width="7.6640625" style="737" customWidth="1"/>
    <col min="10004" max="10240" width="9" style="737"/>
    <col min="10241" max="10241" width="2.6640625" style="737" customWidth="1"/>
    <col min="10242" max="10242" width="3.6640625" style="737" customWidth="1"/>
    <col min="10243" max="10244" width="4.6640625" style="737" customWidth="1"/>
    <col min="10245" max="10245" width="16.6640625" style="737" customWidth="1"/>
    <col min="10246" max="10258" width="6.33203125" style="737" customWidth="1"/>
    <col min="10259" max="10259" width="7.6640625" style="737" customWidth="1"/>
    <col min="10260" max="10496" width="9" style="737"/>
    <col min="10497" max="10497" width="2.6640625" style="737" customWidth="1"/>
    <col min="10498" max="10498" width="3.6640625" style="737" customWidth="1"/>
    <col min="10499" max="10500" width="4.6640625" style="737" customWidth="1"/>
    <col min="10501" max="10501" width="16.6640625" style="737" customWidth="1"/>
    <col min="10502" max="10514" width="6.33203125" style="737" customWidth="1"/>
    <col min="10515" max="10515" width="7.6640625" style="737" customWidth="1"/>
    <col min="10516" max="10752" width="9" style="737"/>
    <col min="10753" max="10753" width="2.6640625" style="737" customWidth="1"/>
    <col min="10754" max="10754" width="3.6640625" style="737" customWidth="1"/>
    <col min="10755" max="10756" width="4.6640625" style="737" customWidth="1"/>
    <col min="10757" max="10757" width="16.6640625" style="737" customWidth="1"/>
    <col min="10758" max="10770" width="6.33203125" style="737" customWidth="1"/>
    <col min="10771" max="10771" width="7.6640625" style="737" customWidth="1"/>
    <col min="10772" max="11008" width="9" style="737"/>
    <col min="11009" max="11009" width="2.6640625" style="737" customWidth="1"/>
    <col min="11010" max="11010" width="3.6640625" style="737" customWidth="1"/>
    <col min="11011" max="11012" width="4.6640625" style="737" customWidth="1"/>
    <col min="11013" max="11013" width="16.6640625" style="737" customWidth="1"/>
    <col min="11014" max="11026" width="6.33203125" style="737" customWidth="1"/>
    <col min="11027" max="11027" width="7.6640625" style="737" customWidth="1"/>
    <col min="11028" max="11264" width="9" style="737"/>
    <col min="11265" max="11265" width="2.6640625" style="737" customWidth="1"/>
    <col min="11266" max="11266" width="3.6640625" style="737" customWidth="1"/>
    <col min="11267" max="11268" width="4.6640625" style="737" customWidth="1"/>
    <col min="11269" max="11269" width="16.6640625" style="737" customWidth="1"/>
    <col min="11270" max="11282" width="6.33203125" style="737" customWidth="1"/>
    <col min="11283" max="11283" width="7.6640625" style="737" customWidth="1"/>
    <col min="11284" max="11520" width="9" style="737"/>
    <col min="11521" max="11521" width="2.6640625" style="737" customWidth="1"/>
    <col min="11522" max="11522" width="3.6640625" style="737" customWidth="1"/>
    <col min="11523" max="11524" width="4.6640625" style="737" customWidth="1"/>
    <col min="11525" max="11525" width="16.6640625" style="737" customWidth="1"/>
    <col min="11526" max="11538" width="6.33203125" style="737" customWidth="1"/>
    <col min="11539" max="11539" width="7.6640625" style="737" customWidth="1"/>
    <col min="11540" max="11776" width="9" style="737"/>
    <col min="11777" max="11777" width="2.6640625" style="737" customWidth="1"/>
    <col min="11778" max="11778" width="3.6640625" style="737" customWidth="1"/>
    <col min="11779" max="11780" width="4.6640625" style="737" customWidth="1"/>
    <col min="11781" max="11781" width="16.6640625" style="737" customWidth="1"/>
    <col min="11782" max="11794" width="6.33203125" style="737" customWidth="1"/>
    <col min="11795" max="11795" width="7.6640625" style="737" customWidth="1"/>
    <col min="11796" max="12032" width="9" style="737"/>
    <col min="12033" max="12033" width="2.6640625" style="737" customWidth="1"/>
    <col min="12034" max="12034" width="3.6640625" style="737" customWidth="1"/>
    <col min="12035" max="12036" width="4.6640625" style="737" customWidth="1"/>
    <col min="12037" max="12037" width="16.6640625" style="737" customWidth="1"/>
    <col min="12038" max="12050" width="6.33203125" style="737" customWidth="1"/>
    <col min="12051" max="12051" width="7.6640625" style="737" customWidth="1"/>
    <col min="12052" max="12288" width="9" style="737"/>
    <col min="12289" max="12289" width="2.6640625" style="737" customWidth="1"/>
    <col min="12290" max="12290" width="3.6640625" style="737" customWidth="1"/>
    <col min="12291" max="12292" width="4.6640625" style="737" customWidth="1"/>
    <col min="12293" max="12293" width="16.6640625" style="737" customWidth="1"/>
    <col min="12294" max="12306" width="6.33203125" style="737" customWidth="1"/>
    <col min="12307" max="12307" width="7.6640625" style="737" customWidth="1"/>
    <col min="12308" max="12544" width="9" style="737"/>
    <col min="12545" max="12545" width="2.6640625" style="737" customWidth="1"/>
    <col min="12546" max="12546" width="3.6640625" style="737" customWidth="1"/>
    <col min="12547" max="12548" width="4.6640625" style="737" customWidth="1"/>
    <col min="12549" max="12549" width="16.6640625" style="737" customWidth="1"/>
    <col min="12550" max="12562" width="6.33203125" style="737" customWidth="1"/>
    <col min="12563" max="12563" width="7.6640625" style="737" customWidth="1"/>
    <col min="12564" max="12800" width="9" style="737"/>
    <col min="12801" max="12801" width="2.6640625" style="737" customWidth="1"/>
    <col min="12802" max="12802" width="3.6640625" style="737" customWidth="1"/>
    <col min="12803" max="12804" width="4.6640625" style="737" customWidth="1"/>
    <col min="12805" max="12805" width="16.6640625" style="737" customWidth="1"/>
    <col min="12806" max="12818" width="6.33203125" style="737" customWidth="1"/>
    <col min="12819" max="12819" width="7.6640625" style="737" customWidth="1"/>
    <col min="12820" max="13056" width="9" style="737"/>
    <col min="13057" max="13057" width="2.6640625" style="737" customWidth="1"/>
    <col min="13058" max="13058" width="3.6640625" style="737" customWidth="1"/>
    <col min="13059" max="13060" width="4.6640625" style="737" customWidth="1"/>
    <col min="13061" max="13061" width="16.6640625" style="737" customWidth="1"/>
    <col min="13062" max="13074" width="6.33203125" style="737" customWidth="1"/>
    <col min="13075" max="13075" width="7.6640625" style="737" customWidth="1"/>
    <col min="13076" max="13312" width="9" style="737"/>
    <col min="13313" max="13313" width="2.6640625" style="737" customWidth="1"/>
    <col min="13314" max="13314" width="3.6640625" style="737" customWidth="1"/>
    <col min="13315" max="13316" width="4.6640625" style="737" customWidth="1"/>
    <col min="13317" max="13317" width="16.6640625" style="737" customWidth="1"/>
    <col min="13318" max="13330" width="6.33203125" style="737" customWidth="1"/>
    <col min="13331" max="13331" width="7.6640625" style="737" customWidth="1"/>
    <col min="13332" max="13568" width="9" style="737"/>
    <col min="13569" max="13569" width="2.6640625" style="737" customWidth="1"/>
    <col min="13570" max="13570" width="3.6640625" style="737" customWidth="1"/>
    <col min="13571" max="13572" width="4.6640625" style="737" customWidth="1"/>
    <col min="13573" max="13573" width="16.6640625" style="737" customWidth="1"/>
    <col min="13574" max="13586" width="6.33203125" style="737" customWidth="1"/>
    <col min="13587" max="13587" width="7.6640625" style="737" customWidth="1"/>
    <col min="13588" max="13824" width="9" style="737"/>
    <col min="13825" max="13825" width="2.6640625" style="737" customWidth="1"/>
    <col min="13826" max="13826" width="3.6640625" style="737" customWidth="1"/>
    <col min="13827" max="13828" width="4.6640625" style="737" customWidth="1"/>
    <col min="13829" max="13829" width="16.6640625" style="737" customWidth="1"/>
    <col min="13830" max="13842" width="6.33203125" style="737" customWidth="1"/>
    <col min="13843" max="13843" width="7.6640625" style="737" customWidth="1"/>
    <col min="13844" max="14080" width="9" style="737"/>
    <col min="14081" max="14081" width="2.6640625" style="737" customWidth="1"/>
    <col min="14082" max="14082" width="3.6640625" style="737" customWidth="1"/>
    <col min="14083" max="14084" width="4.6640625" style="737" customWidth="1"/>
    <col min="14085" max="14085" width="16.6640625" style="737" customWidth="1"/>
    <col min="14086" max="14098" width="6.33203125" style="737" customWidth="1"/>
    <col min="14099" max="14099" width="7.6640625" style="737" customWidth="1"/>
    <col min="14100" max="14336" width="9" style="737"/>
    <col min="14337" max="14337" width="2.6640625" style="737" customWidth="1"/>
    <col min="14338" max="14338" width="3.6640625" style="737" customWidth="1"/>
    <col min="14339" max="14340" width="4.6640625" style="737" customWidth="1"/>
    <col min="14341" max="14341" width="16.6640625" style="737" customWidth="1"/>
    <col min="14342" max="14354" width="6.33203125" style="737" customWidth="1"/>
    <col min="14355" max="14355" width="7.6640625" style="737" customWidth="1"/>
    <col min="14356" max="14592" width="9" style="737"/>
    <col min="14593" max="14593" width="2.6640625" style="737" customWidth="1"/>
    <col min="14594" max="14594" width="3.6640625" style="737" customWidth="1"/>
    <col min="14595" max="14596" width="4.6640625" style="737" customWidth="1"/>
    <col min="14597" max="14597" width="16.6640625" style="737" customWidth="1"/>
    <col min="14598" max="14610" width="6.33203125" style="737" customWidth="1"/>
    <col min="14611" max="14611" width="7.6640625" style="737" customWidth="1"/>
    <col min="14612" max="14848" width="9" style="737"/>
    <col min="14849" max="14849" width="2.6640625" style="737" customWidth="1"/>
    <col min="14850" max="14850" width="3.6640625" style="737" customWidth="1"/>
    <col min="14851" max="14852" width="4.6640625" style="737" customWidth="1"/>
    <col min="14853" max="14853" width="16.6640625" style="737" customWidth="1"/>
    <col min="14854" max="14866" width="6.33203125" style="737" customWidth="1"/>
    <col min="14867" max="14867" width="7.6640625" style="737" customWidth="1"/>
    <col min="14868" max="15104" width="9" style="737"/>
    <col min="15105" max="15105" width="2.6640625" style="737" customWidth="1"/>
    <col min="15106" max="15106" width="3.6640625" style="737" customWidth="1"/>
    <col min="15107" max="15108" width="4.6640625" style="737" customWidth="1"/>
    <col min="15109" max="15109" width="16.6640625" style="737" customWidth="1"/>
    <col min="15110" max="15122" width="6.33203125" style="737" customWidth="1"/>
    <col min="15123" max="15123" width="7.6640625" style="737" customWidth="1"/>
    <col min="15124" max="15360" width="9" style="737"/>
    <col min="15361" max="15361" width="2.6640625" style="737" customWidth="1"/>
    <col min="15362" max="15362" width="3.6640625" style="737" customWidth="1"/>
    <col min="15363" max="15364" width="4.6640625" style="737" customWidth="1"/>
    <col min="15365" max="15365" width="16.6640625" style="737" customWidth="1"/>
    <col min="15366" max="15378" width="6.33203125" style="737" customWidth="1"/>
    <col min="15379" max="15379" width="7.6640625" style="737" customWidth="1"/>
    <col min="15380" max="15616" width="9" style="737"/>
    <col min="15617" max="15617" width="2.6640625" style="737" customWidth="1"/>
    <col min="15618" max="15618" width="3.6640625" style="737" customWidth="1"/>
    <col min="15619" max="15620" width="4.6640625" style="737" customWidth="1"/>
    <col min="15621" max="15621" width="16.6640625" style="737" customWidth="1"/>
    <col min="15622" max="15634" width="6.33203125" style="737" customWidth="1"/>
    <col min="15635" max="15635" width="7.6640625" style="737" customWidth="1"/>
    <col min="15636" max="15872" width="9" style="737"/>
    <col min="15873" max="15873" width="2.6640625" style="737" customWidth="1"/>
    <col min="15874" max="15874" width="3.6640625" style="737" customWidth="1"/>
    <col min="15875" max="15876" width="4.6640625" style="737" customWidth="1"/>
    <col min="15877" max="15877" width="16.6640625" style="737" customWidth="1"/>
    <col min="15878" max="15890" width="6.33203125" style="737" customWidth="1"/>
    <col min="15891" max="15891" width="7.6640625" style="737" customWidth="1"/>
    <col min="15892" max="16128" width="9" style="737"/>
    <col min="16129" max="16129" width="2.6640625" style="737" customWidth="1"/>
    <col min="16130" max="16130" width="3.6640625" style="737" customWidth="1"/>
    <col min="16131" max="16132" width="4.6640625" style="737" customWidth="1"/>
    <col min="16133" max="16133" width="16.6640625" style="737" customWidth="1"/>
    <col min="16134" max="16146" width="6.33203125" style="737" customWidth="1"/>
    <col min="16147" max="16147" width="7.6640625" style="737" customWidth="1"/>
    <col min="16148" max="16384" width="9" style="737"/>
  </cols>
  <sheetData>
    <row r="1" spans="1:19" ht="24" customHeight="1">
      <c r="A1" s="252" t="s">
        <v>618</v>
      </c>
      <c r="B1" s="252"/>
      <c r="C1" s="253"/>
    </row>
    <row r="2" spans="1:19" ht="24" customHeight="1">
      <c r="A2" s="252" t="s">
        <v>428</v>
      </c>
      <c r="B2" s="252"/>
      <c r="C2" s="253"/>
    </row>
    <row r="3" spans="1:19" ht="24" customHeight="1" thickBot="1">
      <c r="A3" s="252"/>
      <c r="B3" s="252" t="s">
        <v>429</v>
      </c>
      <c r="C3" s="253"/>
      <c r="N3" s="1045" t="s">
        <v>652</v>
      </c>
      <c r="O3" s="1045"/>
      <c r="P3" s="1045"/>
      <c r="Q3" s="1045"/>
      <c r="R3" s="1045"/>
      <c r="S3" s="1045"/>
    </row>
    <row r="4" spans="1:19" ht="19.95" customHeight="1">
      <c r="B4" s="254"/>
      <c r="C4" s="255"/>
      <c r="D4" s="255"/>
      <c r="E4" s="256"/>
      <c r="F4" s="1046" t="s">
        <v>57</v>
      </c>
      <c r="G4" s="1047"/>
      <c r="H4" s="1046" t="s">
        <v>58</v>
      </c>
      <c r="I4" s="1047"/>
      <c r="J4" s="1046" t="s">
        <v>59</v>
      </c>
      <c r="K4" s="1047"/>
      <c r="L4" s="1046" t="s">
        <v>60</v>
      </c>
      <c r="M4" s="1047"/>
      <c r="N4" s="1046" t="s">
        <v>61</v>
      </c>
      <c r="O4" s="1047"/>
      <c r="P4" s="1046" t="s">
        <v>62</v>
      </c>
      <c r="Q4" s="1052"/>
      <c r="R4" s="1055" t="s">
        <v>63</v>
      </c>
      <c r="S4" s="1056"/>
    </row>
    <row r="5" spans="1:19" ht="19.95" customHeight="1">
      <c r="B5" s="257"/>
      <c r="E5" s="736" t="s">
        <v>430</v>
      </c>
      <c r="F5" s="1048"/>
      <c r="G5" s="1049"/>
      <c r="H5" s="1048"/>
      <c r="I5" s="1049"/>
      <c r="J5" s="1048"/>
      <c r="K5" s="1049"/>
      <c r="L5" s="1048"/>
      <c r="M5" s="1049"/>
      <c r="N5" s="1048"/>
      <c r="O5" s="1049"/>
      <c r="P5" s="1048"/>
      <c r="Q5" s="1053"/>
      <c r="R5" s="1057"/>
      <c r="S5" s="1058"/>
    </row>
    <row r="6" spans="1:19" ht="19.95" customHeight="1" thickBot="1">
      <c r="B6" s="258" t="s">
        <v>431</v>
      </c>
      <c r="C6" s="259"/>
      <c r="D6" s="260"/>
      <c r="E6" s="261" t="s">
        <v>432</v>
      </c>
      <c r="F6" s="1050"/>
      <c r="G6" s="1051"/>
      <c r="H6" s="1050"/>
      <c r="I6" s="1051"/>
      <c r="J6" s="1050"/>
      <c r="K6" s="1051"/>
      <c r="L6" s="1050"/>
      <c r="M6" s="1051"/>
      <c r="N6" s="1050"/>
      <c r="O6" s="1051"/>
      <c r="P6" s="1050"/>
      <c r="Q6" s="1054"/>
      <c r="R6" s="1059"/>
      <c r="S6" s="1060"/>
    </row>
    <row r="7" spans="1:19" ht="33" customHeight="1">
      <c r="B7" s="262"/>
      <c r="C7" s="1074" t="s">
        <v>433</v>
      </c>
      <c r="D7" s="1075"/>
      <c r="E7" s="759" t="s">
        <v>434</v>
      </c>
      <c r="F7" s="760">
        <v>7</v>
      </c>
      <c r="G7" s="761">
        <v>51</v>
      </c>
      <c r="H7" s="762">
        <v>5</v>
      </c>
      <c r="I7" s="761">
        <v>77</v>
      </c>
      <c r="J7" s="762">
        <v>21</v>
      </c>
      <c r="K7" s="761">
        <v>219</v>
      </c>
      <c r="L7" s="762">
        <v>6</v>
      </c>
      <c r="M7" s="761">
        <v>41</v>
      </c>
      <c r="N7" s="762">
        <v>10</v>
      </c>
      <c r="O7" s="761">
        <v>68</v>
      </c>
      <c r="P7" s="762">
        <v>10</v>
      </c>
      <c r="Q7" s="761">
        <v>150</v>
      </c>
      <c r="R7" s="762">
        <v>59</v>
      </c>
      <c r="S7" s="763">
        <v>606</v>
      </c>
    </row>
    <row r="8" spans="1:19" ht="33" customHeight="1">
      <c r="B8" s="262"/>
      <c r="C8" s="1074"/>
      <c r="D8" s="1075"/>
      <c r="E8" s="764" t="s">
        <v>435</v>
      </c>
      <c r="F8" s="765">
        <v>18</v>
      </c>
      <c r="G8" s="766">
        <v>170</v>
      </c>
      <c r="H8" s="767">
        <v>10</v>
      </c>
      <c r="I8" s="766">
        <v>146</v>
      </c>
      <c r="J8" s="767">
        <v>27</v>
      </c>
      <c r="K8" s="766">
        <v>466</v>
      </c>
      <c r="L8" s="767">
        <v>11</v>
      </c>
      <c r="M8" s="766">
        <v>114</v>
      </c>
      <c r="N8" s="767">
        <v>12</v>
      </c>
      <c r="O8" s="766">
        <v>179</v>
      </c>
      <c r="P8" s="767">
        <v>15</v>
      </c>
      <c r="Q8" s="766">
        <v>387</v>
      </c>
      <c r="R8" s="767">
        <v>93</v>
      </c>
      <c r="S8" s="768">
        <v>1462</v>
      </c>
    </row>
    <row r="9" spans="1:19" ht="33" customHeight="1" thickBot="1">
      <c r="B9" s="262"/>
      <c r="C9" s="1076"/>
      <c r="D9" s="1077"/>
      <c r="E9" s="769" t="s">
        <v>436</v>
      </c>
      <c r="F9" s="1061">
        <v>316144</v>
      </c>
      <c r="G9" s="1062"/>
      <c r="H9" s="1061">
        <v>357851</v>
      </c>
      <c r="I9" s="1062"/>
      <c r="J9" s="1061">
        <v>1635906</v>
      </c>
      <c r="K9" s="1062"/>
      <c r="L9" s="1061">
        <v>228030</v>
      </c>
      <c r="M9" s="1062"/>
      <c r="N9" s="1061">
        <v>336229</v>
      </c>
      <c r="O9" s="1062"/>
      <c r="P9" s="1061">
        <v>1062297</v>
      </c>
      <c r="Q9" s="1062"/>
      <c r="R9" s="1061">
        <v>3936457</v>
      </c>
      <c r="S9" s="1063"/>
    </row>
    <row r="10" spans="1:19" ht="33" customHeight="1">
      <c r="B10" s="262"/>
      <c r="C10" s="1064" t="s">
        <v>437</v>
      </c>
      <c r="D10" s="1065"/>
      <c r="E10" s="770" t="s">
        <v>434</v>
      </c>
      <c r="F10" s="24"/>
      <c r="G10" s="771"/>
      <c r="H10" s="772">
        <v>1</v>
      </c>
      <c r="I10" s="761">
        <v>1</v>
      </c>
      <c r="J10" s="773">
        <v>10</v>
      </c>
      <c r="K10" s="761">
        <v>15</v>
      </c>
      <c r="L10" s="22"/>
      <c r="M10" s="23"/>
      <c r="N10" s="22"/>
      <c r="O10" s="774"/>
      <c r="P10" s="772">
        <v>1</v>
      </c>
      <c r="Q10" s="761">
        <v>3</v>
      </c>
      <c r="R10" s="773">
        <v>12</v>
      </c>
      <c r="S10" s="763">
        <v>19</v>
      </c>
    </row>
    <row r="11" spans="1:19" ht="33" customHeight="1">
      <c r="B11" s="262"/>
      <c r="C11" s="1057"/>
      <c r="D11" s="1053"/>
      <c r="E11" s="775" t="s">
        <v>438</v>
      </c>
      <c r="F11" s="32"/>
      <c r="G11" s="46"/>
      <c r="H11" s="776"/>
      <c r="I11" s="766">
        <v>1</v>
      </c>
      <c r="J11" s="777"/>
      <c r="K11" s="766">
        <v>20</v>
      </c>
      <c r="L11" s="27"/>
      <c r="M11" s="28"/>
      <c r="N11" s="27"/>
      <c r="O11" s="39"/>
      <c r="P11" s="776"/>
      <c r="Q11" s="766">
        <v>3</v>
      </c>
      <c r="R11" s="777"/>
      <c r="S11" s="768">
        <v>24</v>
      </c>
    </row>
    <row r="12" spans="1:19" ht="33" customHeight="1" thickBot="1">
      <c r="B12" s="262"/>
      <c r="C12" s="1066"/>
      <c r="D12" s="1067"/>
      <c r="E12" s="769" t="s">
        <v>436</v>
      </c>
      <c r="F12" s="1068"/>
      <c r="G12" s="1069"/>
      <c r="H12" s="1061">
        <v>364</v>
      </c>
      <c r="I12" s="1062"/>
      <c r="J12" s="1061">
        <v>126353</v>
      </c>
      <c r="K12" s="1062"/>
      <c r="L12" s="1070"/>
      <c r="M12" s="1071"/>
      <c r="N12" s="1072"/>
      <c r="O12" s="1073"/>
      <c r="P12" s="1061">
        <v>37295</v>
      </c>
      <c r="Q12" s="1062"/>
      <c r="R12" s="1061">
        <v>164012</v>
      </c>
      <c r="S12" s="1063"/>
    </row>
    <row r="13" spans="1:19" ht="33" customHeight="1">
      <c r="B13" s="262" t="s">
        <v>64</v>
      </c>
      <c r="C13" s="1078" t="s">
        <v>65</v>
      </c>
      <c r="D13" s="1079"/>
      <c r="E13" s="770" t="s">
        <v>434</v>
      </c>
      <c r="F13" s="772">
        <v>2</v>
      </c>
      <c r="G13" s="761">
        <v>3</v>
      </c>
      <c r="H13" s="773">
        <v>1</v>
      </c>
      <c r="I13" s="761">
        <v>1</v>
      </c>
      <c r="J13" s="773">
        <v>2</v>
      </c>
      <c r="K13" s="761">
        <v>6</v>
      </c>
      <c r="L13" s="778"/>
      <c r="M13" s="779"/>
      <c r="N13" s="778"/>
      <c r="O13" s="780"/>
      <c r="P13" s="22"/>
      <c r="Q13" s="774"/>
      <c r="R13" s="772">
        <v>5</v>
      </c>
      <c r="S13" s="763">
        <v>10</v>
      </c>
    </row>
    <row r="14" spans="1:19" ht="33" customHeight="1">
      <c r="B14" s="262"/>
      <c r="C14" s="1074"/>
      <c r="D14" s="1075"/>
      <c r="E14" s="775" t="s">
        <v>439</v>
      </c>
      <c r="F14" s="776"/>
      <c r="G14" s="766">
        <v>233</v>
      </c>
      <c r="H14" s="777"/>
      <c r="I14" s="766">
        <v>55</v>
      </c>
      <c r="J14" s="777"/>
      <c r="K14" s="766">
        <v>259</v>
      </c>
      <c r="L14" s="27"/>
      <c r="M14" s="28"/>
      <c r="N14" s="27"/>
      <c r="O14" s="31"/>
      <c r="P14" s="27"/>
      <c r="Q14" s="39"/>
      <c r="R14" s="776"/>
      <c r="S14" s="768">
        <v>547</v>
      </c>
    </row>
    <row r="15" spans="1:19" ht="33" customHeight="1" thickBot="1">
      <c r="B15" s="262"/>
      <c r="C15" s="1076"/>
      <c r="D15" s="1077"/>
      <c r="E15" s="781" t="s">
        <v>440</v>
      </c>
      <c r="F15" s="1061">
        <v>293780</v>
      </c>
      <c r="G15" s="1062"/>
      <c r="H15" s="1061">
        <v>85090</v>
      </c>
      <c r="I15" s="1062"/>
      <c r="J15" s="1061">
        <v>294114</v>
      </c>
      <c r="K15" s="1062"/>
      <c r="L15" s="1080"/>
      <c r="M15" s="1069"/>
      <c r="N15" s="1080"/>
      <c r="O15" s="1069"/>
      <c r="P15" s="1080"/>
      <c r="Q15" s="1081"/>
      <c r="R15" s="1061">
        <v>672984</v>
      </c>
      <c r="S15" s="1063"/>
    </row>
    <row r="16" spans="1:19" ht="33" customHeight="1">
      <c r="B16" s="262" t="s">
        <v>66</v>
      </c>
      <c r="C16" s="1082" t="s">
        <v>67</v>
      </c>
      <c r="D16" s="1085" t="s">
        <v>68</v>
      </c>
      <c r="E16" s="770" t="s">
        <v>434</v>
      </c>
      <c r="F16" s="772">
        <v>2</v>
      </c>
      <c r="G16" s="761">
        <v>2</v>
      </c>
      <c r="H16" s="773">
        <v>4</v>
      </c>
      <c r="I16" s="761">
        <v>9</v>
      </c>
      <c r="J16" s="773">
        <v>21</v>
      </c>
      <c r="K16" s="761">
        <v>23</v>
      </c>
      <c r="L16" s="773">
        <v>3</v>
      </c>
      <c r="M16" s="761">
        <v>3</v>
      </c>
      <c r="N16" s="773">
        <v>4</v>
      </c>
      <c r="O16" s="761">
        <v>6</v>
      </c>
      <c r="P16" s="773">
        <v>6</v>
      </c>
      <c r="Q16" s="761">
        <v>9</v>
      </c>
      <c r="R16" s="773">
        <v>40</v>
      </c>
      <c r="S16" s="763">
        <v>52</v>
      </c>
    </row>
    <row r="17" spans="2:19" ht="33" customHeight="1">
      <c r="B17" s="262"/>
      <c r="C17" s="1083"/>
      <c r="D17" s="1086"/>
      <c r="E17" s="775" t="s">
        <v>441</v>
      </c>
      <c r="F17" s="782">
        <v>0</v>
      </c>
      <c r="G17" s="766">
        <v>2</v>
      </c>
      <c r="H17" s="783">
        <v>0</v>
      </c>
      <c r="I17" s="766">
        <v>16</v>
      </c>
      <c r="J17" s="783">
        <v>1</v>
      </c>
      <c r="K17" s="766">
        <v>29</v>
      </c>
      <c r="L17" s="783">
        <v>0</v>
      </c>
      <c r="M17" s="766">
        <v>3</v>
      </c>
      <c r="N17" s="783">
        <v>0</v>
      </c>
      <c r="O17" s="766">
        <v>10</v>
      </c>
      <c r="P17" s="783">
        <v>1</v>
      </c>
      <c r="Q17" s="766">
        <v>23</v>
      </c>
      <c r="R17" s="783">
        <v>2</v>
      </c>
      <c r="S17" s="768">
        <v>83</v>
      </c>
    </row>
    <row r="18" spans="2:19" ht="33" customHeight="1" thickBot="1">
      <c r="B18" s="262"/>
      <c r="C18" s="1083"/>
      <c r="D18" s="1087"/>
      <c r="E18" s="769" t="s">
        <v>436</v>
      </c>
      <c r="F18" s="1061">
        <v>182</v>
      </c>
      <c r="G18" s="1062"/>
      <c r="H18" s="1061">
        <v>5337</v>
      </c>
      <c r="I18" s="1062"/>
      <c r="J18" s="1061">
        <v>9305</v>
      </c>
      <c r="K18" s="1062"/>
      <c r="L18" s="1061">
        <v>762</v>
      </c>
      <c r="M18" s="1062"/>
      <c r="N18" s="1061">
        <v>3077</v>
      </c>
      <c r="O18" s="1062"/>
      <c r="P18" s="1061">
        <v>7861</v>
      </c>
      <c r="Q18" s="1062"/>
      <c r="R18" s="1061">
        <v>26524</v>
      </c>
      <c r="S18" s="1063"/>
    </row>
    <row r="19" spans="2:19" ht="33" customHeight="1">
      <c r="B19" s="262" t="s">
        <v>69</v>
      </c>
      <c r="C19" s="1083"/>
      <c r="D19" s="1088" t="s">
        <v>442</v>
      </c>
      <c r="E19" s="770" t="s">
        <v>434</v>
      </c>
      <c r="F19" s="33"/>
      <c r="G19" s="30"/>
      <c r="H19" s="35"/>
      <c r="I19" s="30"/>
      <c r="J19" s="773">
        <v>2</v>
      </c>
      <c r="K19" s="761">
        <v>4</v>
      </c>
      <c r="L19" s="36"/>
      <c r="M19" s="29"/>
      <c r="N19" s="36"/>
      <c r="O19" s="29"/>
      <c r="P19" s="773">
        <v>0</v>
      </c>
      <c r="Q19" s="761">
        <v>1</v>
      </c>
      <c r="R19" s="773">
        <v>2</v>
      </c>
      <c r="S19" s="763">
        <v>5</v>
      </c>
    </row>
    <row r="20" spans="2:19" ht="33" customHeight="1">
      <c r="B20" s="262"/>
      <c r="C20" s="1083"/>
      <c r="D20" s="1089"/>
      <c r="E20" s="784" t="s">
        <v>439</v>
      </c>
      <c r="F20" s="785"/>
      <c r="G20" s="34"/>
      <c r="H20" s="37"/>
      <c r="I20" s="34"/>
      <c r="J20" s="777"/>
      <c r="K20" s="766">
        <v>17</v>
      </c>
      <c r="L20" s="38"/>
      <c r="M20" s="34"/>
      <c r="N20" s="38"/>
      <c r="O20" s="34"/>
      <c r="P20" s="777"/>
      <c r="Q20" s="766">
        <v>24</v>
      </c>
      <c r="R20" s="777"/>
      <c r="S20" s="768">
        <v>41</v>
      </c>
    </row>
    <row r="21" spans="2:19" ht="33" customHeight="1" thickBot="1">
      <c r="B21" s="262"/>
      <c r="C21" s="1084"/>
      <c r="D21" s="1090"/>
      <c r="E21" s="781" t="s">
        <v>440</v>
      </c>
      <c r="F21" s="1091"/>
      <c r="G21" s="1092"/>
      <c r="H21" s="1093"/>
      <c r="I21" s="1092"/>
      <c r="J21" s="1061">
        <v>80760</v>
      </c>
      <c r="K21" s="1062"/>
      <c r="L21" s="1093"/>
      <c r="M21" s="1092"/>
      <c r="N21" s="1093"/>
      <c r="O21" s="1094"/>
      <c r="P21" s="1061">
        <v>665283</v>
      </c>
      <c r="Q21" s="1062"/>
      <c r="R21" s="1061">
        <v>746043</v>
      </c>
      <c r="S21" s="1063"/>
    </row>
    <row r="22" spans="2:19" ht="33" customHeight="1">
      <c r="B22" s="262"/>
      <c r="C22" s="1064" t="s">
        <v>443</v>
      </c>
      <c r="D22" s="1065"/>
      <c r="E22" s="770" t="s">
        <v>434</v>
      </c>
      <c r="F22" s="786">
        <v>4</v>
      </c>
      <c r="G22" s="766">
        <v>56</v>
      </c>
      <c r="H22" s="787">
        <v>6</v>
      </c>
      <c r="I22" s="766">
        <v>88</v>
      </c>
      <c r="J22" s="787">
        <v>35</v>
      </c>
      <c r="K22" s="766">
        <v>267</v>
      </c>
      <c r="L22" s="787">
        <v>3</v>
      </c>
      <c r="M22" s="766">
        <v>44</v>
      </c>
      <c r="N22" s="787">
        <v>4</v>
      </c>
      <c r="O22" s="766">
        <v>74</v>
      </c>
      <c r="P22" s="788">
        <v>7</v>
      </c>
      <c r="Q22" s="789">
        <v>163</v>
      </c>
      <c r="R22" s="773">
        <v>59</v>
      </c>
      <c r="S22" s="789">
        <v>692</v>
      </c>
    </row>
    <row r="23" spans="2:19" ht="33" customHeight="1">
      <c r="B23" s="262"/>
      <c r="C23" s="1057"/>
      <c r="D23" s="1053"/>
      <c r="E23" s="775" t="s">
        <v>444</v>
      </c>
      <c r="F23" s="790"/>
      <c r="G23" s="789">
        <v>405</v>
      </c>
      <c r="H23" s="791"/>
      <c r="I23" s="789">
        <v>218</v>
      </c>
      <c r="J23" s="791"/>
      <c r="K23" s="789">
        <v>791</v>
      </c>
      <c r="L23" s="791"/>
      <c r="M23" s="789">
        <v>117</v>
      </c>
      <c r="N23" s="791"/>
      <c r="O23" s="789">
        <v>189</v>
      </c>
      <c r="P23" s="791"/>
      <c r="Q23" s="789">
        <v>437</v>
      </c>
      <c r="R23" s="777"/>
      <c r="S23" s="768">
        <v>2157</v>
      </c>
    </row>
    <row r="24" spans="2:19" ht="33" customHeight="1">
      <c r="B24" s="262"/>
      <c r="C24" s="1057"/>
      <c r="D24" s="1053"/>
      <c r="E24" s="775" t="s">
        <v>436</v>
      </c>
      <c r="F24" s="1095">
        <v>316326</v>
      </c>
      <c r="G24" s="1096"/>
      <c r="H24" s="1095">
        <v>363552</v>
      </c>
      <c r="I24" s="1096"/>
      <c r="J24" s="1095">
        <v>1771564</v>
      </c>
      <c r="K24" s="1096"/>
      <c r="L24" s="1095">
        <v>228792</v>
      </c>
      <c r="M24" s="1096"/>
      <c r="N24" s="1095">
        <v>339306</v>
      </c>
      <c r="O24" s="1096"/>
      <c r="P24" s="1095">
        <v>1107453</v>
      </c>
      <c r="Q24" s="1096"/>
      <c r="R24" s="1095">
        <v>4126993</v>
      </c>
      <c r="S24" s="1097"/>
    </row>
    <row r="25" spans="2:19" ht="33" customHeight="1" thickBot="1">
      <c r="B25" s="263"/>
      <c r="C25" s="1059"/>
      <c r="D25" s="1054"/>
      <c r="E25" s="792" t="s">
        <v>440</v>
      </c>
      <c r="F25" s="1061">
        <v>293780</v>
      </c>
      <c r="G25" s="1062"/>
      <c r="H25" s="1061">
        <v>85090</v>
      </c>
      <c r="I25" s="1062"/>
      <c r="J25" s="1061">
        <v>374874</v>
      </c>
      <c r="K25" s="1062"/>
      <c r="L25" s="1061">
        <v>0</v>
      </c>
      <c r="M25" s="1062"/>
      <c r="N25" s="1061">
        <v>0</v>
      </c>
      <c r="O25" s="1062"/>
      <c r="P25" s="1061">
        <v>665283</v>
      </c>
      <c r="Q25" s="1062"/>
      <c r="R25" s="1061">
        <v>1419027</v>
      </c>
      <c r="S25" s="1063"/>
    </row>
    <row r="26" spans="2:19" ht="33" customHeight="1">
      <c r="B26" s="1098" t="s">
        <v>445</v>
      </c>
      <c r="C26" s="1099"/>
      <c r="D26" s="1052"/>
      <c r="E26" s="793" t="s">
        <v>434</v>
      </c>
      <c r="F26" s="794"/>
      <c r="G26" s="761">
        <v>51</v>
      </c>
      <c r="H26" s="795"/>
      <c r="I26" s="761">
        <v>30</v>
      </c>
      <c r="J26" s="795"/>
      <c r="K26" s="761">
        <v>99</v>
      </c>
      <c r="L26" s="795"/>
      <c r="M26" s="761">
        <v>10</v>
      </c>
      <c r="N26" s="795"/>
      <c r="O26" s="761">
        <v>16</v>
      </c>
      <c r="P26" s="795"/>
      <c r="Q26" s="761">
        <v>22</v>
      </c>
      <c r="R26" s="795"/>
      <c r="S26" s="763">
        <v>228</v>
      </c>
    </row>
    <row r="27" spans="2:19" ht="33" customHeight="1">
      <c r="B27" s="1100"/>
      <c r="C27" s="1101"/>
      <c r="D27" s="1053"/>
      <c r="E27" s="775" t="s">
        <v>435</v>
      </c>
      <c r="F27" s="776"/>
      <c r="G27" s="766">
        <v>93</v>
      </c>
      <c r="H27" s="777"/>
      <c r="I27" s="766">
        <v>40</v>
      </c>
      <c r="J27" s="777"/>
      <c r="K27" s="766">
        <v>153</v>
      </c>
      <c r="L27" s="777"/>
      <c r="M27" s="766">
        <v>16</v>
      </c>
      <c r="N27" s="777"/>
      <c r="O27" s="766">
        <v>25</v>
      </c>
      <c r="P27" s="777"/>
      <c r="Q27" s="766">
        <v>37</v>
      </c>
      <c r="R27" s="777"/>
      <c r="S27" s="768">
        <v>364</v>
      </c>
    </row>
    <row r="28" spans="2:19" ht="33" customHeight="1" thickBot="1">
      <c r="B28" s="1102"/>
      <c r="C28" s="1103"/>
      <c r="D28" s="1054"/>
      <c r="E28" s="796" t="s">
        <v>440</v>
      </c>
      <c r="F28" s="1061">
        <v>781652</v>
      </c>
      <c r="G28" s="1062"/>
      <c r="H28" s="1061">
        <v>299024</v>
      </c>
      <c r="I28" s="1062"/>
      <c r="J28" s="1061">
        <v>1917264</v>
      </c>
      <c r="K28" s="1062"/>
      <c r="L28" s="1061">
        <v>50767</v>
      </c>
      <c r="M28" s="1062"/>
      <c r="N28" s="1061">
        <v>140312</v>
      </c>
      <c r="O28" s="1062"/>
      <c r="P28" s="1061">
        <v>209474</v>
      </c>
      <c r="Q28" s="1062"/>
      <c r="R28" s="1061">
        <v>3398493</v>
      </c>
      <c r="S28" s="1063"/>
    </row>
    <row r="29" spans="2:19" ht="33" customHeight="1">
      <c r="B29" s="1098" t="s">
        <v>70</v>
      </c>
      <c r="C29" s="1099"/>
      <c r="D29" s="1052"/>
      <c r="E29" s="793" t="s">
        <v>434</v>
      </c>
      <c r="F29" s="797"/>
      <c r="G29" s="43"/>
      <c r="H29" s="42"/>
      <c r="I29" s="43"/>
      <c r="J29" s="42"/>
      <c r="K29" s="40"/>
      <c r="L29" s="42"/>
      <c r="M29" s="43"/>
      <c r="N29" s="42"/>
      <c r="O29" s="43"/>
      <c r="P29" s="42"/>
      <c r="Q29" s="44"/>
      <c r="R29" s="45">
        <f>SUM(F29,H29,J29,L29,N29,P29)</f>
        <v>0</v>
      </c>
      <c r="S29" s="41">
        <f>G29+I29+K29+M29+O29+Q29</f>
        <v>0</v>
      </c>
    </row>
    <row r="30" spans="2:19" ht="33" customHeight="1">
      <c r="B30" s="1100"/>
      <c r="C30" s="1101"/>
      <c r="D30" s="1053"/>
      <c r="E30" s="775" t="s">
        <v>438</v>
      </c>
      <c r="F30" s="32"/>
      <c r="G30" s="26"/>
      <c r="H30" s="25"/>
      <c r="I30" s="26"/>
      <c r="J30" s="25"/>
      <c r="K30" s="20"/>
      <c r="L30" s="25"/>
      <c r="M30" s="26"/>
      <c r="N30" s="25"/>
      <c r="O30" s="26"/>
      <c r="P30" s="25"/>
      <c r="Q30" s="46"/>
      <c r="R30" s="32"/>
      <c r="S30" s="21">
        <f>G30+I30+K30+M30+O30+Q30</f>
        <v>0</v>
      </c>
    </row>
    <row r="31" spans="2:19" ht="33" customHeight="1" thickBot="1">
      <c r="B31" s="1102"/>
      <c r="C31" s="1103"/>
      <c r="D31" s="1054"/>
      <c r="E31" s="798" t="s">
        <v>436</v>
      </c>
      <c r="F31" s="1110"/>
      <c r="G31" s="1106"/>
      <c r="H31" s="1105"/>
      <c r="I31" s="1106"/>
      <c r="J31" s="1093"/>
      <c r="K31" s="1092"/>
      <c r="L31" s="1105"/>
      <c r="M31" s="1106"/>
      <c r="N31" s="1105"/>
      <c r="O31" s="1106"/>
      <c r="P31" s="1105"/>
      <c r="Q31" s="1107"/>
      <c r="R31" s="1108">
        <f>SUM(J31:Q31)</f>
        <v>0</v>
      </c>
      <c r="S31" s="1109"/>
    </row>
    <row r="32" spans="2:19" ht="24.9" customHeight="1">
      <c r="B32" s="1104" t="s">
        <v>71</v>
      </c>
      <c r="C32" s="1104"/>
      <c r="D32" s="1104"/>
      <c r="E32" s="1104"/>
      <c r="F32" s="1104"/>
      <c r="G32" s="1104"/>
      <c r="H32" s="1104"/>
      <c r="I32" s="1104"/>
      <c r="J32" s="1104"/>
      <c r="K32" s="1104"/>
      <c r="L32" s="1104"/>
      <c r="M32" s="1104"/>
      <c r="N32" s="1104"/>
      <c r="O32" s="1104"/>
      <c r="P32" s="1104"/>
      <c r="Q32" s="1104"/>
      <c r="R32" s="1104"/>
      <c r="S32" s="1104"/>
    </row>
    <row r="33" spans="2:19" ht="13.2">
      <c r="B33" s="1104" t="s">
        <v>72</v>
      </c>
      <c r="C33" s="1104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</row>
    <row r="34" spans="2:19" ht="24.9" customHeight="1">
      <c r="B34" s="1104" t="s">
        <v>446</v>
      </c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</row>
  </sheetData>
  <mergeCells count="83">
    <mergeCell ref="B34:S34"/>
    <mergeCell ref="N31:O31"/>
    <mergeCell ref="P31:Q31"/>
    <mergeCell ref="R31:S31"/>
    <mergeCell ref="B32:S32"/>
    <mergeCell ref="B33:S33"/>
    <mergeCell ref="B29:D31"/>
    <mergeCell ref="F31:G31"/>
    <mergeCell ref="H31:I31"/>
    <mergeCell ref="J31:K31"/>
    <mergeCell ref="L31:M31"/>
    <mergeCell ref="N25:O25"/>
    <mergeCell ref="P25:Q25"/>
    <mergeCell ref="R25:S25"/>
    <mergeCell ref="B26:D28"/>
    <mergeCell ref="F28:G28"/>
    <mergeCell ref="H28:I28"/>
    <mergeCell ref="J28:K28"/>
    <mergeCell ref="L28:M28"/>
    <mergeCell ref="N28:O28"/>
    <mergeCell ref="P28:Q28"/>
    <mergeCell ref="R28:S28"/>
    <mergeCell ref="L21:M21"/>
    <mergeCell ref="N21:O21"/>
    <mergeCell ref="P21:Q21"/>
    <mergeCell ref="R21:S21"/>
    <mergeCell ref="C22:D25"/>
    <mergeCell ref="F24:G24"/>
    <mergeCell ref="H24:I24"/>
    <mergeCell ref="J24:K24"/>
    <mergeCell ref="L24:M24"/>
    <mergeCell ref="N24:O24"/>
    <mergeCell ref="P24:Q24"/>
    <mergeCell ref="R24:S24"/>
    <mergeCell ref="F25:G25"/>
    <mergeCell ref="H25:I25"/>
    <mergeCell ref="J25:K25"/>
    <mergeCell ref="L25:M25"/>
    <mergeCell ref="N15:O15"/>
    <mergeCell ref="P15:Q15"/>
    <mergeCell ref="R15:S15"/>
    <mergeCell ref="C16:C21"/>
    <mergeCell ref="D16:D18"/>
    <mergeCell ref="F18:G18"/>
    <mergeCell ref="H18:I18"/>
    <mergeCell ref="J18:K18"/>
    <mergeCell ref="L18:M18"/>
    <mergeCell ref="N18:O18"/>
    <mergeCell ref="P18:Q18"/>
    <mergeCell ref="R18:S18"/>
    <mergeCell ref="D19:D21"/>
    <mergeCell ref="F21:G21"/>
    <mergeCell ref="H21:I21"/>
    <mergeCell ref="J21:K21"/>
    <mergeCell ref="C13:D15"/>
    <mergeCell ref="F15:G15"/>
    <mergeCell ref="H15:I15"/>
    <mergeCell ref="J15:K15"/>
    <mergeCell ref="L15:M15"/>
    <mergeCell ref="N9:O9"/>
    <mergeCell ref="P9:Q9"/>
    <mergeCell ref="R9:S9"/>
    <mergeCell ref="C10:D12"/>
    <mergeCell ref="F12:G12"/>
    <mergeCell ref="H12:I12"/>
    <mergeCell ref="J12:K12"/>
    <mergeCell ref="L12:M12"/>
    <mergeCell ref="N12:O12"/>
    <mergeCell ref="P12:Q12"/>
    <mergeCell ref="R12:S12"/>
    <mergeCell ref="C7:D9"/>
    <mergeCell ref="F9:G9"/>
    <mergeCell ref="H9:I9"/>
    <mergeCell ref="J9:K9"/>
    <mergeCell ref="L9:M9"/>
    <mergeCell ref="N3:S3"/>
    <mergeCell ref="F4:G6"/>
    <mergeCell ref="H4:I6"/>
    <mergeCell ref="J4:K6"/>
    <mergeCell ref="L4:M6"/>
    <mergeCell ref="N4:O6"/>
    <mergeCell ref="P4:Q6"/>
    <mergeCell ref="R4:S6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21EC-7352-44A5-BC1C-D8C1AEC6924C}">
  <sheetPr>
    <tabColor rgb="FFFF99FF"/>
  </sheetPr>
  <dimension ref="A1:O44"/>
  <sheetViews>
    <sheetView showGridLines="0" view="pageBreakPreview" zoomScale="85" zoomScaleNormal="100" zoomScaleSheetLayoutView="85" workbookViewId="0">
      <selection activeCell="G6" sqref="G6"/>
    </sheetView>
  </sheetViews>
  <sheetFormatPr defaultColWidth="9" defaultRowHeight="18" customHeight="1"/>
  <cols>
    <col min="1" max="1" width="2.6640625" style="174" customWidth="1"/>
    <col min="2" max="2" width="3.6640625" style="174" customWidth="1"/>
    <col min="3" max="3" width="5.88671875" style="174" customWidth="1"/>
    <col min="4" max="4" width="14.6640625" style="174" customWidth="1"/>
    <col min="5" max="5" width="12.109375" style="174" customWidth="1"/>
    <col min="6" max="6" width="5.6640625" style="174" customWidth="1"/>
    <col min="7" max="7" width="12.109375" style="174" customWidth="1"/>
    <col min="8" max="8" width="5.6640625" style="174" customWidth="1"/>
    <col min="9" max="9" width="12.109375" style="810" customWidth="1"/>
    <col min="10" max="10" width="5.6640625" style="215" customWidth="1"/>
    <col min="11" max="11" width="12.109375" style="810" customWidth="1"/>
    <col min="12" max="12" width="5.6640625" style="215" customWidth="1"/>
    <col min="13" max="13" width="12.109375" style="174" customWidth="1"/>
    <col min="14" max="14" width="5.6640625" style="174" customWidth="1"/>
    <col min="15" max="15" width="7.109375" style="174" customWidth="1"/>
    <col min="16" max="256" width="9" style="174"/>
    <col min="257" max="257" width="2.6640625" style="174" customWidth="1"/>
    <col min="258" max="258" width="3.6640625" style="174" customWidth="1"/>
    <col min="259" max="259" width="5.88671875" style="174" customWidth="1"/>
    <col min="260" max="260" width="14.6640625" style="174" customWidth="1"/>
    <col min="261" max="261" width="12.109375" style="174" customWidth="1"/>
    <col min="262" max="262" width="5.6640625" style="174" customWidth="1"/>
    <col min="263" max="263" width="12.109375" style="174" customWidth="1"/>
    <col min="264" max="264" width="5.6640625" style="174" customWidth="1"/>
    <col min="265" max="265" width="12.109375" style="174" customWidth="1"/>
    <col min="266" max="266" width="5.6640625" style="174" customWidth="1"/>
    <col min="267" max="267" width="12.109375" style="174" customWidth="1"/>
    <col min="268" max="268" width="5.6640625" style="174" customWidth="1"/>
    <col min="269" max="269" width="12.109375" style="174" customWidth="1"/>
    <col min="270" max="270" width="5.6640625" style="174" customWidth="1"/>
    <col min="271" max="271" width="7.109375" style="174" customWidth="1"/>
    <col min="272" max="512" width="9" style="174"/>
    <col min="513" max="513" width="2.6640625" style="174" customWidth="1"/>
    <col min="514" max="514" width="3.6640625" style="174" customWidth="1"/>
    <col min="515" max="515" width="5.88671875" style="174" customWidth="1"/>
    <col min="516" max="516" width="14.6640625" style="174" customWidth="1"/>
    <col min="517" max="517" width="12.109375" style="174" customWidth="1"/>
    <col min="518" max="518" width="5.6640625" style="174" customWidth="1"/>
    <col min="519" max="519" width="12.109375" style="174" customWidth="1"/>
    <col min="520" max="520" width="5.6640625" style="174" customWidth="1"/>
    <col min="521" max="521" width="12.109375" style="174" customWidth="1"/>
    <col min="522" max="522" width="5.6640625" style="174" customWidth="1"/>
    <col min="523" max="523" width="12.109375" style="174" customWidth="1"/>
    <col min="524" max="524" width="5.6640625" style="174" customWidth="1"/>
    <col min="525" max="525" width="12.109375" style="174" customWidth="1"/>
    <col min="526" max="526" width="5.6640625" style="174" customWidth="1"/>
    <col min="527" max="527" width="7.109375" style="174" customWidth="1"/>
    <col min="528" max="768" width="9" style="174"/>
    <col min="769" max="769" width="2.6640625" style="174" customWidth="1"/>
    <col min="770" max="770" width="3.6640625" style="174" customWidth="1"/>
    <col min="771" max="771" width="5.88671875" style="174" customWidth="1"/>
    <col min="772" max="772" width="14.6640625" style="174" customWidth="1"/>
    <col min="773" max="773" width="12.109375" style="174" customWidth="1"/>
    <col min="774" max="774" width="5.6640625" style="174" customWidth="1"/>
    <col min="775" max="775" width="12.109375" style="174" customWidth="1"/>
    <col min="776" max="776" width="5.6640625" style="174" customWidth="1"/>
    <col min="777" max="777" width="12.109375" style="174" customWidth="1"/>
    <col min="778" max="778" width="5.6640625" style="174" customWidth="1"/>
    <col min="779" max="779" width="12.109375" style="174" customWidth="1"/>
    <col min="780" max="780" width="5.6640625" style="174" customWidth="1"/>
    <col min="781" max="781" width="12.109375" style="174" customWidth="1"/>
    <col min="782" max="782" width="5.6640625" style="174" customWidth="1"/>
    <col min="783" max="783" width="7.109375" style="174" customWidth="1"/>
    <col min="784" max="1024" width="9" style="174"/>
    <col min="1025" max="1025" width="2.6640625" style="174" customWidth="1"/>
    <col min="1026" max="1026" width="3.6640625" style="174" customWidth="1"/>
    <col min="1027" max="1027" width="5.88671875" style="174" customWidth="1"/>
    <col min="1028" max="1028" width="14.6640625" style="174" customWidth="1"/>
    <col min="1029" max="1029" width="12.109375" style="174" customWidth="1"/>
    <col min="1030" max="1030" width="5.6640625" style="174" customWidth="1"/>
    <col min="1031" max="1031" width="12.109375" style="174" customWidth="1"/>
    <col min="1032" max="1032" width="5.6640625" style="174" customWidth="1"/>
    <col min="1033" max="1033" width="12.109375" style="174" customWidth="1"/>
    <col min="1034" max="1034" width="5.6640625" style="174" customWidth="1"/>
    <col min="1035" max="1035" width="12.109375" style="174" customWidth="1"/>
    <col min="1036" max="1036" width="5.6640625" style="174" customWidth="1"/>
    <col min="1037" max="1037" width="12.109375" style="174" customWidth="1"/>
    <col min="1038" max="1038" width="5.6640625" style="174" customWidth="1"/>
    <col min="1039" max="1039" width="7.109375" style="174" customWidth="1"/>
    <col min="1040" max="1280" width="9" style="174"/>
    <col min="1281" max="1281" width="2.6640625" style="174" customWidth="1"/>
    <col min="1282" max="1282" width="3.6640625" style="174" customWidth="1"/>
    <col min="1283" max="1283" width="5.88671875" style="174" customWidth="1"/>
    <col min="1284" max="1284" width="14.6640625" style="174" customWidth="1"/>
    <col min="1285" max="1285" width="12.109375" style="174" customWidth="1"/>
    <col min="1286" max="1286" width="5.6640625" style="174" customWidth="1"/>
    <col min="1287" max="1287" width="12.109375" style="174" customWidth="1"/>
    <col min="1288" max="1288" width="5.6640625" style="174" customWidth="1"/>
    <col min="1289" max="1289" width="12.109375" style="174" customWidth="1"/>
    <col min="1290" max="1290" width="5.6640625" style="174" customWidth="1"/>
    <col min="1291" max="1291" width="12.109375" style="174" customWidth="1"/>
    <col min="1292" max="1292" width="5.6640625" style="174" customWidth="1"/>
    <col min="1293" max="1293" width="12.109375" style="174" customWidth="1"/>
    <col min="1294" max="1294" width="5.6640625" style="174" customWidth="1"/>
    <col min="1295" max="1295" width="7.109375" style="174" customWidth="1"/>
    <col min="1296" max="1536" width="9" style="174"/>
    <col min="1537" max="1537" width="2.6640625" style="174" customWidth="1"/>
    <col min="1538" max="1538" width="3.6640625" style="174" customWidth="1"/>
    <col min="1539" max="1539" width="5.88671875" style="174" customWidth="1"/>
    <col min="1540" max="1540" width="14.6640625" style="174" customWidth="1"/>
    <col min="1541" max="1541" width="12.109375" style="174" customWidth="1"/>
    <col min="1542" max="1542" width="5.6640625" style="174" customWidth="1"/>
    <col min="1543" max="1543" width="12.109375" style="174" customWidth="1"/>
    <col min="1544" max="1544" width="5.6640625" style="174" customWidth="1"/>
    <col min="1545" max="1545" width="12.109375" style="174" customWidth="1"/>
    <col min="1546" max="1546" width="5.6640625" style="174" customWidth="1"/>
    <col min="1547" max="1547" width="12.109375" style="174" customWidth="1"/>
    <col min="1548" max="1548" width="5.6640625" style="174" customWidth="1"/>
    <col min="1549" max="1549" width="12.109375" style="174" customWidth="1"/>
    <col min="1550" max="1550" width="5.6640625" style="174" customWidth="1"/>
    <col min="1551" max="1551" width="7.109375" style="174" customWidth="1"/>
    <col min="1552" max="1792" width="9" style="174"/>
    <col min="1793" max="1793" width="2.6640625" style="174" customWidth="1"/>
    <col min="1794" max="1794" width="3.6640625" style="174" customWidth="1"/>
    <col min="1795" max="1795" width="5.88671875" style="174" customWidth="1"/>
    <col min="1796" max="1796" width="14.6640625" style="174" customWidth="1"/>
    <col min="1797" max="1797" width="12.109375" style="174" customWidth="1"/>
    <col min="1798" max="1798" width="5.6640625" style="174" customWidth="1"/>
    <col min="1799" max="1799" width="12.109375" style="174" customWidth="1"/>
    <col min="1800" max="1800" width="5.6640625" style="174" customWidth="1"/>
    <col min="1801" max="1801" width="12.109375" style="174" customWidth="1"/>
    <col min="1802" max="1802" width="5.6640625" style="174" customWidth="1"/>
    <col min="1803" max="1803" width="12.109375" style="174" customWidth="1"/>
    <col min="1804" max="1804" width="5.6640625" style="174" customWidth="1"/>
    <col min="1805" max="1805" width="12.109375" style="174" customWidth="1"/>
    <col min="1806" max="1806" width="5.6640625" style="174" customWidth="1"/>
    <col min="1807" max="1807" width="7.109375" style="174" customWidth="1"/>
    <col min="1808" max="2048" width="9" style="174"/>
    <col min="2049" max="2049" width="2.6640625" style="174" customWidth="1"/>
    <col min="2050" max="2050" width="3.6640625" style="174" customWidth="1"/>
    <col min="2051" max="2051" width="5.88671875" style="174" customWidth="1"/>
    <col min="2052" max="2052" width="14.6640625" style="174" customWidth="1"/>
    <col min="2053" max="2053" width="12.109375" style="174" customWidth="1"/>
    <col min="2054" max="2054" width="5.6640625" style="174" customWidth="1"/>
    <col min="2055" max="2055" width="12.109375" style="174" customWidth="1"/>
    <col min="2056" max="2056" width="5.6640625" style="174" customWidth="1"/>
    <col min="2057" max="2057" width="12.109375" style="174" customWidth="1"/>
    <col min="2058" max="2058" width="5.6640625" style="174" customWidth="1"/>
    <col min="2059" max="2059" width="12.109375" style="174" customWidth="1"/>
    <col min="2060" max="2060" width="5.6640625" style="174" customWidth="1"/>
    <col min="2061" max="2061" width="12.109375" style="174" customWidth="1"/>
    <col min="2062" max="2062" width="5.6640625" style="174" customWidth="1"/>
    <col min="2063" max="2063" width="7.109375" style="174" customWidth="1"/>
    <col min="2064" max="2304" width="9" style="174"/>
    <col min="2305" max="2305" width="2.6640625" style="174" customWidth="1"/>
    <col min="2306" max="2306" width="3.6640625" style="174" customWidth="1"/>
    <col min="2307" max="2307" width="5.88671875" style="174" customWidth="1"/>
    <col min="2308" max="2308" width="14.6640625" style="174" customWidth="1"/>
    <col min="2309" max="2309" width="12.109375" style="174" customWidth="1"/>
    <col min="2310" max="2310" width="5.6640625" style="174" customWidth="1"/>
    <col min="2311" max="2311" width="12.109375" style="174" customWidth="1"/>
    <col min="2312" max="2312" width="5.6640625" style="174" customWidth="1"/>
    <col min="2313" max="2313" width="12.109375" style="174" customWidth="1"/>
    <col min="2314" max="2314" width="5.6640625" style="174" customWidth="1"/>
    <col min="2315" max="2315" width="12.109375" style="174" customWidth="1"/>
    <col min="2316" max="2316" width="5.6640625" style="174" customWidth="1"/>
    <col min="2317" max="2317" width="12.109375" style="174" customWidth="1"/>
    <col min="2318" max="2318" width="5.6640625" style="174" customWidth="1"/>
    <col min="2319" max="2319" width="7.109375" style="174" customWidth="1"/>
    <col min="2320" max="2560" width="9" style="174"/>
    <col min="2561" max="2561" width="2.6640625" style="174" customWidth="1"/>
    <col min="2562" max="2562" width="3.6640625" style="174" customWidth="1"/>
    <col min="2563" max="2563" width="5.88671875" style="174" customWidth="1"/>
    <col min="2564" max="2564" width="14.6640625" style="174" customWidth="1"/>
    <col min="2565" max="2565" width="12.109375" style="174" customWidth="1"/>
    <col min="2566" max="2566" width="5.6640625" style="174" customWidth="1"/>
    <col min="2567" max="2567" width="12.109375" style="174" customWidth="1"/>
    <col min="2568" max="2568" width="5.6640625" style="174" customWidth="1"/>
    <col min="2569" max="2569" width="12.109375" style="174" customWidth="1"/>
    <col min="2570" max="2570" width="5.6640625" style="174" customWidth="1"/>
    <col min="2571" max="2571" width="12.109375" style="174" customWidth="1"/>
    <col min="2572" max="2572" width="5.6640625" style="174" customWidth="1"/>
    <col min="2573" max="2573" width="12.109375" style="174" customWidth="1"/>
    <col min="2574" max="2574" width="5.6640625" style="174" customWidth="1"/>
    <col min="2575" max="2575" width="7.109375" style="174" customWidth="1"/>
    <col min="2576" max="2816" width="9" style="174"/>
    <col min="2817" max="2817" width="2.6640625" style="174" customWidth="1"/>
    <col min="2818" max="2818" width="3.6640625" style="174" customWidth="1"/>
    <col min="2819" max="2819" width="5.88671875" style="174" customWidth="1"/>
    <col min="2820" max="2820" width="14.6640625" style="174" customWidth="1"/>
    <col min="2821" max="2821" width="12.109375" style="174" customWidth="1"/>
    <col min="2822" max="2822" width="5.6640625" style="174" customWidth="1"/>
    <col min="2823" max="2823" width="12.109375" style="174" customWidth="1"/>
    <col min="2824" max="2824" width="5.6640625" style="174" customWidth="1"/>
    <col min="2825" max="2825" width="12.109375" style="174" customWidth="1"/>
    <col min="2826" max="2826" width="5.6640625" style="174" customWidth="1"/>
    <col min="2827" max="2827" width="12.109375" style="174" customWidth="1"/>
    <col min="2828" max="2828" width="5.6640625" style="174" customWidth="1"/>
    <col min="2829" max="2829" width="12.109375" style="174" customWidth="1"/>
    <col min="2830" max="2830" width="5.6640625" style="174" customWidth="1"/>
    <col min="2831" max="2831" width="7.109375" style="174" customWidth="1"/>
    <col min="2832" max="3072" width="9" style="174"/>
    <col min="3073" max="3073" width="2.6640625" style="174" customWidth="1"/>
    <col min="3074" max="3074" width="3.6640625" style="174" customWidth="1"/>
    <col min="3075" max="3075" width="5.88671875" style="174" customWidth="1"/>
    <col min="3076" max="3076" width="14.6640625" style="174" customWidth="1"/>
    <col min="3077" max="3077" width="12.109375" style="174" customWidth="1"/>
    <col min="3078" max="3078" width="5.6640625" style="174" customWidth="1"/>
    <col min="3079" max="3079" width="12.109375" style="174" customWidth="1"/>
    <col min="3080" max="3080" width="5.6640625" style="174" customWidth="1"/>
    <col min="3081" max="3081" width="12.109375" style="174" customWidth="1"/>
    <col min="3082" max="3082" width="5.6640625" style="174" customWidth="1"/>
    <col min="3083" max="3083" width="12.109375" style="174" customWidth="1"/>
    <col min="3084" max="3084" width="5.6640625" style="174" customWidth="1"/>
    <col min="3085" max="3085" width="12.109375" style="174" customWidth="1"/>
    <col min="3086" max="3086" width="5.6640625" style="174" customWidth="1"/>
    <col min="3087" max="3087" width="7.109375" style="174" customWidth="1"/>
    <col min="3088" max="3328" width="9" style="174"/>
    <col min="3329" max="3329" width="2.6640625" style="174" customWidth="1"/>
    <col min="3330" max="3330" width="3.6640625" style="174" customWidth="1"/>
    <col min="3331" max="3331" width="5.88671875" style="174" customWidth="1"/>
    <col min="3332" max="3332" width="14.6640625" style="174" customWidth="1"/>
    <col min="3333" max="3333" width="12.109375" style="174" customWidth="1"/>
    <col min="3334" max="3334" width="5.6640625" style="174" customWidth="1"/>
    <col min="3335" max="3335" width="12.109375" style="174" customWidth="1"/>
    <col min="3336" max="3336" width="5.6640625" style="174" customWidth="1"/>
    <col min="3337" max="3337" width="12.109375" style="174" customWidth="1"/>
    <col min="3338" max="3338" width="5.6640625" style="174" customWidth="1"/>
    <col min="3339" max="3339" width="12.109375" style="174" customWidth="1"/>
    <col min="3340" max="3340" width="5.6640625" style="174" customWidth="1"/>
    <col min="3341" max="3341" width="12.109375" style="174" customWidth="1"/>
    <col min="3342" max="3342" width="5.6640625" style="174" customWidth="1"/>
    <col min="3343" max="3343" width="7.109375" style="174" customWidth="1"/>
    <col min="3344" max="3584" width="9" style="174"/>
    <col min="3585" max="3585" width="2.6640625" style="174" customWidth="1"/>
    <col min="3586" max="3586" width="3.6640625" style="174" customWidth="1"/>
    <col min="3587" max="3587" width="5.88671875" style="174" customWidth="1"/>
    <col min="3588" max="3588" width="14.6640625" style="174" customWidth="1"/>
    <col min="3589" max="3589" width="12.109375" style="174" customWidth="1"/>
    <col min="3590" max="3590" width="5.6640625" style="174" customWidth="1"/>
    <col min="3591" max="3591" width="12.109375" style="174" customWidth="1"/>
    <col min="3592" max="3592" width="5.6640625" style="174" customWidth="1"/>
    <col min="3593" max="3593" width="12.109375" style="174" customWidth="1"/>
    <col min="3594" max="3594" width="5.6640625" style="174" customWidth="1"/>
    <col min="3595" max="3595" width="12.109375" style="174" customWidth="1"/>
    <col min="3596" max="3596" width="5.6640625" style="174" customWidth="1"/>
    <col min="3597" max="3597" width="12.109375" style="174" customWidth="1"/>
    <col min="3598" max="3598" width="5.6640625" style="174" customWidth="1"/>
    <col min="3599" max="3599" width="7.109375" style="174" customWidth="1"/>
    <col min="3600" max="3840" width="9" style="174"/>
    <col min="3841" max="3841" width="2.6640625" style="174" customWidth="1"/>
    <col min="3842" max="3842" width="3.6640625" style="174" customWidth="1"/>
    <col min="3843" max="3843" width="5.88671875" style="174" customWidth="1"/>
    <col min="3844" max="3844" width="14.6640625" style="174" customWidth="1"/>
    <col min="3845" max="3845" width="12.109375" style="174" customWidth="1"/>
    <col min="3846" max="3846" width="5.6640625" style="174" customWidth="1"/>
    <col min="3847" max="3847" width="12.109375" style="174" customWidth="1"/>
    <col min="3848" max="3848" width="5.6640625" style="174" customWidth="1"/>
    <col min="3849" max="3849" width="12.109375" style="174" customWidth="1"/>
    <col min="3850" max="3850" width="5.6640625" style="174" customWidth="1"/>
    <col min="3851" max="3851" width="12.109375" style="174" customWidth="1"/>
    <col min="3852" max="3852" width="5.6640625" style="174" customWidth="1"/>
    <col min="3853" max="3853" width="12.109375" style="174" customWidth="1"/>
    <col min="3854" max="3854" width="5.6640625" style="174" customWidth="1"/>
    <col min="3855" max="3855" width="7.109375" style="174" customWidth="1"/>
    <col min="3856" max="4096" width="9" style="174"/>
    <col min="4097" max="4097" width="2.6640625" style="174" customWidth="1"/>
    <col min="4098" max="4098" width="3.6640625" style="174" customWidth="1"/>
    <col min="4099" max="4099" width="5.88671875" style="174" customWidth="1"/>
    <col min="4100" max="4100" width="14.6640625" style="174" customWidth="1"/>
    <col min="4101" max="4101" width="12.109375" style="174" customWidth="1"/>
    <col min="4102" max="4102" width="5.6640625" style="174" customWidth="1"/>
    <col min="4103" max="4103" width="12.109375" style="174" customWidth="1"/>
    <col min="4104" max="4104" width="5.6640625" style="174" customWidth="1"/>
    <col min="4105" max="4105" width="12.109375" style="174" customWidth="1"/>
    <col min="4106" max="4106" width="5.6640625" style="174" customWidth="1"/>
    <col min="4107" max="4107" width="12.109375" style="174" customWidth="1"/>
    <col min="4108" max="4108" width="5.6640625" style="174" customWidth="1"/>
    <col min="4109" max="4109" width="12.109375" style="174" customWidth="1"/>
    <col min="4110" max="4110" width="5.6640625" style="174" customWidth="1"/>
    <col min="4111" max="4111" width="7.109375" style="174" customWidth="1"/>
    <col min="4112" max="4352" width="9" style="174"/>
    <col min="4353" max="4353" width="2.6640625" style="174" customWidth="1"/>
    <col min="4354" max="4354" width="3.6640625" style="174" customWidth="1"/>
    <col min="4355" max="4355" width="5.88671875" style="174" customWidth="1"/>
    <col min="4356" max="4356" width="14.6640625" style="174" customWidth="1"/>
    <col min="4357" max="4357" width="12.109375" style="174" customWidth="1"/>
    <col min="4358" max="4358" width="5.6640625" style="174" customWidth="1"/>
    <col min="4359" max="4359" width="12.109375" style="174" customWidth="1"/>
    <col min="4360" max="4360" width="5.6640625" style="174" customWidth="1"/>
    <col min="4361" max="4361" width="12.109375" style="174" customWidth="1"/>
    <col min="4362" max="4362" width="5.6640625" style="174" customWidth="1"/>
    <col min="4363" max="4363" width="12.109375" style="174" customWidth="1"/>
    <col min="4364" max="4364" width="5.6640625" style="174" customWidth="1"/>
    <col min="4365" max="4365" width="12.109375" style="174" customWidth="1"/>
    <col min="4366" max="4366" width="5.6640625" style="174" customWidth="1"/>
    <col min="4367" max="4367" width="7.109375" style="174" customWidth="1"/>
    <col min="4368" max="4608" width="9" style="174"/>
    <col min="4609" max="4609" width="2.6640625" style="174" customWidth="1"/>
    <col min="4610" max="4610" width="3.6640625" style="174" customWidth="1"/>
    <col min="4611" max="4611" width="5.88671875" style="174" customWidth="1"/>
    <col min="4612" max="4612" width="14.6640625" style="174" customWidth="1"/>
    <col min="4613" max="4613" width="12.109375" style="174" customWidth="1"/>
    <col min="4614" max="4614" width="5.6640625" style="174" customWidth="1"/>
    <col min="4615" max="4615" width="12.109375" style="174" customWidth="1"/>
    <col min="4616" max="4616" width="5.6640625" style="174" customWidth="1"/>
    <col min="4617" max="4617" width="12.109375" style="174" customWidth="1"/>
    <col min="4618" max="4618" width="5.6640625" style="174" customWidth="1"/>
    <col min="4619" max="4619" width="12.109375" style="174" customWidth="1"/>
    <col min="4620" max="4620" width="5.6640625" style="174" customWidth="1"/>
    <col min="4621" max="4621" width="12.109375" style="174" customWidth="1"/>
    <col min="4622" max="4622" width="5.6640625" style="174" customWidth="1"/>
    <col min="4623" max="4623" width="7.109375" style="174" customWidth="1"/>
    <col min="4624" max="4864" width="9" style="174"/>
    <col min="4865" max="4865" width="2.6640625" style="174" customWidth="1"/>
    <col min="4866" max="4866" width="3.6640625" style="174" customWidth="1"/>
    <col min="4867" max="4867" width="5.88671875" style="174" customWidth="1"/>
    <col min="4868" max="4868" width="14.6640625" style="174" customWidth="1"/>
    <col min="4869" max="4869" width="12.109375" style="174" customWidth="1"/>
    <col min="4870" max="4870" width="5.6640625" style="174" customWidth="1"/>
    <col min="4871" max="4871" width="12.109375" style="174" customWidth="1"/>
    <col min="4872" max="4872" width="5.6640625" style="174" customWidth="1"/>
    <col min="4873" max="4873" width="12.109375" style="174" customWidth="1"/>
    <col min="4874" max="4874" width="5.6640625" style="174" customWidth="1"/>
    <col min="4875" max="4875" width="12.109375" style="174" customWidth="1"/>
    <col min="4876" max="4876" width="5.6640625" style="174" customWidth="1"/>
    <col min="4877" max="4877" width="12.109375" style="174" customWidth="1"/>
    <col min="4878" max="4878" width="5.6640625" style="174" customWidth="1"/>
    <col min="4879" max="4879" width="7.109375" style="174" customWidth="1"/>
    <col min="4880" max="5120" width="9" style="174"/>
    <col min="5121" max="5121" width="2.6640625" style="174" customWidth="1"/>
    <col min="5122" max="5122" width="3.6640625" style="174" customWidth="1"/>
    <col min="5123" max="5123" width="5.88671875" style="174" customWidth="1"/>
    <col min="5124" max="5124" width="14.6640625" style="174" customWidth="1"/>
    <col min="5125" max="5125" width="12.109375" style="174" customWidth="1"/>
    <col min="5126" max="5126" width="5.6640625" style="174" customWidth="1"/>
    <col min="5127" max="5127" width="12.109375" style="174" customWidth="1"/>
    <col min="5128" max="5128" width="5.6640625" style="174" customWidth="1"/>
    <col min="5129" max="5129" width="12.109375" style="174" customWidth="1"/>
    <col min="5130" max="5130" width="5.6640625" style="174" customWidth="1"/>
    <col min="5131" max="5131" width="12.109375" style="174" customWidth="1"/>
    <col min="5132" max="5132" width="5.6640625" style="174" customWidth="1"/>
    <col min="5133" max="5133" width="12.109375" style="174" customWidth="1"/>
    <col min="5134" max="5134" width="5.6640625" style="174" customWidth="1"/>
    <col min="5135" max="5135" width="7.109375" style="174" customWidth="1"/>
    <col min="5136" max="5376" width="9" style="174"/>
    <col min="5377" max="5377" width="2.6640625" style="174" customWidth="1"/>
    <col min="5378" max="5378" width="3.6640625" style="174" customWidth="1"/>
    <col min="5379" max="5379" width="5.88671875" style="174" customWidth="1"/>
    <col min="5380" max="5380" width="14.6640625" style="174" customWidth="1"/>
    <col min="5381" max="5381" width="12.109375" style="174" customWidth="1"/>
    <col min="5382" max="5382" width="5.6640625" style="174" customWidth="1"/>
    <col min="5383" max="5383" width="12.109375" style="174" customWidth="1"/>
    <col min="5384" max="5384" width="5.6640625" style="174" customWidth="1"/>
    <col min="5385" max="5385" width="12.109375" style="174" customWidth="1"/>
    <col min="5386" max="5386" width="5.6640625" style="174" customWidth="1"/>
    <col min="5387" max="5387" width="12.109375" style="174" customWidth="1"/>
    <col min="5388" max="5388" width="5.6640625" style="174" customWidth="1"/>
    <col min="5389" max="5389" width="12.109375" style="174" customWidth="1"/>
    <col min="5390" max="5390" width="5.6640625" style="174" customWidth="1"/>
    <col min="5391" max="5391" width="7.109375" style="174" customWidth="1"/>
    <col min="5392" max="5632" width="9" style="174"/>
    <col min="5633" max="5633" width="2.6640625" style="174" customWidth="1"/>
    <col min="5634" max="5634" width="3.6640625" style="174" customWidth="1"/>
    <col min="5635" max="5635" width="5.88671875" style="174" customWidth="1"/>
    <col min="5636" max="5636" width="14.6640625" style="174" customWidth="1"/>
    <col min="5637" max="5637" width="12.109375" style="174" customWidth="1"/>
    <col min="5638" max="5638" width="5.6640625" style="174" customWidth="1"/>
    <col min="5639" max="5639" width="12.109375" style="174" customWidth="1"/>
    <col min="5640" max="5640" width="5.6640625" style="174" customWidth="1"/>
    <col min="5641" max="5641" width="12.109375" style="174" customWidth="1"/>
    <col min="5642" max="5642" width="5.6640625" style="174" customWidth="1"/>
    <col min="5643" max="5643" width="12.109375" style="174" customWidth="1"/>
    <col min="5644" max="5644" width="5.6640625" style="174" customWidth="1"/>
    <col min="5645" max="5645" width="12.109375" style="174" customWidth="1"/>
    <col min="5646" max="5646" width="5.6640625" style="174" customWidth="1"/>
    <col min="5647" max="5647" width="7.109375" style="174" customWidth="1"/>
    <col min="5648" max="5888" width="9" style="174"/>
    <col min="5889" max="5889" width="2.6640625" style="174" customWidth="1"/>
    <col min="5890" max="5890" width="3.6640625" style="174" customWidth="1"/>
    <col min="5891" max="5891" width="5.88671875" style="174" customWidth="1"/>
    <col min="5892" max="5892" width="14.6640625" style="174" customWidth="1"/>
    <col min="5893" max="5893" width="12.109375" style="174" customWidth="1"/>
    <col min="5894" max="5894" width="5.6640625" style="174" customWidth="1"/>
    <col min="5895" max="5895" width="12.109375" style="174" customWidth="1"/>
    <col min="5896" max="5896" width="5.6640625" style="174" customWidth="1"/>
    <col min="5897" max="5897" width="12.109375" style="174" customWidth="1"/>
    <col min="5898" max="5898" width="5.6640625" style="174" customWidth="1"/>
    <col min="5899" max="5899" width="12.109375" style="174" customWidth="1"/>
    <col min="5900" max="5900" width="5.6640625" style="174" customWidth="1"/>
    <col min="5901" max="5901" width="12.109375" style="174" customWidth="1"/>
    <col min="5902" max="5902" width="5.6640625" style="174" customWidth="1"/>
    <col min="5903" max="5903" width="7.109375" style="174" customWidth="1"/>
    <col min="5904" max="6144" width="9" style="174"/>
    <col min="6145" max="6145" width="2.6640625" style="174" customWidth="1"/>
    <col min="6146" max="6146" width="3.6640625" style="174" customWidth="1"/>
    <col min="6147" max="6147" width="5.88671875" style="174" customWidth="1"/>
    <col min="6148" max="6148" width="14.6640625" style="174" customWidth="1"/>
    <col min="6149" max="6149" width="12.109375" style="174" customWidth="1"/>
    <col min="6150" max="6150" width="5.6640625" style="174" customWidth="1"/>
    <col min="6151" max="6151" width="12.109375" style="174" customWidth="1"/>
    <col min="6152" max="6152" width="5.6640625" style="174" customWidth="1"/>
    <col min="6153" max="6153" width="12.109375" style="174" customWidth="1"/>
    <col min="6154" max="6154" width="5.6640625" style="174" customWidth="1"/>
    <col min="6155" max="6155" width="12.109375" style="174" customWidth="1"/>
    <col min="6156" max="6156" width="5.6640625" style="174" customWidth="1"/>
    <col min="6157" max="6157" width="12.109375" style="174" customWidth="1"/>
    <col min="6158" max="6158" width="5.6640625" style="174" customWidth="1"/>
    <col min="6159" max="6159" width="7.109375" style="174" customWidth="1"/>
    <col min="6160" max="6400" width="9" style="174"/>
    <col min="6401" max="6401" width="2.6640625" style="174" customWidth="1"/>
    <col min="6402" max="6402" width="3.6640625" style="174" customWidth="1"/>
    <col min="6403" max="6403" width="5.88671875" style="174" customWidth="1"/>
    <col min="6404" max="6404" width="14.6640625" style="174" customWidth="1"/>
    <col min="6405" max="6405" width="12.109375" style="174" customWidth="1"/>
    <col min="6406" max="6406" width="5.6640625" style="174" customWidth="1"/>
    <col min="6407" max="6407" width="12.109375" style="174" customWidth="1"/>
    <col min="6408" max="6408" width="5.6640625" style="174" customWidth="1"/>
    <col min="6409" max="6409" width="12.109375" style="174" customWidth="1"/>
    <col min="6410" max="6410" width="5.6640625" style="174" customWidth="1"/>
    <col min="6411" max="6411" width="12.109375" style="174" customWidth="1"/>
    <col min="6412" max="6412" width="5.6640625" style="174" customWidth="1"/>
    <col min="6413" max="6413" width="12.109375" style="174" customWidth="1"/>
    <col min="6414" max="6414" width="5.6640625" style="174" customWidth="1"/>
    <col min="6415" max="6415" width="7.109375" style="174" customWidth="1"/>
    <col min="6416" max="6656" width="9" style="174"/>
    <col min="6657" max="6657" width="2.6640625" style="174" customWidth="1"/>
    <col min="6658" max="6658" width="3.6640625" style="174" customWidth="1"/>
    <col min="6659" max="6659" width="5.88671875" style="174" customWidth="1"/>
    <col min="6660" max="6660" width="14.6640625" style="174" customWidth="1"/>
    <col min="6661" max="6661" width="12.109375" style="174" customWidth="1"/>
    <col min="6662" max="6662" width="5.6640625" style="174" customWidth="1"/>
    <col min="6663" max="6663" width="12.109375" style="174" customWidth="1"/>
    <col min="6664" max="6664" width="5.6640625" style="174" customWidth="1"/>
    <col min="6665" max="6665" width="12.109375" style="174" customWidth="1"/>
    <col min="6666" max="6666" width="5.6640625" style="174" customWidth="1"/>
    <col min="6667" max="6667" width="12.109375" style="174" customWidth="1"/>
    <col min="6668" max="6668" width="5.6640625" style="174" customWidth="1"/>
    <col min="6669" max="6669" width="12.109375" style="174" customWidth="1"/>
    <col min="6670" max="6670" width="5.6640625" style="174" customWidth="1"/>
    <col min="6671" max="6671" width="7.109375" style="174" customWidth="1"/>
    <col min="6672" max="6912" width="9" style="174"/>
    <col min="6913" max="6913" width="2.6640625" style="174" customWidth="1"/>
    <col min="6914" max="6914" width="3.6640625" style="174" customWidth="1"/>
    <col min="6915" max="6915" width="5.88671875" style="174" customWidth="1"/>
    <col min="6916" max="6916" width="14.6640625" style="174" customWidth="1"/>
    <col min="6917" max="6917" width="12.109375" style="174" customWidth="1"/>
    <col min="6918" max="6918" width="5.6640625" style="174" customWidth="1"/>
    <col min="6919" max="6919" width="12.109375" style="174" customWidth="1"/>
    <col min="6920" max="6920" width="5.6640625" style="174" customWidth="1"/>
    <col min="6921" max="6921" width="12.109375" style="174" customWidth="1"/>
    <col min="6922" max="6922" width="5.6640625" style="174" customWidth="1"/>
    <col min="6923" max="6923" width="12.109375" style="174" customWidth="1"/>
    <col min="6924" max="6924" width="5.6640625" style="174" customWidth="1"/>
    <col min="6925" max="6925" width="12.109375" style="174" customWidth="1"/>
    <col min="6926" max="6926" width="5.6640625" style="174" customWidth="1"/>
    <col min="6927" max="6927" width="7.109375" style="174" customWidth="1"/>
    <col min="6928" max="7168" width="9" style="174"/>
    <col min="7169" max="7169" width="2.6640625" style="174" customWidth="1"/>
    <col min="7170" max="7170" width="3.6640625" style="174" customWidth="1"/>
    <col min="7171" max="7171" width="5.88671875" style="174" customWidth="1"/>
    <col min="7172" max="7172" width="14.6640625" style="174" customWidth="1"/>
    <col min="7173" max="7173" width="12.109375" style="174" customWidth="1"/>
    <col min="7174" max="7174" width="5.6640625" style="174" customWidth="1"/>
    <col min="7175" max="7175" width="12.109375" style="174" customWidth="1"/>
    <col min="7176" max="7176" width="5.6640625" style="174" customWidth="1"/>
    <col min="7177" max="7177" width="12.109375" style="174" customWidth="1"/>
    <col min="7178" max="7178" width="5.6640625" style="174" customWidth="1"/>
    <col min="7179" max="7179" width="12.109375" style="174" customWidth="1"/>
    <col min="7180" max="7180" width="5.6640625" style="174" customWidth="1"/>
    <col min="7181" max="7181" width="12.109375" style="174" customWidth="1"/>
    <col min="7182" max="7182" width="5.6640625" style="174" customWidth="1"/>
    <col min="7183" max="7183" width="7.109375" style="174" customWidth="1"/>
    <col min="7184" max="7424" width="9" style="174"/>
    <col min="7425" max="7425" width="2.6640625" style="174" customWidth="1"/>
    <col min="7426" max="7426" width="3.6640625" style="174" customWidth="1"/>
    <col min="7427" max="7427" width="5.88671875" style="174" customWidth="1"/>
    <col min="7428" max="7428" width="14.6640625" style="174" customWidth="1"/>
    <col min="7429" max="7429" width="12.109375" style="174" customWidth="1"/>
    <col min="7430" max="7430" width="5.6640625" style="174" customWidth="1"/>
    <col min="7431" max="7431" width="12.109375" style="174" customWidth="1"/>
    <col min="7432" max="7432" width="5.6640625" style="174" customWidth="1"/>
    <col min="7433" max="7433" width="12.109375" style="174" customWidth="1"/>
    <col min="7434" max="7434" width="5.6640625" style="174" customWidth="1"/>
    <col min="7435" max="7435" width="12.109375" style="174" customWidth="1"/>
    <col min="7436" max="7436" width="5.6640625" style="174" customWidth="1"/>
    <col min="7437" max="7437" width="12.109375" style="174" customWidth="1"/>
    <col min="7438" max="7438" width="5.6640625" style="174" customWidth="1"/>
    <col min="7439" max="7439" width="7.109375" style="174" customWidth="1"/>
    <col min="7440" max="7680" width="9" style="174"/>
    <col min="7681" max="7681" width="2.6640625" style="174" customWidth="1"/>
    <col min="7682" max="7682" width="3.6640625" style="174" customWidth="1"/>
    <col min="7683" max="7683" width="5.88671875" style="174" customWidth="1"/>
    <col min="7684" max="7684" width="14.6640625" style="174" customWidth="1"/>
    <col min="7685" max="7685" width="12.109375" style="174" customWidth="1"/>
    <col min="7686" max="7686" width="5.6640625" style="174" customWidth="1"/>
    <col min="7687" max="7687" width="12.109375" style="174" customWidth="1"/>
    <col min="7688" max="7688" width="5.6640625" style="174" customWidth="1"/>
    <col min="7689" max="7689" width="12.109375" style="174" customWidth="1"/>
    <col min="7690" max="7690" width="5.6640625" style="174" customWidth="1"/>
    <col min="7691" max="7691" width="12.109375" style="174" customWidth="1"/>
    <col min="7692" max="7692" width="5.6640625" style="174" customWidth="1"/>
    <col min="7693" max="7693" width="12.109375" style="174" customWidth="1"/>
    <col min="7694" max="7694" width="5.6640625" style="174" customWidth="1"/>
    <col min="7695" max="7695" width="7.109375" style="174" customWidth="1"/>
    <col min="7696" max="7936" width="9" style="174"/>
    <col min="7937" max="7937" width="2.6640625" style="174" customWidth="1"/>
    <col min="7938" max="7938" width="3.6640625" style="174" customWidth="1"/>
    <col min="7939" max="7939" width="5.88671875" style="174" customWidth="1"/>
    <col min="7940" max="7940" width="14.6640625" style="174" customWidth="1"/>
    <col min="7941" max="7941" width="12.109375" style="174" customWidth="1"/>
    <col min="7942" max="7942" width="5.6640625" style="174" customWidth="1"/>
    <col min="7943" max="7943" width="12.109375" style="174" customWidth="1"/>
    <col min="7944" max="7944" width="5.6640625" style="174" customWidth="1"/>
    <col min="7945" max="7945" width="12.109375" style="174" customWidth="1"/>
    <col min="7946" max="7946" width="5.6640625" style="174" customWidth="1"/>
    <col min="7947" max="7947" width="12.109375" style="174" customWidth="1"/>
    <col min="7948" max="7948" width="5.6640625" style="174" customWidth="1"/>
    <col min="7949" max="7949" width="12.109375" style="174" customWidth="1"/>
    <col min="7950" max="7950" width="5.6640625" style="174" customWidth="1"/>
    <col min="7951" max="7951" width="7.109375" style="174" customWidth="1"/>
    <col min="7952" max="8192" width="9" style="174"/>
    <col min="8193" max="8193" width="2.6640625" style="174" customWidth="1"/>
    <col min="8194" max="8194" width="3.6640625" style="174" customWidth="1"/>
    <col min="8195" max="8195" width="5.88671875" style="174" customWidth="1"/>
    <col min="8196" max="8196" width="14.6640625" style="174" customWidth="1"/>
    <col min="8197" max="8197" width="12.109375" style="174" customWidth="1"/>
    <col min="8198" max="8198" width="5.6640625" style="174" customWidth="1"/>
    <col min="8199" max="8199" width="12.109375" style="174" customWidth="1"/>
    <col min="8200" max="8200" width="5.6640625" style="174" customWidth="1"/>
    <col min="8201" max="8201" width="12.109375" style="174" customWidth="1"/>
    <col min="8202" max="8202" width="5.6640625" style="174" customWidth="1"/>
    <col min="8203" max="8203" width="12.109375" style="174" customWidth="1"/>
    <col min="8204" max="8204" width="5.6640625" style="174" customWidth="1"/>
    <col min="8205" max="8205" width="12.109375" style="174" customWidth="1"/>
    <col min="8206" max="8206" width="5.6640625" style="174" customWidth="1"/>
    <col min="8207" max="8207" width="7.109375" style="174" customWidth="1"/>
    <col min="8208" max="8448" width="9" style="174"/>
    <col min="8449" max="8449" width="2.6640625" style="174" customWidth="1"/>
    <col min="8450" max="8450" width="3.6640625" style="174" customWidth="1"/>
    <col min="8451" max="8451" width="5.88671875" style="174" customWidth="1"/>
    <col min="8452" max="8452" width="14.6640625" style="174" customWidth="1"/>
    <col min="8453" max="8453" width="12.109375" style="174" customWidth="1"/>
    <col min="8454" max="8454" width="5.6640625" style="174" customWidth="1"/>
    <col min="8455" max="8455" width="12.109375" style="174" customWidth="1"/>
    <col min="8456" max="8456" width="5.6640625" style="174" customWidth="1"/>
    <col min="8457" max="8457" width="12.109375" style="174" customWidth="1"/>
    <col min="8458" max="8458" width="5.6640625" style="174" customWidth="1"/>
    <col min="8459" max="8459" width="12.109375" style="174" customWidth="1"/>
    <col min="8460" max="8460" width="5.6640625" style="174" customWidth="1"/>
    <col min="8461" max="8461" width="12.109375" style="174" customWidth="1"/>
    <col min="8462" max="8462" width="5.6640625" style="174" customWidth="1"/>
    <col min="8463" max="8463" width="7.109375" style="174" customWidth="1"/>
    <col min="8464" max="8704" width="9" style="174"/>
    <col min="8705" max="8705" width="2.6640625" style="174" customWidth="1"/>
    <col min="8706" max="8706" width="3.6640625" style="174" customWidth="1"/>
    <col min="8707" max="8707" width="5.88671875" style="174" customWidth="1"/>
    <col min="8708" max="8708" width="14.6640625" style="174" customWidth="1"/>
    <col min="8709" max="8709" width="12.109375" style="174" customWidth="1"/>
    <col min="8710" max="8710" width="5.6640625" style="174" customWidth="1"/>
    <col min="8711" max="8711" width="12.109375" style="174" customWidth="1"/>
    <col min="8712" max="8712" width="5.6640625" style="174" customWidth="1"/>
    <col min="8713" max="8713" width="12.109375" style="174" customWidth="1"/>
    <col min="8714" max="8714" width="5.6640625" style="174" customWidth="1"/>
    <col min="8715" max="8715" width="12.109375" style="174" customWidth="1"/>
    <col min="8716" max="8716" width="5.6640625" style="174" customWidth="1"/>
    <col min="8717" max="8717" width="12.109375" style="174" customWidth="1"/>
    <col min="8718" max="8718" width="5.6640625" style="174" customWidth="1"/>
    <col min="8719" max="8719" width="7.109375" style="174" customWidth="1"/>
    <col min="8720" max="8960" width="9" style="174"/>
    <col min="8961" max="8961" width="2.6640625" style="174" customWidth="1"/>
    <col min="8962" max="8962" width="3.6640625" style="174" customWidth="1"/>
    <col min="8963" max="8963" width="5.88671875" style="174" customWidth="1"/>
    <col min="8964" max="8964" width="14.6640625" style="174" customWidth="1"/>
    <col min="8965" max="8965" width="12.109375" style="174" customWidth="1"/>
    <col min="8966" max="8966" width="5.6640625" style="174" customWidth="1"/>
    <col min="8967" max="8967" width="12.109375" style="174" customWidth="1"/>
    <col min="8968" max="8968" width="5.6640625" style="174" customWidth="1"/>
    <col min="8969" max="8969" width="12.109375" style="174" customWidth="1"/>
    <col min="8970" max="8970" width="5.6640625" style="174" customWidth="1"/>
    <col min="8971" max="8971" width="12.109375" style="174" customWidth="1"/>
    <col min="8972" max="8972" width="5.6640625" style="174" customWidth="1"/>
    <col min="8973" max="8973" width="12.109375" style="174" customWidth="1"/>
    <col min="8974" max="8974" width="5.6640625" style="174" customWidth="1"/>
    <col min="8975" max="8975" width="7.109375" style="174" customWidth="1"/>
    <col min="8976" max="9216" width="9" style="174"/>
    <col min="9217" max="9217" width="2.6640625" style="174" customWidth="1"/>
    <col min="9218" max="9218" width="3.6640625" style="174" customWidth="1"/>
    <col min="9219" max="9219" width="5.88671875" style="174" customWidth="1"/>
    <col min="9220" max="9220" width="14.6640625" style="174" customWidth="1"/>
    <col min="9221" max="9221" width="12.109375" style="174" customWidth="1"/>
    <col min="9222" max="9222" width="5.6640625" style="174" customWidth="1"/>
    <col min="9223" max="9223" width="12.109375" style="174" customWidth="1"/>
    <col min="9224" max="9224" width="5.6640625" style="174" customWidth="1"/>
    <col min="9225" max="9225" width="12.109375" style="174" customWidth="1"/>
    <col min="9226" max="9226" width="5.6640625" style="174" customWidth="1"/>
    <col min="9227" max="9227" width="12.109375" style="174" customWidth="1"/>
    <col min="9228" max="9228" width="5.6640625" style="174" customWidth="1"/>
    <col min="9229" max="9229" width="12.109375" style="174" customWidth="1"/>
    <col min="9230" max="9230" width="5.6640625" style="174" customWidth="1"/>
    <col min="9231" max="9231" width="7.109375" style="174" customWidth="1"/>
    <col min="9232" max="9472" width="9" style="174"/>
    <col min="9473" max="9473" width="2.6640625" style="174" customWidth="1"/>
    <col min="9474" max="9474" width="3.6640625" style="174" customWidth="1"/>
    <col min="9475" max="9475" width="5.88671875" style="174" customWidth="1"/>
    <col min="9476" max="9476" width="14.6640625" style="174" customWidth="1"/>
    <col min="9477" max="9477" width="12.109375" style="174" customWidth="1"/>
    <col min="9478" max="9478" width="5.6640625" style="174" customWidth="1"/>
    <col min="9479" max="9479" width="12.109375" style="174" customWidth="1"/>
    <col min="9480" max="9480" width="5.6640625" style="174" customWidth="1"/>
    <col min="9481" max="9481" width="12.109375" style="174" customWidth="1"/>
    <col min="9482" max="9482" width="5.6640625" style="174" customWidth="1"/>
    <col min="9483" max="9483" width="12.109375" style="174" customWidth="1"/>
    <col min="9484" max="9484" width="5.6640625" style="174" customWidth="1"/>
    <col min="9485" max="9485" width="12.109375" style="174" customWidth="1"/>
    <col min="9486" max="9486" width="5.6640625" style="174" customWidth="1"/>
    <col min="9487" max="9487" width="7.109375" style="174" customWidth="1"/>
    <col min="9488" max="9728" width="9" style="174"/>
    <col min="9729" max="9729" width="2.6640625" style="174" customWidth="1"/>
    <col min="9730" max="9730" width="3.6640625" style="174" customWidth="1"/>
    <col min="9731" max="9731" width="5.88671875" style="174" customWidth="1"/>
    <col min="9732" max="9732" width="14.6640625" style="174" customWidth="1"/>
    <col min="9733" max="9733" width="12.109375" style="174" customWidth="1"/>
    <col min="9734" max="9734" width="5.6640625" style="174" customWidth="1"/>
    <col min="9735" max="9735" width="12.109375" style="174" customWidth="1"/>
    <col min="9736" max="9736" width="5.6640625" style="174" customWidth="1"/>
    <col min="9737" max="9737" width="12.109375" style="174" customWidth="1"/>
    <col min="9738" max="9738" width="5.6640625" style="174" customWidth="1"/>
    <col min="9739" max="9739" width="12.109375" style="174" customWidth="1"/>
    <col min="9740" max="9740" width="5.6640625" style="174" customWidth="1"/>
    <col min="9741" max="9741" width="12.109375" style="174" customWidth="1"/>
    <col min="9742" max="9742" width="5.6640625" style="174" customWidth="1"/>
    <col min="9743" max="9743" width="7.109375" style="174" customWidth="1"/>
    <col min="9744" max="9984" width="9" style="174"/>
    <col min="9985" max="9985" width="2.6640625" style="174" customWidth="1"/>
    <col min="9986" max="9986" width="3.6640625" style="174" customWidth="1"/>
    <col min="9987" max="9987" width="5.88671875" style="174" customWidth="1"/>
    <col min="9988" max="9988" width="14.6640625" style="174" customWidth="1"/>
    <col min="9989" max="9989" width="12.109375" style="174" customWidth="1"/>
    <col min="9990" max="9990" width="5.6640625" style="174" customWidth="1"/>
    <col min="9991" max="9991" width="12.109375" style="174" customWidth="1"/>
    <col min="9992" max="9992" width="5.6640625" style="174" customWidth="1"/>
    <col min="9993" max="9993" width="12.109375" style="174" customWidth="1"/>
    <col min="9994" max="9994" width="5.6640625" style="174" customWidth="1"/>
    <col min="9995" max="9995" width="12.109375" style="174" customWidth="1"/>
    <col min="9996" max="9996" width="5.6640625" style="174" customWidth="1"/>
    <col min="9997" max="9997" width="12.109375" style="174" customWidth="1"/>
    <col min="9998" max="9998" width="5.6640625" style="174" customWidth="1"/>
    <col min="9999" max="9999" width="7.109375" style="174" customWidth="1"/>
    <col min="10000" max="10240" width="9" style="174"/>
    <col min="10241" max="10241" width="2.6640625" style="174" customWidth="1"/>
    <col min="10242" max="10242" width="3.6640625" style="174" customWidth="1"/>
    <col min="10243" max="10243" width="5.88671875" style="174" customWidth="1"/>
    <col min="10244" max="10244" width="14.6640625" style="174" customWidth="1"/>
    <col min="10245" max="10245" width="12.109375" style="174" customWidth="1"/>
    <col min="10246" max="10246" width="5.6640625" style="174" customWidth="1"/>
    <col min="10247" max="10247" width="12.109375" style="174" customWidth="1"/>
    <col min="10248" max="10248" width="5.6640625" style="174" customWidth="1"/>
    <col min="10249" max="10249" width="12.109375" style="174" customWidth="1"/>
    <col min="10250" max="10250" width="5.6640625" style="174" customWidth="1"/>
    <col min="10251" max="10251" width="12.109375" style="174" customWidth="1"/>
    <col min="10252" max="10252" width="5.6640625" style="174" customWidth="1"/>
    <col min="10253" max="10253" width="12.109375" style="174" customWidth="1"/>
    <col min="10254" max="10254" width="5.6640625" style="174" customWidth="1"/>
    <col min="10255" max="10255" width="7.109375" style="174" customWidth="1"/>
    <col min="10256" max="10496" width="9" style="174"/>
    <col min="10497" max="10497" width="2.6640625" style="174" customWidth="1"/>
    <col min="10498" max="10498" width="3.6640625" style="174" customWidth="1"/>
    <col min="10499" max="10499" width="5.88671875" style="174" customWidth="1"/>
    <col min="10500" max="10500" width="14.6640625" style="174" customWidth="1"/>
    <col min="10501" max="10501" width="12.109375" style="174" customWidth="1"/>
    <col min="10502" max="10502" width="5.6640625" style="174" customWidth="1"/>
    <col min="10503" max="10503" width="12.109375" style="174" customWidth="1"/>
    <col min="10504" max="10504" width="5.6640625" style="174" customWidth="1"/>
    <col min="10505" max="10505" width="12.109375" style="174" customWidth="1"/>
    <col min="10506" max="10506" width="5.6640625" style="174" customWidth="1"/>
    <col min="10507" max="10507" width="12.109375" style="174" customWidth="1"/>
    <col min="10508" max="10508" width="5.6640625" style="174" customWidth="1"/>
    <col min="10509" max="10509" width="12.109375" style="174" customWidth="1"/>
    <col min="10510" max="10510" width="5.6640625" style="174" customWidth="1"/>
    <col min="10511" max="10511" width="7.109375" style="174" customWidth="1"/>
    <col min="10512" max="10752" width="9" style="174"/>
    <col min="10753" max="10753" width="2.6640625" style="174" customWidth="1"/>
    <col min="10754" max="10754" width="3.6640625" style="174" customWidth="1"/>
    <col min="10755" max="10755" width="5.88671875" style="174" customWidth="1"/>
    <col min="10756" max="10756" width="14.6640625" style="174" customWidth="1"/>
    <col min="10757" max="10757" width="12.109375" style="174" customWidth="1"/>
    <col min="10758" max="10758" width="5.6640625" style="174" customWidth="1"/>
    <col min="10759" max="10759" width="12.109375" style="174" customWidth="1"/>
    <col min="10760" max="10760" width="5.6640625" style="174" customWidth="1"/>
    <col min="10761" max="10761" width="12.109375" style="174" customWidth="1"/>
    <col min="10762" max="10762" width="5.6640625" style="174" customWidth="1"/>
    <col min="10763" max="10763" width="12.109375" style="174" customWidth="1"/>
    <col min="10764" max="10764" width="5.6640625" style="174" customWidth="1"/>
    <col min="10765" max="10765" width="12.109375" style="174" customWidth="1"/>
    <col min="10766" max="10766" width="5.6640625" style="174" customWidth="1"/>
    <col min="10767" max="10767" width="7.109375" style="174" customWidth="1"/>
    <col min="10768" max="11008" width="9" style="174"/>
    <col min="11009" max="11009" width="2.6640625" style="174" customWidth="1"/>
    <col min="11010" max="11010" width="3.6640625" style="174" customWidth="1"/>
    <col min="11011" max="11011" width="5.88671875" style="174" customWidth="1"/>
    <col min="11012" max="11012" width="14.6640625" style="174" customWidth="1"/>
    <col min="11013" max="11013" width="12.109375" style="174" customWidth="1"/>
    <col min="11014" max="11014" width="5.6640625" style="174" customWidth="1"/>
    <col min="11015" max="11015" width="12.109375" style="174" customWidth="1"/>
    <col min="11016" max="11016" width="5.6640625" style="174" customWidth="1"/>
    <col min="11017" max="11017" width="12.109375" style="174" customWidth="1"/>
    <col min="11018" max="11018" width="5.6640625" style="174" customWidth="1"/>
    <col min="11019" max="11019" width="12.109375" style="174" customWidth="1"/>
    <col min="11020" max="11020" width="5.6640625" style="174" customWidth="1"/>
    <col min="11021" max="11021" width="12.109375" style="174" customWidth="1"/>
    <col min="11022" max="11022" width="5.6640625" style="174" customWidth="1"/>
    <col min="11023" max="11023" width="7.109375" style="174" customWidth="1"/>
    <col min="11024" max="11264" width="9" style="174"/>
    <col min="11265" max="11265" width="2.6640625" style="174" customWidth="1"/>
    <col min="11266" max="11266" width="3.6640625" style="174" customWidth="1"/>
    <col min="11267" max="11267" width="5.88671875" style="174" customWidth="1"/>
    <col min="11268" max="11268" width="14.6640625" style="174" customWidth="1"/>
    <col min="11269" max="11269" width="12.109375" style="174" customWidth="1"/>
    <col min="11270" max="11270" width="5.6640625" style="174" customWidth="1"/>
    <col min="11271" max="11271" width="12.109375" style="174" customWidth="1"/>
    <col min="11272" max="11272" width="5.6640625" style="174" customWidth="1"/>
    <col min="11273" max="11273" width="12.109375" style="174" customWidth="1"/>
    <col min="11274" max="11274" width="5.6640625" style="174" customWidth="1"/>
    <col min="11275" max="11275" width="12.109375" style="174" customWidth="1"/>
    <col min="11276" max="11276" width="5.6640625" style="174" customWidth="1"/>
    <col min="11277" max="11277" width="12.109375" style="174" customWidth="1"/>
    <col min="11278" max="11278" width="5.6640625" style="174" customWidth="1"/>
    <col min="11279" max="11279" width="7.109375" style="174" customWidth="1"/>
    <col min="11280" max="11520" width="9" style="174"/>
    <col min="11521" max="11521" width="2.6640625" style="174" customWidth="1"/>
    <col min="11522" max="11522" width="3.6640625" style="174" customWidth="1"/>
    <col min="11523" max="11523" width="5.88671875" style="174" customWidth="1"/>
    <col min="11524" max="11524" width="14.6640625" style="174" customWidth="1"/>
    <col min="11525" max="11525" width="12.109375" style="174" customWidth="1"/>
    <col min="11526" max="11526" width="5.6640625" style="174" customWidth="1"/>
    <col min="11527" max="11527" width="12.109375" style="174" customWidth="1"/>
    <col min="11528" max="11528" width="5.6640625" style="174" customWidth="1"/>
    <col min="11529" max="11529" width="12.109375" style="174" customWidth="1"/>
    <col min="11530" max="11530" width="5.6640625" style="174" customWidth="1"/>
    <col min="11531" max="11531" width="12.109375" style="174" customWidth="1"/>
    <col min="11532" max="11532" width="5.6640625" style="174" customWidth="1"/>
    <col min="11533" max="11533" width="12.109375" style="174" customWidth="1"/>
    <col min="11534" max="11534" width="5.6640625" style="174" customWidth="1"/>
    <col min="11535" max="11535" width="7.109375" style="174" customWidth="1"/>
    <col min="11536" max="11776" width="9" style="174"/>
    <col min="11777" max="11777" width="2.6640625" style="174" customWidth="1"/>
    <col min="11778" max="11778" width="3.6640625" style="174" customWidth="1"/>
    <col min="11779" max="11779" width="5.88671875" style="174" customWidth="1"/>
    <col min="11780" max="11780" width="14.6640625" style="174" customWidth="1"/>
    <col min="11781" max="11781" width="12.109375" style="174" customWidth="1"/>
    <col min="11782" max="11782" width="5.6640625" style="174" customWidth="1"/>
    <col min="11783" max="11783" width="12.109375" style="174" customWidth="1"/>
    <col min="11784" max="11784" width="5.6640625" style="174" customWidth="1"/>
    <col min="11785" max="11785" width="12.109375" style="174" customWidth="1"/>
    <col min="11786" max="11786" width="5.6640625" style="174" customWidth="1"/>
    <col min="11787" max="11787" width="12.109375" style="174" customWidth="1"/>
    <col min="11788" max="11788" width="5.6640625" style="174" customWidth="1"/>
    <col min="11789" max="11789" width="12.109375" style="174" customWidth="1"/>
    <col min="11790" max="11790" width="5.6640625" style="174" customWidth="1"/>
    <col min="11791" max="11791" width="7.109375" style="174" customWidth="1"/>
    <col min="11792" max="12032" width="9" style="174"/>
    <col min="12033" max="12033" width="2.6640625" style="174" customWidth="1"/>
    <col min="12034" max="12034" width="3.6640625" style="174" customWidth="1"/>
    <col min="12035" max="12035" width="5.88671875" style="174" customWidth="1"/>
    <col min="12036" max="12036" width="14.6640625" style="174" customWidth="1"/>
    <col min="12037" max="12037" width="12.109375" style="174" customWidth="1"/>
    <col min="12038" max="12038" width="5.6640625" style="174" customWidth="1"/>
    <col min="12039" max="12039" width="12.109375" style="174" customWidth="1"/>
    <col min="12040" max="12040" width="5.6640625" style="174" customWidth="1"/>
    <col min="12041" max="12041" width="12.109375" style="174" customWidth="1"/>
    <col min="12042" max="12042" width="5.6640625" style="174" customWidth="1"/>
    <col min="12043" max="12043" width="12.109375" style="174" customWidth="1"/>
    <col min="12044" max="12044" width="5.6640625" style="174" customWidth="1"/>
    <col min="12045" max="12045" width="12.109375" style="174" customWidth="1"/>
    <col min="12046" max="12046" width="5.6640625" style="174" customWidth="1"/>
    <col min="12047" max="12047" width="7.109375" style="174" customWidth="1"/>
    <col min="12048" max="12288" width="9" style="174"/>
    <col min="12289" max="12289" width="2.6640625" style="174" customWidth="1"/>
    <col min="12290" max="12290" width="3.6640625" style="174" customWidth="1"/>
    <col min="12291" max="12291" width="5.88671875" style="174" customWidth="1"/>
    <col min="12292" max="12292" width="14.6640625" style="174" customWidth="1"/>
    <col min="12293" max="12293" width="12.109375" style="174" customWidth="1"/>
    <col min="12294" max="12294" width="5.6640625" style="174" customWidth="1"/>
    <col min="12295" max="12295" width="12.109375" style="174" customWidth="1"/>
    <col min="12296" max="12296" width="5.6640625" style="174" customWidth="1"/>
    <col min="12297" max="12297" width="12.109375" style="174" customWidth="1"/>
    <col min="12298" max="12298" width="5.6640625" style="174" customWidth="1"/>
    <col min="12299" max="12299" width="12.109375" style="174" customWidth="1"/>
    <col min="12300" max="12300" width="5.6640625" style="174" customWidth="1"/>
    <col min="12301" max="12301" width="12.109375" style="174" customWidth="1"/>
    <col min="12302" max="12302" width="5.6640625" style="174" customWidth="1"/>
    <col min="12303" max="12303" width="7.109375" style="174" customWidth="1"/>
    <col min="12304" max="12544" width="9" style="174"/>
    <col min="12545" max="12545" width="2.6640625" style="174" customWidth="1"/>
    <col min="12546" max="12546" width="3.6640625" style="174" customWidth="1"/>
    <col min="12547" max="12547" width="5.88671875" style="174" customWidth="1"/>
    <col min="12548" max="12548" width="14.6640625" style="174" customWidth="1"/>
    <col min="12549" max="12549" width="12.109375" style="174" customWidth="1"/>
    <col min="12550" max="12550" width="5.6640625" style="174" customWidth="1"/>
    <col min="12551" max="12551" width="12.109375" style="174" customWidth="1"/>
    <col min="12552" max="12552" width="5.6640625" style="174" customWidth="1"/>
    <col min="12553" max="12553" width="12.109375" style="174" customWidth="1"/>
    <col min="12554" max="12554" width="5.6640625" style="174" customWidth="1"/>
    <col min="12555" max="12555" width="12.109375" style="174" customWidth="1"/>
    <col min="12556" max="12556" width="5.6640625" style="174" customWidth="1"/>
    <col min="12557" max="12557" width="12.109375" style="174" customWidth="1"/>
    <col min="12558" max="12558" width="5.6640625" style="174" customWidth="1"/>
    <col min="12559" max="12559" width="7.109375" style="174" customWidth="1"/>
    <col min="12560" max="12800" width="9" style="174"/>
    <col min="12801" max="12801" width="2.6640625" style="174" customWidth="1"/>
    <col min="12802" max="12802" width="3.6640625" style="174" customWidth="1"/>
    <col min="12803" max="12803" width="5.88671875" style="174" customWidth="1"/>
    <col min="12804" max="12804" width="14.6640625" style="174" customWidth="1"/>
    <col min="12805" max="12805" width="12.109375" style="174" customWidth="1"/>
    <col min="12806" max="12806" width="5.6640625" style="174" customWidth="1"/>
    <col min="12807" max="12807" width="12.109375" style="174" customWidth="1"/>
    <col min="12808" max="12808" width="5.6640625" style="174" customWidth="1"/>
    <col min="12809" max="12809" width="12.109375" style="174" customWidth="1"/>
    <col min="12810" max="12810" width="5.6640625" style="174" customWidth="1"/>
    <col min="12811" max="12811" width="12.109375" style="174" customWidth="1"/>
    <col min="12812" max="12812" width="5.6640625" style="174" customWidth="1"/>
    <col min="12813" max="12813" width="12.109375" style="174" customWidth="1"/>
    <col min="12814" max="12814" width="5.6640625" style="174" customWidth="1"/>
    <col min="12815" max="12815" width="7.109375" style="174" customWidth="1"/>
    <col min="12816" max="13056" width="9" style="174"/>
    <col min="13057" max="13057" width="2.6640625" style="174" customWidth="1"/>
    <col min="13058" max="13058" width="3.6640625" style="174" customWidth="1"/>
    <col min="13059" max="13059" width="5.88671875" style="174" customWidth="1"/>
    <col min="13060" max="13060" width="14.6640625" style="174" customWidth="1"/>
    <col min="13061" max="13061" width="12.109375" style="174" customWidth="1"/>
    <col min="13062" max="13062" width="5.6640625" style="174" customWidth="1"/>
    <col min="13063" max="13063" width="12.109375" style="174" customWidth="1"/>
    <col min="13064" max="13064" width="5.6640625" style="174" customWidth="1"/>
    <col min="13065" max="13065" width="12.109375" style="174" customWidth="1"/>
    <col min="13066" max="13066" width="5.6640625" style="174" customWidth="1"/>
    <col min="13067" max="13067" width="12.109375" style="174" customWidth="1"/>
    <col min="13068" max="13068" width="5.6640625" style="174" customWidth="1"/>
    <col min="13069" max="13069" width="12.109375" style="174" customWidth="1"/>
    <col min="13070" max="13070" width="5.6640625" style="174" customWidth="1"/>
    <col min="13071" max="13071" width="7.109375" style="174" customWidth="1"/>
    <col min="13072" max="13312" width="9" style="174"/>
    <col min="13313" max="13313" width="2.6640625" style="174" customWidth="1"/>
    <col min="13314" max="13314" width="3.6640625" style="174" customWidth="1"/>
    <col min="13315" max="13315" width="5.88671875" style="174" customWidth="1"/>
    <col min="13316" max="13316" width="14.6640625" style="174" customWidth="1"/>
    <col min="13317" max="13317" width="12.109375" style="174" customWidth="1"/>
    <col min="13318" max="13318" width="5.6640625" style="174" customWidth="1"/>
    <col min="13319" max="13319" width="12.109375" style="174" customWidth="1"/>
    <col min="13320" max="13320" width="5.6640625" style="174" customWidth="1"/>
    <col min="13321" max="13321" width="12.109375" style="174" customWidth="1"/>
    <col min="13322" max="13322" width="5.6640625" style="174" customWidth="1"/>
    <col min="13323" max="13323" width="12.109375" style="174" customWidth="1"/>
    <col min="13324" max="13324" width="5.6640625" style="174" customWidth="1"/>
    <col min="13325" max="13325" width="12.109375" style="174" customWidth="1"/>
    <col min="13326" max="13326" width="5.6640625" style="174" customWidth="1"/>
    <col min="13327" max="13327" width="7.109375" style="174" customWidth="1"/>
    <col min="13328" max="13568" width="9" style="174"/>
    <col min="13569" max="13569" width="2.6640625" style="174" customWidth="1"/>
    <col min="13570" max="13570" width="3.6640625" style="174" customWidth="1"/>
    <col min="13571" max="13571" width="5.88671875" style="174" customWidth="1"/>
    <col min="13572" max="13572" width="14.6640625" style="174" customWidth="1"/>
    <col min="13573" max="13573" width="12.109375" style="174" customWidth="1"/>
    <col min="13574" max="13574" width="5.6640625" style="174" customWidth="1"/>
    <col min="13575" max="13575" width="12.109375" style="174" customWidth="1"/>
    <col min="13576" max="13576" width="5.6640625" style="174" customWidth="1"/>
    <col min="13577" max="13577" width="12.109375" style="174" customWidth="1"/>
    <col min="13578" max="13578" width="5.6640625" style="174" customWidth="1"/>
    <col min="13579" max="13579" width="12.109375" style="174" customWidth="1"/>
    <col min="13580" max="13580" width="5.6640625" style="174" customWidth="1"/>
    <col min="13581" max="13581" width="12.109375" style="174" customWidth="1"/>
    <col min="13582" max="13582" width="5.6640625" style="174" customWidth="1"/>
    <col min="13583" max="13583" width="7.109375" style="174" customWidth="1"/>
    <col min="13584" max="13824" width="9" style="174"/>
    <col min="13825" max="13825" width="2.6640625" style="174" customWidth="1"/>
    <col min="13826" max="13826" width="3.6640625" style="174" customWidth="1"/>
    <col min="13827" max="13827" width="5.88671875" style="174" customWidth="1"/>
    <col min="13828" max="13828" width="14.6640625" style="174" customWidth="1"/>
    <col min="13829" max="13829" width="12.109375" style="174" customWidth="1"/>
    <col min="13830" max="13830" width="5.6640625" style="174" customWidth="1"/>
    <col min="13831" max="13831" width="12.109375" style="174" customWidth="1"/>
    <col min="13832" max="13832" width="5.6640625" style="174" customWidth="1"/>
    <col min="13833" max="13833" width="12.109375" style="174" customWidth="1"/>
    <col min="13834" max="13834" width="5.6640625" style="174" customWidth="1"/>
    <col min="13835" max="13835" width="12.109375" style="174" customWidth="1"/>
    <col min="13836" max="13836" width="5.6640625" style="174" customWidth="1"/>
    <col min="13837" max="13837" width="12.109375" style="174" customWidth="1"/>
    <col min="13838" max="13838" width="5.6640625" style="174" customWidth="1"/>
    <col min="13839" max="13839" width="7.109375" style="174" customWidth="1"/>
    <col min="13840" max="14080" width="9" style="174"/>
    <col min="14081" max="14081" width="2.6640625" style="174" customWidth="1"/>
    <col min="14082" max="14082" width="3.6640625" style="174" customWidth="1"/>
    <col min="14083" max="14083" width="5.88671875" style="174" customWidth="1"/>
    <col min="14084" max="14084" width="14.6640625" style="174" customWidth="1"/>
    <col min="14085" max="14085" width="12.109375" style="174" customWidth="1"/>
    <col min="14086" max="14086" width="5.6640625" style="174" customWidth="1"/>
    <col min="14087" max="14087" width="12.109375" style="174" customWidth="1"/>
    <col min="14088" max="14088" width="5.6640625" style="174" customWidth="1"/>
    <col min="14089" max="14089" width="12.109375" style="174" customWidth="1"/>
    <col min="14090" max="14090" width="5.6640625" style="174" customWidth="1"/>
    <col min="14091" max="14091" width="12.109375" style="174" customWidth="1"/>
    <col min="14092" max="14092" width="5.6640625" style="174" customWidth="1"/>
    <col min="14093" max="14093" width="12.109375" style="174" customWidth="1"/>
    <col min="14094" max="14094" width="5.6640625" style="174" customWidth="1"/>
    <col min="14095" max="14095" width="7.109375" style="174" customWidth="1"/>
    <col min="14096" max="14336" width="9" style="174"/>
    <col min="14337" max="14337" width="2.6640625" style="174" customWidth="1"/>
    <col min="14338" max="14338" width="3.6640625" style="174" customWidth="1"/>
    <col min="14339" max="14339" width="5.88671875" style="174" customWidth="1"/>
    <col min="14340" max="14340" width="14.6640625" style="174" customWidth="1"/>
    <col min="14341" max="14341" width="12.109375" style="174" customWidth="1"/>
    <col min="14342" max="14342" width="5.6640625" style="174" customWidth="1"/>
    <col min="14343" max="14343" width="12.109375" style="174" customWidth="1"/>
    <col min="14344" max="14344" width="5.6640625" style="174" customWidth="1"/>
    <col min="14345" max="14345" width="12.109375" style="174" customWidth="1"/>
    <col min="14346" max="14346" width="5.6640625" style="174" customWidth="1"/>
    <col min="14347" max="14347" width="12.109375" style="174" customWidth="1"/>
    <col min="14348" max="14348" width="5.6640625" style="174" customWidth="1"/>
    <col min="14349" max="14349" width="12.109375" style="174" customWidth="1"/>
    <col min="14350" max="14350" width="5.6640625" style="174" customWidth="1"/>
    <col min="14351" max="14351" width="7.109375" style="174" customWidth="1"/>
    <col min="14352" max="14592" width="9" style="174"/>
    <col min="14593" max="14593" width="2.6640625" style="174" customWidth="1"/>
    <col min="14594" max="14594" width="3.6640625" style="174" customWidth="1"/>
    <col min="14595" max="14595" width="5.88671875" style="174" customWidth="1"/>
    <col min="14596" max="14596" width="14.6640625" style="174" customWidth="1"/>
    <col min="14597" max="14597" width="12.109375" style="174" customWidth="1"/>
    <col min="14598" max="14598" width="5.6640625" style="174" customWidth="1"/>
    <col min="14599" max="14599" width="12.109375" style="174" customWidth="1"/>
    <col min="14600" max="14600" width="5.6640625" style="174" customWidth="1"/>
    <col min="14601" max="14601" width="12.109375" style="174" customWidth="1"/>
    <col min="14602" max="14602" width="5.6640625" style="174" customWidth="1"/>
    <col min="14603" max="14603" width="12.109375" style="174" customWidth="1"/>
    <col min="14604" max="14604" width="5.6640625" style="174" customWidth="1"/>
    <col min="14605" max="14605" width="12.109375" style="174" customWidth="1"/>
    <col min="14606" max="14606" width="5.6640625" style="174" customWidth="1"/>
    <col min="14607" max="14607" width="7.109375" style="174" customWidth="1"/>
    <col min="14608" max="14848" width="9" style="174"/>
    <col min="14849" max="14849" width="2.6640625" style="174" customWidth="1"/>
    <col min="14850" max="14850" width="3.6640625" style="174" customWidth="1"/>
    <col min="14851" max="14851" width="5.88671875" style="174" customWidth="1"/>
    <col min="14852" max="14852" width="14.6640625" style="174" customWidth="1"/>
    <col min="14853" max="14853" width="12.109375" style="174" customWidth="1"/>
    <col min="14854" max="14854" width="5.6640625" style="174" customWidth="1"/>
    <col min="14855" max="14855" width="12.109375" style="174" customWidth="1"/>
    <col min="14856" max="14856" width="5.6640625" style="174" customWidth="1"/>
    <col min="14857" max="14857" width="12.109375" style="174" customWidth="1"/>
    <col min="14858" max="14858" width="5.6640625" style="174" customWidth="1"/>
    <col min="14859" max="14859" width="12.109375" style="174" customWidth="1"/>
    <col min="14860" max="14860" width="5.6640625" style="174" customWidth="1"/>
    <col min="14861" max="14861" width="12.109375" style="174" customWidth="1"/>
    <col min="14862" max="14862" width="5.6640625" style="174" customWidth="1"/>
    <col min="14863" max="14863" width="7.109375" style="174" customWidth="1"/>
    <col min="14864" max="15104" width="9" style="174"/>
    <col min="15105" max="15105" width="2.6640625" style="174" customWidth="1"/>
    <col min="15106" max="15106" width="3.6640625" style="174" customWidth="1"/>
    <col min="15107" max="15107" width="5.88671875" style="174" customWidth="1"/>
    <col min="15108" max="15108" width="14.6640625" style="174" customWidth="1"/>
    <col min="15109" max="15109" width="12.109375" style="174" customWidth="1"/>
    <col min="15110" max="15110" width="5.6640625" style="174" customWidth="1"/>
    <col min="15111" max="15111" width="12.109375" style="174" customWidth="1"/>
    <col min="15112" max="15112" width="5.6640625" style="174" customWidth="1"/>
    <col min="15113" max="15113" width="12.109375" style="174" customWidth="1"/>
    <col min="15114" max="15114" width="5.6640625" style="174" customWidth="1"/>
    <col min="15115" max="15115" width="12.109375" style="174" customWidth="1"/>
    <col min="15116" max="15116" width="5.6640625" style="174" customWidth="1"/>
    <col min="15117" max="15117" width="12.109375" style="174" customWidth="1"/>
    <col min="15118" max="15118" width="5.6640625" style="174" customWidth="1"/>
    <col min="15119" max="15119" width="7.109375" style="174" customWidth="1"/>
    <col min="15120" max="15360" width="9" style="174"/>
    <col min="15361" max="15361" width="2.6640625" style="174" customWidth="1"/>
    <col min="15362" max="15362" width="3.6640625" style="174" customWidth="1"/>
    <col min="15363" max="15363" width="5.88671875" style="174" customWidth="1"/>
    <col min="15364" max="15364" width="14.6640625" style="174" customWidth="1"/>
    <col min="15365" max="15365" width="12.109375" style="174" customWidth="1"/>
    <col min="15366" max="15366" width="5.6640625" style="174" customWidth="1"/>
    <col min="15367" max="15367" width="12.109375" style="174" customWidth="1"/>
    <col min="15368" max="15368" width="5.6640625" style="174" customWidth="1"/>
    <col min="15369" max="15369" width="12.109375" style="174" customWidth="1"/>
    <col min="15370" max="15370" width="5.6640625" style="174" customWidth="1"/>
    <col min="15371" max="15371" width="12.109375" style="174" customWidth="1"/>
    <col min="15372" max="15372" width="5.6640625" style="174" customWidth="1"/>
    <col min="15373" max="15373" width="12.109375" style="174" customWidth="1"/>
    <col min="15374" max="15374" width="5.6640625" style="174" customWidth="1"/>
    <col min="15375" max="15375" width="7.109375" style="174" customWidth="1"/>
    <col min="15376" max="15616" width="9" style="174"/>
    <col min="15617" max="15617" width="2.6640625" style="174" customWidth="1"/>
    <col min="15618" max="15618" width="3.6640625" style="174" customWidth="1"/>
    <col min="15619" max="15619" width="5.88671875" style="174" customWidth="1"/>
    <col min="15620" max="15620" width="14.6640625" style="174" customWidth="1"/>
    <col min="15621" max="15621" width="12.109375" style="174" customWidth="1"/>
    <col min="15622" max="15622" width="5.6640625" style="174" customWidth="1"/>
    <col min="15623" max="15623" width="12.109375" style="174" customWidth="1"/>
    <col min="15624" max="15624" width="5.6640625" style="174" customWidth="1"/>
    <col min="15625" max="15625" width="12.109375" style="174" customWidth="1"/>
    <col min="15626" max="15626" width="5.6640625" style="174" customWidth="1"/>
    <col min="15627" max="15627" width="12.109375" style="174" customWidth="1"/>
    <col min="15628" max="15628" width="5.6640625" style="174" customWidth="1"/>
    <col min="15629" max="15629" width="12.109375" style="174" customWidth="1"/>
    <col min="15630" max="15630" width="5.6640625" style="174" customWidth="1"/>
    <col min="15631" max="15631" width="7.109375" style="174" customWidth="1"/>
    <col min="15632" max="15872" width="9" style="174"/>
    <col min="15873" max="15873" width="2.6640625" style="174" customWidth="1"/>
    <col min="15874" max="15874" width="3.6640625" style="174" customWidth="1"/>
    <col min="15875" max="15875" width="5.88671875" style="174" customWidth="1"/>
    <col min="15876" max="15876" width="14.6640625" style="174" customWidth="1"/>
    <col min="15877" max="15877" width="12.109375" style="174" customWidth="1"/>
    <col min="15878" max="15878" width="5.6640625" style="174" customWidth="1"/>
    <col min="15879" max="15879" width="12.109375" style="174" customWidth="1"/>
    <col min="15880" max="15880" width="5.6640625" style="174" customWidth="1"/>
    <col min="15881" max="15881" width="12.109375" style="174" customWidth="1"/>
    <col min="15882" max="15882" width="5.6640625" style="174" customWidth="1"/>
    <col min="15883" max="15883" width="12.109375" style="174" customWidth="1"/>
    <col min="15884" max="15884" width="5.6640625" style="174" customWidth="1"/>
    <col min="15885" max="15885" width="12.109375" style="174" customWidth="1"/>
    <col min="15886" max="15886" width="5.6640625" style="174" customWidth="1"/>
    <col min="15887" max="15887" width="7.109375" style="174" customWidth="1"/>
    <col min="15888" max="16128" width="9" style="174"/>
    <col min="16129" max="16129" width="2.6640625" style="174" customWidth="1"/>
    <col min="16130" max="16130" width="3.6640625" style="174" customWidth="1"/>
    <col min="16131" max="16131" width="5.88671875" style="174" customWidth="1"/>
    <col min="16132" max="16132" width="14.6640625" style="174" customWidth="1"/>
    <col min="16133" max="16133" width="12.109375" style="174" customWidth="1"/>
    <col min="16134" max="16134" width="5.6640625" style="174" customWidth="1"/>
    <col min="16135" max="16135" width="12.109375" style="174" customWidth="1"/>
    <col min="16136" max="16136" width="5.6640625" style="174" customWidth="1"/>
    <col min="16137" max="16137" width="12.109375" style="174" customWidth="1"/>
    <col min="16138" max="16138" width="5.6640625" style="174" customWidth="1"/>
    <col min="16139" max="16139" width="12.109375" style="174" customWidth="1"/>
    <col min="16140" max="16140" width="5.6640625" style="174" customWidth="1"/>
    <col min="16141" max="16141" width="12.109375" style="174" customWidth="1"/>
    <col min="16142" max="16142" width="5.6640625" style="174" customWidth="1"/>
    <col min="16143" max="16143" width="7.109375" style="174" customWidth="1"/>
    <col min="16144" max="16384" width="9" style="174"/>
  </cols>
  <sheetData>
    <row r="1" spans="1:15" ht="24" customHeight="1">
      <c r="A1" s="264"/>
      <c r="B1" s="264"/>
      <c r="C1" s="265"/>
      <c r="D1" s="266"/>
      <c r="E1" s="266"/>
      <c r="F1" s="266"/>
      <c r="G1" s="266"/>
      <c r="H1" s="266"/>
      <c r="I1" s="267"/>
      <c r="J1" s="208"/>
      <c r="K1" s="267"/>
      <c r="L1" s="208"/>
      <c r="M1" s="266"/>
      <c r="N1" s="266"/>
      <c r="O1" s="266"/>
    </row>
    <row r="2" spans="1:15" ht="24" customHeight="1" thickBot="1">
      <c r="A2" s="264"/>
      <c r="B2" s="264" t="s">
        <v>447</v>
      </c>
      <c r="C2" s="265"/>
      <c r="D2" s="266"/>
      <c r="E2" s="268"/>
      <c r="F2" s="266"/>
      <c r="G2" s="269"/>
      <c r="H2" s="269"/>
      <c r="I2" s="267"/>
      <c r="J2" s="208"/>
      <c r="K2" s="267"/>
      <c r="L2" s="208"/>
      <c r="M2" s="268"/>
      <c r="N2" s="269"/>
      <c r="O2" s="270" t="str">
        <f>'[1]3-1.倉庫の保有状況①'!N3</f>
        <v>　令和６年３月３１日現在</v>
      </c>
    </row>
    <row r="3" spans="1:15" ht="26.1" customHeight="1">
      <c r="B3" s="271" t="s">
        <v>73</v>
      </c>
      <c r="C3" s="272"/>
      <c r="D3" s="273" t="s">
        <v>448</v>
      </c>
      <c r="E3" s="1114" t="s">
        <v>451</v>
      </c>
      <c r="F3" s="274"/>
      <c r="G3" s="1114" t="s">
        <v>415</v>
      </c>
      <c r="H3" s="274"/>
      <c r="I3" s="1114" t="s">
        <v>551</v>
      </c>
      <c r="J3" s="274"/>
      <c r="K3" s="1114" t="s">
        <v>599</v>
      </c>
      <c r="L3" s="274"/>
      <c r="M3" s="1114" t="s">
        <v>633</v>
      </c>
      <c r="N3" s="274"/>
      <c r="O3" s="275" t="s">
        <v>452</v>
      </c>
    </row>
    <row r="4" spans="1:15" ht="26.1" customHeight="1" thickBot="1">
      <c r="B4" s="276" t="s">
        <v>74</v>
      </c>
      <c r="C4" s="277" t="s">
        <v>75</v>
      </c>
      <c r="D4" s="278" t="s">
        <v>76</v>
      </c>
      <c r="E4" s="1115"/>
      <c r="F4" s="279" t="s">
        <v>77</v>
      </c>
      <c r="G4" s="1115"/>
      <c r="H4" s="279" t="s">
        <v>77</v>
      </c>
      <c r="I4" s="1115"/>
      <c r="J4" s="279" t="s">
        <v>77</v>
      </c>
      <c r="K4" s="1115"/>
      <c r="L4" s="279" t="s">
        <v>77</v>
      </c>
      <c r="M4" s="1115"/>
      <c r="N4" s="279" t="s">
        <v>77</v>
      </c>
      <c r="O4" s="280" t="s">
        <v>78</v>
      </c>
    </row>
    <row r="5" spans="1:15" ht="26.1" customHeight="1">
      <c r="B5" s="281"/>
      <c r="C5" s="282"/>
      <c r="D5" s="283" t="s">
        <v>434</v>
      </c>
      <c r="E5" s="52">
        <v>45</v>
      </c>
      <c r="F5" s="53">
        <v>100</v>
      </c>
      <c r="G5" s="52">
        <v>47</v>
      </c>
      <c r="H5" s="53">
        <f t="shared" ref="H5:H18" si="0">G5/E5*100</f>
        <v>104.44444444444446</v>
      </c>
      <c r="I5" s="52">
        <v>49</v>
      </c>
      <c r="J5" s="53">
        <f t="shared" ref="J5:J18" si="1">I5/E5*100</f>
        <v>108.88888888888889</v>
      </c>
      <c r="K5" s="52">
        <v>50</v>
      </c>
      <c r="L5" s="53">
        <f t="shared" ref="L5:L18" si="2">K5/E5*100</f>
        <v>111.11111111111111</v>
      </c>
      <c r="M5" s="52">
        <v>56</v>
      </c>
      <c r="N5" s="53">
        <f t="shared" ref="N5:N18" si="3">M5/E5*100</f>
        <v>124.44444444444444</v>
      </c>
      <c r="O5" s="300"/>
    </row>
    <row r="6" spans="1:15" ht="26.1" customHeight="1">
      <c r="B6" s="281"/>
      <c r="C6" s="285" t="s">
        <v>79</v>
      </c>
      <c r="D6" s="286" t="s">
        <v>80</v>
      </c>
      <c r="E6" s="287">
        <v>255453</v>
      </c>
      <c r="F6" s="288">
        <v>100</v>
      </c>
      <c r="G6" s="287">
        <v>273916</v>
      </c>
      <c r="H6" s="48">
        <f t="shared" si="0"/>
        <v>107.22755262220447</v>
      </c>
      <c r="I6" s="287">
        <v>301998</v>
      </c>
      <c r="J6" s="48">
        <f t="shared" si="1"/>
        <v>118.22057286467569</v>
      </c>
      <c r="K6" s="287">
        <v>306282</v>
      </c>
      <c r="L6" s="48">
        <f t="shared" si="2"/>
        <v>119.89759368650985</v>
      </c>
      <c r="M6" s="287">
        <v>316326</v>
      </c>
      <c r="N6" s="48">
        <f t="shared" si="3"/>
        <v>123.82943242005379</v>
      </c>
      <c r="O6" s="289">
        <f>M6/$M$24*100</f>
        <v>7.6648058283597758</v>
      </c>
    </row>
    <row r="7" spans="1:15" ht="26.1" customHeight="1">
      <c r="B7" s="281"/>
      <c r="C7" s="290"/>
      <c r="D7" s="291" t="s">
        <v>453</v>
      </c>
      <c r="E7" s="292">
        <v>283398</v>
      </c>
      <c r="F7" s="293">
        <v>100</v>
      </c>
      <c r="G7" s="292">
        <v>283398</v>
      </c>
      <c r="H7" s="294">
        <f t="shared" si="0"/>
        <v>100</v>
      </c>
      <c r="I7" s="292">
        <v>293780</v>
      </c>
      <c r="J7" s="294">
        <f t="shared" si="1"/>
        <v>103.66339917712899</v>
      </c>
      <c r="K7" s="292">
        <v>293780</v>
      </c>
      <c r="L7" s="294">
        <f t="shared" si="2"/>
        <v>103.66339917712899</v>
      </c>
      <c r="M7" s="292">
        <v>293780</v>
      </c>
      <c r="N7" s="294">
        <f t="shared" si="3"/>
        <v>103.66339917712899</v>
      </c>
      <c r="O7" s="295">
        <f>M7/$M$25*100</f>
        <v>20.702918267235226</v>
      </c>
    </row>
    <row r="8" spans="1:15" ht="26.1" customHeight="1">
      <c r="B8" s="1116" t="s">
        <v>81</v>
      </c>
      <c r="C8" s="296"/>
      <c r="D8" s="297" t="s">
        <v>434</v>
      </c>
      <c r="E8" s="54">
        <v>62</v>
      </c>
      <c r="F8" s="55">
        <v>100</v>
      </c>
      <c r="G8" s="54">
        <v>69</v>
      </c>
      <c r="H8" s="55">
        <f t="shared" si="0"/>
        <v>111.29032258064515</v>
      </c>
      <c r="I8" s="54">
        <v>73</v>
      </c>
      <c r="J8" s="55">
        <f t="shared" si="1"/>
        <v>117.74193548387098</v>
      </c>
      <c r="K8" s="54">
        <v>80</v>
      </c>
      <c r="L8" s="55">
        <f t="shared" si="2"/>
        <v>129.03225806451613</v>
      </c>
      <c r="M8" s="54">
        <v>88</v>
      </c>
      <c r="N8" s="55">
        <f t="shared" si="3"/>
        <v>141.93548387096774</v>
      </c>
      <c r="O8" s="300"/>
    </row>
    <row r="9" spans="1:15" ht="26.1" customHeight="1">
      <c r="B9" s="1116"/>
      <c r="C9" s="285" t="s">
        <v>82</v>
      </c>
      <c r="D9" s="286" t="s">
        <v>80</v>
      </c>
      <c r="E9" s="287">
        <v>273961</v>
      </c>
      <c r="F9" s="288">
        <v>100</v>
      </c>
      <c r="G9" s="287">
        <v>286850</v>
      </c>
      <c r="H9" s="48">
        <f t="shared" si="0"/>
        <v>104.70468424337771</v>
      </c>
      <c r="I9" s="287">
        <v>295795</v>
      </c>
      <c r="J9" s="48">
        <f t="shared" si="1"/>
        <v>107.96974751880741</v>
      </c>
      <c r="K9" s="287">
        <v>344145</v>
      </c>
      <c r="L9" s="48">
        <f t="shared" si="2"/>
        <v>125.61824493267291</v>
      </c>
      <c r="M9" s="287">
        <v>363552</v>
      </c>
      <c r="N9" s="48">
        <f t="shared" si="3"/>
        <v>132.7020999339322</v>
      </c>
      <c r="O9" s="289">
        <f>M9/$M$24*100</f>
        <v>8.8091256757644114</v>
      </c>
    </row>
    <row r="10" spans="1:15" ht="26.1" customHeight="1">
      <c r="B10" s="1116"/>
      <c r="C10" s="290"/>
      <c r="D10" s="291" t="s">
        <v>453</v>
      </c>
      <c r="E10" s="292">
        <v>85090</v>
      </c>
      <c r="F10" s="293">
        <v>100</v>
      </c>
      <c r="G10" s="292">
        <v>85090</v>
      </c>
      <c r="H10" s="294">
        <f t="shared" si="0"/>
        <v>100</v>
      </c>
      <c r="I10" s="292">
        <v>85090</v>
      </c>
      <c r="J10" s="294">
        <f t="shared" si="1"/>
        <v>100</v>
      </c>
      <c r="K10" s="292">
        <v>85090</v>
      </c>
      <c r="L10" s="294">
        <f t="shared" si="2"/>
        <v>100</v>
      </c>
      <c r="M10" s="292">
        <v>85090</v>
      </c>
      <c r="N10" s="294">
        <f t="shared" si="3"/>
        <v>100</v>
      </c>
      <c r="O10" s="295">
        <f>M10/$M$25*100</f>
        <v>5.9963622961367191</v>
      </c>
    </row>
    <row r="11" spans="1:15" ht="26.1" customHeight="1">
      <c r="B11" s="1116"/>
      <c r="C11" s="299"/>
      <c r="D11" s="739" t="s">
        <v>434</v>
      </c>
      <c r="E11" s="47">
        <v>198</v>
      </c>
      <c r="F11" s="48">
        <v>100</v>
      </c>
      <c r="G11" s="47">
        <v>218</v>
      </c>
      <c r="H11" s="48">
        <f t="shared" si="0"/>
        <v>110.1010101010101</v>
      </c>
      <c r="I11" s="47">
        <f>252-29</f>
        <v>223</v>
      </c>
      <c r="J11" s="48">
        <f t="shared" si="1"/>
        <v>112.62626262626263</v>
      </c>
      <c r="K11" s="47">
        <v>230</v>
      </c>
      <c r="L11" s="48">
        <f t="shared" si="2"/>
        <v>116.16161616161615</v>
      </c>
      <c r="M11" s="799">
        <v>267</v>
      </c>
      <c r="N11" s="800">
        <f t="shared" si="3"/>
        <v>134.84848484848484</v>
      </c>
      <c r="O11" s="300"/>
    </row>
    <row r="12" spans="1:15" ht="26.1" customHeight="1">
      <c r="B12" s="1116"/>
      <c r="C12" s="285" t="s">
        <v>83</v>
      </c>
      <c r="D12" s="286" t="s">
        <v>80</v>
      </c>
      <c r="E12" s="287">
        <v>1433160</v>
      </c>
      <c r="F12" s="288">
        <v>100</v>
      </c>
      <c r="G12" s="287">
        <v>1545824</v>
      </c>
      <c r="H12" s="48">
        <f t="shared" si="0"/>
        <v>107.8612297301069</v>
      </c>
      <c r="I12" s="287">
        <v>1609292</v>
      </c>
      <c r="J12" s="48">
        <f t="shared" si="1"/>
        <v>112.28976527394011</v>
      </c>
      <c r="K12" s="287">
        <v>1733036</v>
      </c>
      <c r="L12" s="48">
        <f t="shared" si="2"/>
        <v>120.9241117530492</v>
      </c>
      <c r="M12" s="801">
        <v>1771564</v>
      </c>
      <c r="N12" s="48">
        <f t="shared" si="3"/>
        <v>123.61243685282872</v>
      </c>
      <c r="O12" s="289">
        <f>M12/$M$24*100</f>
        <v>42.926266170066199</v>
      </c>
    </row>
    <row r="13" spans="1:15" ht="26.1" customHeight="1">
      <c r="B13" s="1116"/>
      <c r="C13" s="290"/>
      <c r="D13" s="291" t="s">
        <v>453</v>
      </c>
      <c r="E13" s="292">
        <v>375199</v>
      </c>
      <c r="F13" s="293">
        <v>100</v>
      </c>
      <c r="G13" s="292">
        <v>374874</v>
      </c>
      <c r="H13" s="294">
        <f t="shared" si="0"/>
        <v>99.913379300051446</v>
      </c>
      <c r="I13" s="292">
        <v>374874</v>
      </c>
      <c r="J13" s="294">
        <f t="shared" si="1"/>
        <v>99.913379300051446</v>
      </c>
      <c r="K13" s="292">
        <v>374874</v>
      </c>
      <c r="L13" s="294">
        <f t="shared" si="2"/>
        <v>99.913379300051446</v>
      </c>
      <c r="M13" s="292">
        <v>374874</v>
      </c>
      <c r="N13" s="294">
        <f t="shared" si="3"/>
        <v>99.913379300051446</v>
      </c>
      <c r="O13" s="295">
        <f>M13/$M$25*100</f>
        <v>26.417679156210561</v>
      </c>
    </row>
    <row r="14" spans="1:15" ht="26.1" customHeight="1">
      <c r="B14" s="1116"/>
      <c r="C14" s="299"/>
      <c r="D14" s="739" t="s">
        <v>434</v>
      </c>
      <c r="E14" s="47">
        <v>36</v>
      </c>
      <c r="F14" s="48">
        <v>100</v>
      </c>
      <c r="G14" s="47">
        <v>38</v>
      </c>
      <c r="H14" s="48">
        <f t="shared" si="0"/>
        <v>105.55555555555556</v>
      </c>
      <c r="I14" s="47">
        <v>38</v>
      </c>
      <c r="J14" s="48">
        <f t="shared" si="1"/>
        <v>105.55555555555556</v>
      </c>
      <c r="K14" s="47">
        <v>40</v>
      </c>
      <c r="L14" s="48">
        <f t="shared" si="2"/>
        <v>111.11111111111111</v>
      </c>
      <c r="M14" s="47">
        <v>44</v>
      </c>
      <c r="N14" s="48">
        <f t="shared" si="3"/>
        <v>122.22222222222223</v>
      </c>
      <c r="O14" s="300"/>
    </row>
    <row r="15" spans="1:15" ht="26.1" customHeight="1">
      <c r="B15" s="1116"/>
      <c r="C15" s="285" t="s">
        <v>84</v>
      </c>
      <c r="D15" s="286" t="s">
        <v>80</v>
      </c>
      <c r="E15" s="287">
        <v>196042</v>
      </c>
      <c r="F15" s="288">
        <v>100</v>
      </c>
      <c r="G15" s="287">
        <v>207406</v>
      </c>
      <c r="H15" s="48">
        <f t="shared" si="0"/>
        <v>105.79671703002418</v>
      </c>
      <c r="I15" s="287">
        <v>222022</v>
      </c>
      <c r="J15" s="48">
        <f t="shared" si="1"/>
        <v>113.25226227032982</v>
      </c>
      <c r="K15" s="287">
        <v>227388</v>
      </c>
      <c r="L15" s="48">
        <f t="shared" si="2"/>
        <v>115.98943083624937</v>
      </c>
      <c r="M15" s="287">
        <v>228792</v>
      </c>
      <c r="N15" s="48">
        <f t="shared" si="3"/>
        <v>116.70560390120484</v>
      </c>
      <c r="O15" s="289">
        <f>M15/$M$24*100</f>
        <v>5.5437942346885487</v>
      </c>
    </row>
    <row r="16" spans="1:15" ht="26.1" customHeight="1">
      <c r="B16" s="1116"/>
      <c r="C16" s="290"/>
      <c r="D16" s="291" t="s">
        <v>453</v>
      </c>
      <c r="E16" s="292">
        <v>2064</v>
      </c>
      <c r="F16" s="293">
        <v>100</v>
      </c>
      <c r="G16" s="292">
        <v>2064</v>
      </c>
      <c r="H16" s="294">
        <f t="shared" si="0"/>
        <v>100</v>
      </c>
      <c r="I16" s="292">
        <v>0</v>
      </c>
      <c r="J16" s="294">
        <f t="shared" si="1"/>
        <v>0</v>
      </c>
      <c r="K16" s="292">
        <v>0</v>
      </c>
      <c r="L16" s="294">
        <f t="shared" si="2"/>
        <v>0</v>
      </c>
      <c r="M16" s="292">
        <v>0</v>
      </c>
      <c r="N16" s="294">
        <f t="shared" si="3"/>
        <v>0</v>
      </c>
      <c r="O16" s="295">
        <f>M16/$M$25*100</f>
        <v>0</v>
      </c>
    </row>
    <row r="17" spans="2:15" ht="26.1" customHeight="1">
      <c r="B17" s="1116"/>
      <c r="C17" s="299"/>
      <c r="D17" s="739" t="s">
        <v>434</v>
      </c>
      <c r="E17" s="47">
        <v>63</v>
      </c>
      <c r="F17" s="48">
        <v>100</v>
      </c>
      <c r="G17" s="47">
        <v>64</v>
      </c>
      <c r="H17" s="48">
        <f t="shared" si="0"/>
        <v>101.58730158730158</v>
      </c>
      <c r="I17" s="47">
        <v>64</v>
      </c>
      <c r="J17" s="48">
        <f t="shared" si="1"/>
        <v>101.58730158730158</v>
      </c>
      <c r="K17" s="47">
        <v>69</v>
      </c>
      <c r="L17" s="48">
        <f t="shared" si="2"/>
        <v>109.52380952380953</v>
      </c>
      <c r="M17" s="47">
        <v>74</v>
      </c>
      <c r="N17" s="48">
        <f t="shared" si="3"/>
        <v>117.46031746031747</v>
      </c>
      <c r="O17" s="802"/>
    </row>
    <row r="18" spans="2:15" ht="26.1" customHeight="1">
      <c r="B18" s="1116"/>
      <c r="C18" s="285" t="s">
        <v>85</v>
      </c>
      <c r="D18" s="286" t="s">
        <v>80</v>
      </c>
      <c r="E18" s="287">
        <v>272628</v>
      </c>
      <c r="F18" s="288">
        <v>100</v>
      </c>
      <c r="G18" s="287">
        <v>297291</v>
      </c>
      <c r="H18" s="48">
        <f t="shared" si="0"/>
        <v>109.04639288701088</v>
      </c>
      <c r="I18" s="287">
        <v>312383</v>
      </c>
      <c r="J18" s="48">
        <f t="shared" si="1"/>
        <v>114.58214123274205</v>
      </c>
      <c r="K18" s="287">
        <v>333962</v>
      </c>
      <c r="L18" s="48">
        <f t="shared" si="2"/>
        <v>122.49732235867189</v>
      </c>
      <c r="M18" s="287">
        <v>339306</v>
      </c>
      <c r="N18" s="48">
        <f t="shared" si="3"/>
        <v>124.45750253092125</v>
      </c>
      <c r="O18" s="289">
        <f>M18/$M$24*100</f>
        <v>8.2216277081158129</v>
      </c>
    </row>
    <row r="19" spans="2:15" ht="26.1" customHeight="1">
      <c r="B19" s="1116"/>
      <c r="C19" s="290"/>
      <c r="D19" s="291" t="s">
        <v>453</v>
      </c>
      <c r="E19" s="292">
        <v>0</v>
      </c>
      <c r="F19" s="293">
        <v>0</v>
      </c>
      <c r="G19" s="292">
        <v>0</v>
      </c>
      <c r="H19" s="294">
        <v>0</v>
      </c>
      <c r="I19" s="292">
        <v>0</v>
      </c>
      <c r="J19" s="294">
        <v>0</v>
      </c>
      <c r="K19" s="292">
        <v>0</v>
      </c>
      <c r="L19" s="294">
        <v>0</v>
      </c>
      <c r="M19" s="292">
        <v>0</v>
      </c>
      <c r="N19" s="294">
        <v>0</v>
      </c>
      <c r="O19" s="295">
        <f>M19/$M$25*100</f>
        <v>0</v>
      </c>
    </row>
    <row r="20" spans="2:15" ht="26.1" customHeight="1">
      <c r="B20" s="1116"/>
      <c r="C20" s="299"/>
      <c r="D20" s="739" t="s">
        <v>434</v>
      </c>
      <c r="E20" s="47">
        <v>131</v>
      </c>
      <c r="F20" s="48">
        <v>100</v>
      </c>
      <c r="G20" s="47">
        <v>135</v>
      </c>
      <c r="H20" s="48">
        <f t="shared" ref="H20:H39" si="4">G20/E20*100</f>
        <v>103.05343511450383</v>
      </c>
      <c r="I20" s="47">
        <v>142</v>
      </c>
      <c r="J20" s="48">
        <f t="shared" ref="J20:J39" si="5">I20/E20*100</f>
        <v>108.3969465648855</v>
      </c>
      <c r="K20" s="47">
        <v>145</v>
      </c>
      <c r="L20" s="48">
        <f t="shared" ref="L20:L39" si="6">K20/E20*100</f>
        <v>110.68702290076335</v>
      </c>
      <c r="M20" s="47">
        <v>163</v>
      </c>
      <c r="N20" s="48">
        <f t="shared" ref="N20:N39" si="7">M20/E20*100</f>
        <v>124.42748091603053</v>
      </c>
      <c r="O20" s="802"/>
    </row>
    <row r="21" spans="2:15" ht="26.1" customHeight="1">
      <c r="B21" s="1116"/>
      <c r="C21" s="285" t="s">
        <v>86</v>
      </c>
      <c r="D21" s="286" t="s">
        <v>80</v>
      </c>
      <c r="E21" s="287">
        <v>842564</v>
      </c>
      <c r="F21" s="48">
        <v>100</v>
      </c>
      <c r="G21" s="287">
        <v>933783</v>
      </c>
      <c r="H21" s="48">
        <f t="shared" si="4"/>
        <v>110.82635859115746</v>
      </c>
      <c r="I21" s="287">
        <v>963754</v>
      </c>
      <c r="J21" s="48">
        <f t="shared" si="5"/>
        <v>114.3834771008493</v>
      </c>
      <c r="K21" s="287">
        <v>1062412</v>
      </c>
      <c r="L21" s="48">
        <f t="shared" si="6"/>
        <v>126.09273598207376</v>
      </c>
      <c r="M21" s="287">
        <v>1107453</v>
      </c>
      <c r="N21" s="48">
        <f t="shared" si="7"/>
        <v>131.43844265836185</v>
      </c>
      <c r="O21" s="289">
        <f>M21/$M$24*100</f>
        <v>26.834380383005254</v>
      </c>
    </row>
    <row r="22" spans="2:15" ht="26.1" customHeight="1" thickBot="1">
      <c r="B22" s="1116"/>
      <c r="C22" s="301"/>
      <c r="D22" s="302" t="s">
        <v>87</v>
      </c>
      <c r="E22" s="303">
        <v>783632</v>
      </c>
      <c r="F22" s="304">
        <v>100</v>
      </c>
      <c r="G22" s="303">
        <v>665283</v>
      </c>
      <c r="H22" s="305">
        <f t="shared" si="4"/>
        <v>84.89737529860956</v>
      </c>
      <c r="I22" s="303">
        <v>665283</v>
      </c>
      <c r="J22" s="305">
        <f t="shared" si="5"/>
        <v>84.89737529860956</v>
      </c>
      <c r="K22" s="303">
        <v>665283</v>
      </c>
      <c r="L22" s="305">
        <f t="shared" si="6"/>
        <v>84.89737529860956</v>
      </c>
      <c r="M22" s="303">
        <v>665283</v>
      </c>
      <c r="N22" s="305">
        <f t="shared" si="7"/>
        <v>84.89737529860956</v>
      </c>
      <c r="O22" s="803">
        <f>M22/$M$25*100</f>
        <v>46.883040280417497</v>
      </c>
    </row>
    <row r="23" spans="2:15" ht="26.1" customHeight="1" thickTop="1">
      <c r="B23" s="281"/>
      <c r="C23" s="306"/>
      <c r="D23" s="739" t="s">
        <v>434</v>
      </c>
      <c r="E23" s="49">
        <v>535</v>
      </c>
      <c r="F23" s="48">
        <v>100</v>
      </c>
      <c r="G23" s="49">
        <f>SUM(G5,G8,G11,G14,G17,G20)</f>
        <v>571</v>
      </c>
      <c r="H23" s="48">
        <f t="shared" si="4"/>
        <v>106.72897196261681</v>
      </c>
      <c r="I23" s="49">
        <f>SUM(I5,I8,I11,I14,I17,I20)</f>
        <v>589</v>
      </c>
      <c r="J23" s="48">
        <f t="shared" si="5"/>
        <v>110.09345794392524</v>
      </c>
      <c r="K23" s="49">
        <v>614</v>
      </c>
      <c r="L23" s="48">
        <f t="shared" si="6"/>
        <v>114.76635514018692</v>
      </c>
      <c r="M23" s="49">
        <f>SUM(M5,M8,M11,M14,M17,M20)</f>
        <v>692</v>
      </c>
      <c r="N23" s="48">
        <f t="shared" si="7"/>
        <v>129.34579439252337</v>
      </c>
      <c r="O23" s="804"/>
    </row>
    <row r="24" spans="2:15" ht="26.1" customHeight="1">
      <c r="B24" s="281"/>
      <c r="C24" s="285" t="s">
        <v>88</v>
      </c>
      <c r="D24" s="286" t="s">
        <v>80</v>
      </c>
      <c r="E24" s="50">
        <v>3273808</v>
      </c>
      <c r="F24" s="288">
        <v>100</v>
      </c>
      <c r="G24" s="50">
        <f>SUM(G6,G9,G12,G15,G18,G21)</f>
        <v>3545070</v>
      </c>
      <c r="H24" s="48">
        <f t="shared" si="4"/>
        <v>108.28582494758399</v>
      </c>
      <c r="I24" s="50">
        <f>SUM(I6,I9,I12,I15,I18,I21)</f>
        <v>3705244</v>
      </c>
      <c r="J24" s="48">
        <f t="shared" si="5"/>
        <v>113.17841486122582</v>
      </c>
      <c r="K24" s="50">
        <v>4007225</v>
      </c>
      <c r="L24" s="48">
        <f t="shared" si="6"/>
        <v>122.40256606373985</v>
      </c>
      <c r="M24" s="50">
        <f>SUM(M6,M9,M12,M15,M18,M21)</f>
        <v>4126993</v>
      </c>
      <c r="N24" s="48">
        <f t="shared" si="7"/>
        <v>126.06093576654465</v>
      </c>
      <c r="O24" s="51">
        <f>O6+O9+O12+O15+O18+O21</f>
        <v>100.00000000000001</v>
      </c>
    </row>
    <row r="25" spans="2:15" ht="26.1" customHeight="1" thickBot="1">
      <c r="B25" s="307"/>
      <c r="C25" s="308"/>
      <c r="D25" s="309" t="s">
        <v>87</v>
      </c>
      <c r="E25" s="56">
        <v>1529383</v>
      </c>
      <c r="F25" s="310">
        <v>100</v>
      </c>
      <c r="G25" s="56">
        <f>SUM(G7,G10,G13,G16,G19,G22)</f>
        <v>1410709</v>
      </c>
      <c r="H25" s="311">
        <f t="shared" si="4"/>
        <v>92.240400213680942</v>
      </c>
      <c r="I25" s="56">
        <f>SUM(I7,I10,I13,I16,I19,I22)</f>
        <v>1419027</v>
      </c>
      <c r="J25" s="311">
        <f t="shared" si="5"/>
        <v>92.78427967356771</v>
      </c>
      <c r="K25" s="56">
        <v>1419027</v>
      </c>
      <c r="L25" s="311">
        <f t="shared" si="6"/>
        <v>92.78427967356771</v>
      </c>
      <c r="M25" s="56">
        <f>SUM(M7,M10,M13,M16,M19,M22)</f>
        <v>1419027</v>
      </c>
      <c r="N25" s="311">
        <f t="shared" si="7"/>
        <v>92.78427967356771</v>
      </c>
      <c r="O25" s="805">
        <f>O7+O10+O13+O16+O19+O22</f>
        <v>100</v>
      </c>
    </row>
    <row r="26" spans="2:15" ht="26.1" customHeight="1">
      <c r="B26" s="312"/>
      <c r="C26" s="1117" t="s">
        <v>79</v>
      </c>
      <c r="D26" s="283" t="s">
        <v>434</v>
      </c>
      <c r="E26" s="52">
        <v>47</v>
      </c>
      <c r="F26" s="53">
        <v>100</v>
      </c>
      <c r="G26" s="52">
        <v>49</v>
      </c>
      <c r="H26" s="53">
        <f t="shared" si="4"/>
        <v>104.25531914893618</v>
      </c>
      <c r="I26" s="52">
        <v>51</v>
      </c>
      <c r="J26" s="53">
        <f t="shared" si="5"/>
        <v>108.51063829787233</v>
      </c>
      <c r="K26" s="52">
        <v>49</v>
      </c>
      <c r="L26" s="53">
        <f t="shared" si="6"/>
        <v>104.25531914893618</v>
      </c>
      <c r="M26" s="52">
        <v>51</v>
      </c>
      <c r="N26" s="53">
        <f t="shared" si="7"/>
        <v>108.51063829787233</v>
      </c>
      <c r="O26" s="284"/>
    </row>
    <row r="27" spans="2:15" ht="26.1" customHeight="1">
      <c r="B27" s="312"/>
      <c r="C27" s="1118"/>
      <c r="D27" s="291" t="s">
        <v>453</v>
      </c>
      <c r="E27" s="292">
        <v>728444</v>
      </c>
      <c r="F27" s="293">
        <v>100</v>
      </c>
      <c r="G27" s="292">
        <v>752035</v>
      </c>
      <c r="H27" s="294">
        <f t="shared" si="4"/>
        <v>103.23854682034583</v>
      </c>
      <c r="I27" s="292">
        <v>784431</v>
      </c>
      <c r="J27" s="294">
        <f t="shared" si="5"/>
        <v>107.68583446359639</v>
      </c>
      <c r="K27" s="292">
        <v>749389</v>
      </c>
      <c r="L27" s="294">
        <f t="shared" si="6"/>
        <v>102.87530681836903</v>
      </c>
      <c r="M27" s="292">
        <v>781652</v>
      </c>
      <c r="N27" s="294">
        <f t="shared" si="7"/>
        <v>107.30433636628209</v>
      </c>
      <c r="O27" s="289">
        <f>M27/$M$39*100</f>
        <v>22.99995909951852</v>
      </c>
    </row>
    <row r="28" spans="2:15" ht="26.1" customHeight="1">
      <c r="B28" s="1116" t="s">
        <v>89</v>
      </c>
      <c r="C28" s="1119" t="s">
        <v>82</v>
      </c>
      <c r="D28" s="297" t="s">
        <v>434</v>
      </c>
      <c r="E28" s="54">
        <v>24</v>
      </c>
      <c r="F28" s="55">
        <v>100</v>
      </c>
      <c r="G28" s="54">
        <v>26</v>
      </c>
      <c r="H28" s="55">
        <f t="shared" si="4"/>
        <v>108.33333333333333</v>
      </c>
      <c r="I28" s="54">
        <v>27</v>
      </c>
      <c r="J28" s="55">
        <f t="shared" si="5"/>
        <v>112.5</v>
      </c>
      <c r="K28" s="54">
        <v>28</v>
      </c>
      <c r="L28" s="55">
        <f t="shared" si="6"/>
        <v>116.66666666666667</v>
      </c>
      <c r="M28" s="54">
        <v>30</v>
      </c>
      <c r="N28" s="55">
        <f t="shared" si="7"/>
        <v>125</v>
      </c>
      <c r="O28" s="298"/>
    </row>
    <row r="29" spans="2:15" ht="26.1" customHeight="1">
      <c r="B29" s="1116"/>
      <c r="C29" s="1118"/>
      <c r="D29" s="291" t="s">
        <v>453</v>
      </c>
      <c r="E29" s="292">
        <v>229864</v>
      </c>
      <c r="F29" s="293">
        <v>100</v>
      </c>
      <c r="G29" s="292">
        <v>235047</v>
      </c>
      <c r="H29" s="294">
        <f t="shared" si="4"/>
        <v>102.25481154073712</v>
      </c>
      <c r="I29" s="292">
        <v>235584</v>
      </c>
      <c r="J29" s="294">
        <f t="shared" si="5"/>
        <v>102.4884279399993</v>
      </c>
      <c r="K29" s="292">
        <v>244939</v>
      </c>
      <c r="L29" s="294">
        <f t="shared" si="6"/>
        <v>106.5582257334772</v>
      </c>
      <c r="M29" s="292">
        <v>299024</v>
      </c>
      <c r="N29" s="294">
        <f t="shared" si="7"/>
        <v>130.08735600180975</v>
      </c>
      <c r="O29" s="289">
        <f>M29/$M$39*100</f>
        <v>8.7987234341809728</v>
      </c>
    </row>
    <row r="30" spans="2:15" ht="26.1" customHeight="1">
      <c r="B30" s="1116"/>
      <c r="C30" s="1119" t="s">
        <v>83</v>
      </c>
      <c r="D30" s="297" t="s">
        <v>434</v>
      </c>
      <c r="E30" s="54">
        <v>92</v>
      </c>
      <c r="F30" s="55">
        <v>100</v>
      </c>
      <c r="G30" s="54">
        <v>96</v>
      </c>
      <c r="H30" s="55">
        <f t="shared" si="4"/>
        <v>104.34782608695652</v>
      </c>
      <c r="I30" s="54">
        <v>96</v>
      </c>
      <c r="J30" s="55">
        <f t="shared" si="5"/>
        <v>104.34782608695652</v>
      </c>
      <c r="K30" s="54">
        <v>100</v>
      </c>
      <c r="L30" s="55">
        <f t="shared" si="6"/>
        <v>108.69565217391303</v>
      </c>
      <c r="M30" s="54">
        <v>99</v>
      </c>
      <c r="N30" s="55">
        <f t="shared" si="7"/>
        <v>107.60869565217391</v>
      </c>
      <c r="O30" s="298"/>
    </row>
    <row r="31" spans="2:15" ht="26.1" customHeight="1">
      <c r="B31" s="1116"/>
      <c r="C31" s="1118"/>
      <c r="D31" s="291" t="s">
        <v>453</v>
      </c>
      <c r="E31" s="292">
        <v>1591224</v>
      </c>
      <c r="F31" s="293">
        <v>100</v>
      </c>
      <c r="G31" s="292">
        <v>1661252</v>
      </c>
      <c r="H31" s="294">
        <f t="shared" si="4"/>
        <v>104.40088887548202</v>
      </c>
      <c r="I31" s="292">
        <v>1722777</v>
      </c>
      <c r="J31" s="294">
        <f t="shared" si="5"/>
        <v>108.26740923967964</v>
      </c>
      <c r="K31" s="292">
        <v>1863387</v>
      </c>
      <c r="L31" s="294">
        <f t="shared" si="6"/>
        <v>117.10400295621484</v>
      </c>
      <c r="M31" s="292">
        <v>1917264</v>
      </c>
      <c r="N31" s="294">
        <f t="shared" si="7"/>
        <v>120.48988703036154</v>
      </c>
      <c r="O31" s="289">
        <f>M31/$M$39*100</f>
        <v>56.415122820614904</v>
      </c>
    </row>
    <row r="32" spans="2:15" ht="26.1" customHeight="1">
      <c r="B32" s="1116"/>
      <c r="C32" s="1119" t="s">
        <v>84</v>
      </c>
      <c r="D32" s="297" t="s">
        <v>434</v>
      </c>
      <c r="E32" s="54">
        <v>9</v>
      </c>
      <c r="F32" s="55">
        <v>100</v>
      </c>
      <c r="G32" s="54">
        <v>10</v>
      </c>
      <c r="H32" s="55">
        <f t="shared" si="4"/>
        <v>111.11111111111111</v>
      </c>
      <c r="I32" s="54">
        <v>10</v>
      </c>
      <c r="J32" s="55">
        <f t="shared" si="5"/>
        <v>111.11111111111111</v>
      </c>
      <c r="K32" s="54">
        <v>10</v>
      </c>
      <c r="L32" s="55">
        <f t="shared" si="6"/>
        <v>111.11111111111111</v>
      </c>
      <c r="M32" s="54">
        <v>10</v>
      </c>
      <c r="N32" s="55">
        <f t="shared" si="7"/>
        <v>111.11111111111111</v>
      </c>
      <c r="O32" s="298"/>
    </row>
    <row r="33" spans="2:15" ht="26.1" customHeight="1">
      <c r="B33" s="1116"/>
      <c r="C33" s="1118"/>
      <c r="D33" s="291" t="s">
        <v>453</v>
      </c>
      <c r="E33" s="292">
        <v>47345</v>
      </c>
      <c r="F33" s="293">
        <v>100</v>
      </c>
      <c r="G33" s="292">
        <v>50767</v>
      </c>
      <c r="H33" s="294">
        <f t="shared" si="4"/>
        <v>107.22779596578309</v>
      </c>
      <c r="I33" s="292">
        <v>50767</v>
      </c>
      <c r="J33" s="294">
        <f t="shared" si="5"/>
        <v>107.22779596578309</v>
      </c>
      <c r="K33" s="292">
        <v>50767</v>
      </c>
      <c r="L33" s="294">
        <f t="shared" si="6"/>
        <v>107.22779596578309</v>
      </c>
      <c r="M33" s="292">
        <v>50767</v>
      </c>
      <c r="N33" s="294">
        <f t="shared" si="7"/>
        <v>107.22779596578309</v>
      </c>
      <c r="O33" s="295">
        <f>M33/$M$39*100</f>
        <v>1.4938091677693615</v>
      </c>
    </row>
    <row r="34" spans="2:15" ht="26.1" customHeight="1">
      <c r="B34" s="1116"/>
      <c r="C34" s="1119" t="s">
        <v>85</v>
      </c>
      <c r="D34" s="297" t="s">
        <v>434</v>
      </c>
      <c r="E34" s="54">
        <v>13</v>
      </c>
      <c r="F34" s="55">
        <v>100</v>
      </c>
      <c r="G34" s="54">
        <v>14</v>
      </c>
      <c r="H34" s="55">
        <f t="shared" si="4"/>
        <v>107.69230769230769</v>
      </c>
      <c r="I34" s="54">
        <v>14</v>
      </c>
      <c r="J34" s="55">
        <f t="shared" si="5"/>
        <v>107.69230769230769</v>
      </c>
      <c r="K34" s="54">
        <v>16</v>
      </c>
      <c r="L34" s="55">
        <f t="shared" si="6"/>
        <v>123.07692307692308</v>
      </c>
      <c r="M34" s="54">
        <v>16</v>
      </c>
      <c r="N34" s="55">
        <f t="shared" si="7"/>
        <v>123.07692307692308</v>
      </c>
      <c r="O34" s="300"/>
    </row>
    <row r="35" spans="2:15" ht="26.1" customHeight="1">
      <c r="B35" s="1116"/>
      <c r="C35" s="1118"/>
      <c r="D35" s="291" t="s">
        <v>453</v>
      </c>
      <c r="E35" s="292">
        <v>125464</v>
      </c>
      <c r="F35" s="293">
        <v>100</v>
      </c>
      <c r="G35" s="292">
        <v>136588</v>
      </c>
      <c r="H35" s="294">
        <f t="shared" si="4"/>
        <v>108.86628833769049</v>
      </c>
      <c r="I35" s="292">
        <v>136588</v>
      </c>
      <c r="J35" s="294">
        <f t="shared" si="5"/>
        <v>108.86628833769049</v>
      </c>
      <c r="K35" s="292">
        <v>140312</v>
      </c>
      <c r="L35" s="294">
        <f t="shared" si="6"/>
        <v>111.83447044570553</v>
      </c>
      <c r="M35" s="292">
        <v>140312</v>
      </c>
      <c r="N35" s="294">
        <f t="shared" si="7"/>
        <v>111.83447044570553</v>
      </c>
      <c r="O35" s="289">
        <f>M35/$M$39*100</f>
        <v>4.1286534943576463</v>
      </c>
    </row>
    <row r="36" spans="2:15" ht="26.1" customHeight="1">
      <c r="B36" s="1116"/>
      <c r="C36" s="1119" t="s">
        <v>86</v>
      </c>
      <c r="D36" s="297" t="s">
        <v>434</v>
      </c>
      <c r="E36" s="54">
        <v>19</v>
      </c>
      <c r="F36" s="55">
        <v>100</v>
      </c>
      <c r="G36" s="54">
        <v>20</v>
      </c>
      <c r="H36" s="55">
        <f t="shared" si="4"/>
        <v>105.26315789473684</v>
      </c>
      <c r="I36" s="54">
        <v>20</v>
      </c>
      <c r="J36" s="55">
        <f t="shared" si="5"/>
        <v>105.26315789473684</v>
      </c>
      <c r="K36" s="54">
        <v>22</v>
      </c>
      <c r="L36" s="55">
        <f t="shared" si="6"/>
        <v>115.78947368421053</v>
      </c>
      <c r="M36" s="54">
        <v>22</v>
      </c>
      <c r="N36" s="55">
        <f t="shared" si="7"/>
        <v>115.78947368421053</v>
      </c>
      <c r="O36" s="313"/>
    </row>
    <row r="37" spans="2:15" ht="26.1" customHeight="1" thickBot="1">
      <c r="B37" s="1116"/>
      <c r="C37" s="1120"/>
      <c r="D37" s="302" t="s">
        <v>453</v>
      </c>
      <c r="E37" s="303">
        <v>197542</v>
      </c>
      <c r="F37" s="304">
        <v>100</v>
      </c>
      <c r="G37" s="303">
        <v>201694</v>
      </c>
      <c r="H37" s="305">
        <f t="shared" si="4"/>
        <v>102.10183150924867</v>
      </c>
      <c r="I37" s="303">
        <v>201694</v>
      </c>
      <c r="J37" s="305">
        <f t="shared" si="5"/>
        <v>102.10183150924867</v>
      </c>
      <c r="K37" s="303">
        <v>209474</v>
      </c>
      <c r="L37" s="305">
        <f t="shared" si="6"/>
        <v>106.04023448178108</v>
      </c>
      <c r="M37" s="303">
        <v>209474</v>
      </c>
      <c r="N37" s="305">
        <f t="shared" si="7"/>
        <v>106.04023448178108</v>
      </c>
      <c r="O37" s="803">
        <f>M37/$M$39*100</f>
        <v>6.1637319835585949</v>
      </c>
    </row>
    <row r="38" spans="2:15" ht="26.1" customHeight="1" thickTop="1">
      <c r="B38" s="314"/>
      <c r="C38" s="1111" t="s">
        <v>88</v>
      </c>
      <c r="D38" s="739" t="s">
        <v>434</v>
      </c>
      <c r="E38" s="49">
        <f>SUM(E26,E28,E30,E32,E34,E36)</f>
        <v>204</v>
      </c>
      <c r="F38" s="48">
        <v>100</v>
      </c>
      <c r="G38" s="49">
        <f>SUM(G26,G28,G30,G32,G34,G36)</f>
        <v>215</v>
      </c>
      <c r="H38" s="48">
        <f t="shared" si="4"/>
        <v>105.3921568627451</v>
      </c>
      <c r="I38" s="49">
        <f>SUM(I26,I28,I30,I32,I34,I36)</f>
        <v>218</v>
      </c>
      <c r="J38" s="48">
        <f t="shared" si="5"/>
        <v>106.86274509803921</v>
      </c>
      <c r="K38" s="49">
        <v>225</v>
      </c>
      <c r="L38" s="48">
        <f t="shared" si="6"/>
        <v>110.29411764705883</v>
      </c>
      <c r="M38" s="49">
        <v>228</v>
      </c>
      <c r="N38" s="48">
        <f t="shared" si="7"/>
        <v>111.76470588235294</v>
      </c>
      <c r="O38" s="804"/>
    </row>
    <row r="39" spans="2:15" ht="26.1" customHeight="1" thickBot="1">
      <c r="B39" s="315"/>
      <c r="C39" s="1112"/>
      <c r="D39" s="309" t="s">
        <v>87</v>
      </c>
      <c r="E39" s="56">
        <f>SUM(E27,E29,E31,E33,E35,E37)</f>
        <v>2919883</v>
      </c>
      <c r="F39" s="310">
        <v>100</v>
      </c>
      <c r="G39" s="56">
        <f>SUM(G27,G29,G31,G33,G35,G37)</f>
        <v>3037383</v>
      </c>
      <c r="H39" s="311">
        <f t="shared" si="4"/>
        <v>104.02413384371908</v>
      </c>
      <c r="I39" s="56">
        <f>SUM(I27,I29,I31,I33,I35,I37)</f>
        <v>3131841</v>
      </c>
      <c r="J39" s="311">
        <f t="shared" si="5"/>
        <v>107.25912647869795</v>
      </c>
      <c r="K39" s="56">
        <v>3258268</v>
      </c>
      <c r="L39" s="311">
        <f t="shared" si="6"/>
        <v>111.58899175069685</v>
      </c>
      <c r="M39" s="56">
        <v>3398493</v>
      </c>
      <c r="N39" s="311">
        <f t="shared" si="7"/>
        <v>116.39141020376502</v>
      </c>
      <c r="O39" s="57">
        <f>O27+O29+O31+O33+O35+O37</f>
        <v>99.999999999999986</v>
      </c>
    </row>
    <row r="40" spans="2:15" s="266" customFormat="1" ht="24.9" customHeight="1">
      <c r="B40" s="266" t="s">
        <v>619</v>
      </c>
      <c r="I40" s="267"/>
      <c r="J40" s="208"/>
      <c r="K40" s="267"/>
      <c r="L40" s="208"/>
    </row>
    <row r="41" spans="2:15" ht="27" customHeight="1">
      <c r="I41" s="174"/>
      <c r="K41" s="174"/>
    </row>
    <row r="42" spans="2:15" ht="16.5" customHeight="1">
      <c r="C42" s="1113"/>
      <c r="D42" s="269"/>
      <c r="E42" s="58"/>
      <c r="F42" s="59"/>
      <c r="G42" s="59"/>
      <c r="H42" s="59"/>
      <c r="I42" s="60"/>
      <c r="J42" s="61"/>
      <c r="K42" s="60"/>
      <c r="L42" s="61"/>
      <c r="M42" s="58"/>
      <c r="N42" s="59"/>
      <c r="O42" s="266"/>
    </row>
    <row r="43" spans="2:15" ht="18" customHeight="1">
      <c r="C43" s="1113"/>
      <c r="D43" s="806"/>
      <c r="E43" s="58"/>
      <c r="F43" s="807"/>
      <c r="G43" s="807"/>
      <c r="H43" s="807"/>
      <c r="I43" s="60"/>
      <c r="J43" s="808"/>
      <c r="K43" s="60"/>
      <c r="L43" s="808"/>
      <c r="M43" s="58"/>
      <c r="N43" s="807"/>
      <c r="O43" s="809"/>
    </row>
    <row r="44" spans="2:15" ht="18" customHeight="1">
      <c r="C44" s="266"/>
      <c r="D44" s="806"/>
      <c r="E44" s="62"/>
      <c r="F44" s="62"/>
      <c r="G44" s="807"/>
      <c r="H44" s="807"/>
      <c r="I44" s="63"/>
      <c r="J44" s="64"/>
      <c r="K44" s="63"/>
      <c r="L44" s="64"/>
      <c r="M44" s="62"/>
      <c r="N44" s="807"/>
      <c r="O44" s="809"/>
    </row>
  </sheetData>
  <mergeCells count="15">
    <mergeCell ref="C38:C39"/>
    <mergeCell ref="C42:C43"/>
    <mergeCell ref="M3:M4"/>
    <mergeCell ref="B8:B22"/>
    <mergeCell ref="C26:C27"/>
    <mergeCell ref="B28:B37"/>
    <mergeCell ref="C28:C29"/>
    <mergeCell ref="C30:C31"/>
    <mergeCell ref="C32:C33"/>
    <mergeCell ref="C34:C35"/>
    <mergeCell ref="C36:C37"/>
    <mergeCell ref="E3:E4"/>
    <mergeCell ref="G3:G4"/>
    <mergeCell ref="I3:I4"/>
    <mergeCell ref="K3:K4"/>
  </mergeCells>
  <phoneticPr fontId="6"/>
  <pageMargins left="0.59055118110236227" right="0.47244094488188981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BFF9-E3FA-4046-803A-6318088FB438}">
  <sheetPr>
    <tabColor rgb="FFFF99FF"/>
  </sheetPr>
  <dimension ref="B1:C33"/>
  <sheetViews>
    <sheetView view="pageBreakPreview" zoomScaleNormal="100" zoomScaleSheetLayoutView="100" workbookViewId="0">
      <selection activeCell="P24" sqref="P24"/>
    </sheetView>
  </sheetViews>
  <sheetFormatPr defaultRowHeight="13.2"/>
  <cols>
    <col min="1" max="1" width="1.109375" style="174" customWidth="1"/>
    <col min="2" max="2" width="1.77734375" style="174" customWidth="1"/>
    <col min="3" max="256" width="8.77734375" style="174"/>
    <col min="257" max="257" width="1.109375" style="174" customWidth="1"/>
    <col min="258" max="258" width="1.77734375" style="174" customWidth="1"/>
    <col min="259" max="512" width="8.77734375" style="174"/>
    <col min="513" max="513" width="1.109375" style="174" customWidth="1"/>
    <col min="514" max="514" width="1.77734375" style="174" customWidth="1"/>
    <col min="515" max="768" width="8.77734375" style="174"/>
    <col min="769" max="769" width="1.109375" style="174" customWidth="1"/>
    <col min="770" max="770" width="1.77734375" style="174" customWidth="1"/>
    <col min="771" max="1024" width="8.77734375" style="174"/>
    <col min="1025" max="1025" width="1.109375" style="174" customWidth="1"/>
    <col min="1026" max="1026" width="1.77734375" style="174" customWidth="1"/>
    <col min="1027" max="1280" width="8.77734375" style="174"/>
    <col min="1281" max="1281" width="1.109375" style="174" customWidth="1"/>
    <col min="1282" max="1282" width="1.77734375" style="174" customWidth="1"/>
    <col min="1283" max="1536" width="8.77734375" style="174"/>
    <col min="1537" max="1537" width="1.109375" style="174" customWidth="1"/>
    <col min="1538" max="1538" width="1.77734375" style="174" customWidth="1"/>
    <col min="1539" max="1792" width="8.77734375" style="174"/>
    <col min="1793" max="1793" width="1.109375" style="174" customWidth="1"/>
    <col min="1794" max="1794" width="1.77734375" style="174" customWidth="1"/>
    <col min="1795" max="2048" width="8.77734375" style="174"/>
    <col min="2049" max="2049" width="1.109375" style="174" customWidth="1"/>
    <col min="2050" max="2050" width="1.77734375" style="174" customWidth="1"/>
    <col min="2051" max="2304" width="8.77734375" style="174"/>
    <col min="2305" max="2305" width="1.109375" style="174" customWidth="1"/>
    <col min="2306" max="2306" width="1.77734375" style="174" customWidth="1"/>
    <col min="2307" max="2560" width="8.77734375" style="174"/>
    <col min="2561" max="2561" width="1.109375" style="174" customWidth="1"/>
    <col min="2562" max="2562" width="1.77734375" style="174" customWidth="1"/>
    <col min="2563" max="2816" width="8.77734375" style="174"/>
    <col min="2817" max="2817" width="1.109375" style="174" customWidth="1"/>
    <col min="2818" max="2818" width="1.77734375" style="174" customWidth="1"/>
    <col min="2819" max="3072" width="8.77734375" style="174"/>
    <col min="3073" max="3073" width="1.109375" style="174" customWidth="1"/>
    <col min="3074" max="3074" width="1.77734375" style="174" customWidth="1"/>
    <col min="3075" max="3328" width="8.77734375" style="174"/>
    <col min="3329" max="3329" width="1.109375" style="174" customWidth="1"/>
    <col min="3330" max="3330" width="1.77734375" style="174" customWidth="1"/>
    <col min="3331" max="3584" width="8.77734375" style="174"/>
    <col min="3585" max="3585" width="1.109375" style="174" customWidth="1"/>
    <col min="3586" max="3586" width="1.77734375" style="174" customWidth="1"/>
    <col min="3587" max="3840" width="8.77734375" style="174"/>
    <col min="3841" max="3841" width="1.109375" style="174" customWidth="1"/>
    <col min="3842" max="3842" width="1.77734375" style="174" customWidth="1"/>
    <col min="3843" max="4096" width="8.77734375" style="174"/>
    <col min="4097" max="4097" width="1.109375" style="174" customWidth="1"/>
    <col min="4098" max="4098" width="1.77734375" style="174" customWidth="1"/>
    <col min="4099" max="4352" width="8.77734375" style="174"/>
    <col min="4353" max="4353" width="1.109375" style="174" customWidth="1"/>
    <col min="4354" max="4354" width="1.77734375" style="174" customWidth="1"/>
    <col min="4355" max="4608" width="8.77734375" style="174"/>
    <col min="4609" max="4609" width="1.109375" style="174" customWidth="1"/>
    <col min="4610" max="4610" width="1.77734375" style="174" customWidth="1"/>
    <col min="4611" max="4864" width="8.77734375" style="174"/>
    <col min="4865" max="4865" width="1.109375" style="174" customWidth="1"/>
    <col min="4866" max="4866" width="1.77734375" style="174" customWidth="1"/>
    <col min="4867" max="5120" width="8.77734375" style="174"/>
    <col min="5121" max="5121" width="1.109375" style="174" customWidth="1"/>
    <col min="5122" max="5122" width="1.77734375" style="174" customWidth="1"/>
    <col min="5123" max="5376" width="8.77734375" style="174"/>
    <col min="5377" max="5377" width="1.109375" style="174" customWidth="1"/>
    <col min="5378" max="5378" width="1.77734375" style="174" customWidth="1"/>
    <col min="5379" max="5632" width="8.77734375" style="174"/>
    <col min="5633" max="5633" width="1.109375" style="174" customWidth="1"/>
    <col min="5634" max="5634" width="1.77734375" style="174" customWidth="1"/>
    <col min="5635" max="5888" width="8.77734375" style="174"/>
    <col min="5889" max="5889" width="1.109375" style="174" customWidth="1"/>
    <col min="5890" max="5890" width="1.77734375" style="174" customWidth="1"/>
    <col min="5891" max="6144" width="8.77734375" style="174"/>
    <col min="6145" max="6145" width="1.109375" style="174" customWidth="1"/>
    <col min="6146" max="6146" width="1.77734375" style="174" customWidth="1"/>
    <col min="6147" max="6400" width="8.77734375" style="174"/>
    <col min="6401" max="6401" width="1.109375" style="174" customWidth="1"/>
    <col min="6402" max="6402" width="1.77734375" style="174" customWidth="1"/>
    <col min="6403" max="6656" width="8.77734375" style="174"/>
    <col min="6657" max="6657" width="1.109375" style="174" customWidth="1"/>
    <col min="6658" max="6658" width="1.77734375" style="174" customWidth="1"/>
    <col min="6659" max="6912" width="8.77734375" style="174"/>
    <col min="6913" max="6913" width="1.109375" style="174" customWidth="1"/>
    <col min="6914" max="6914" width="1.77734375" style="174" customWidth="1"/>
    <col min="6915" max="7168" width="8.77734375" style="174"/>
    <col min="7169" max="7169" width="1.109375" style="174" customWidth="1"/>
    <col min="7170" max="7170" width="1.77734375" style="174" customWidth="1"/>
    <col min="7171" max="7424" width="8.77734375" style="174"/>
    <col min="7425" max="7425" width="1.109375" style="174" customWidth="1"/>
    <col min="7426" max="7426" width="1.77734375" style="174" customWidth="1"/>
    <col min="7427" max="7680" width="8.77734375" style="174"/>
    <col min="7681" max="7681" width="1.109375" style="174" customWidth="1"/>
    <col min="7682" max="7682" width="1.77734375" style="174" customWidth="1"/>
    <col min="7683" max="7936" width="8.77734375" style="174"/>
    <col min="7937" max="7937" width="1.109375" style="174" customWidth="1"/>
    <col min="7938" max="7938" width="1.77734375" style="174" customWidth="1"/>
    <col min="7939" max="8192" width="8.77734375" style="174"/>
    <col min="8193" max="8193" width="1.109375" style="174" customWidth="1"/>
    <col min="8194" max="8194" width="1.77734375" style="174" customWidth="1"/>
    <col min="8195" max="8448" width="8.77734375" style="174"/>
    <col min="8449" max="8449" width="1.109375" style="174" customWidth="1"/>
    <col min="8450" max="8450" width="1.77734375" style="174" customWidth="1"/>
    <col min="8451" max="8704" width="8.77734375" style="174"/>
    <col min="8705" max="8705" width="1.109375" style="174" customWidth="1"/>
    <col min="8706" max="8706" width="1.77734375" style="174" customWidth="1"/>
    <col min="8707" max="8960" width="8.77734375" style="174"/>
    <col min="8961" max="8961" width="1.109375" style="174" customWidth="1"/>
    <col min="8962" max="8962" width="1.77734375" style="174" customWidth="1"/>
    <col min="8963" max="9216" width="8.77734375" style="174"/>
    <col min="9217" max="9217" width="1.109375" style="174" customWidth="1"/>
    <col min="9218" max="9218" width="1.77734375" style="174" customWidth="1"/>
    <col min="9219" max="9472" width="8.77734375" style="174"/>
    <col min="9473" max="9473" width="1.109375" style="174" customWidth="1"/>
    <col min="9474" max="9474" width="1.77734375" style="174" customWidth="1"/>
    <col min="9475" max="9728" width="8.77734375" style="174"/>
    <col min="9729" max="9729" width="1.109375" style="174" customWidth="1"/>
    <col min="9730" max="9730" width="1.77734375" style="174" customWidth="1"/>
    <col min="9731" max="9984" width="8.77734375" style="174"/>
    <col min="9985" max="9985" width="1.109375" style="174" customWidth="1"/>
    <col min="9986" max="9986" width="1.77734375" style="174" customWidth="1"/>
    <col min="9987" max="10240" width="8.77734375" style="174"/>
    <col min="10241" max="10241" width="1.109375" style="174" customWidth="1"/>
    <col min="10242" max="10242" width="1.77734375" style="174" customWidth="1"/>
    <col min="10243" max="10496" width="8.77734375" style="174"/>
    <col min="10497" max="10497" width="1.109375" style="174" customWidth="1"/>
    <col min="10498" max="10498" width="1.77734375" style="174" customWidth="1"/>
    <col min="10499" max="10752" width="8.77734375" style="174"/>
    <col min="10753" max="10753" width="1.109375" style="174" customWidth="1"/>
    <col min="10754" max="10754" width="1.77734375" style="174" customWidth="1"/>
    <col min="10755" max="11008" width="8.77734375" style="174"/>
    <col min="11009" max="11009" width="1.109375" style="174" customWidth="1"/>
    <col min="11010" max="11010" width="1.77734375" style="174" customWidth="1"/>
    <col min="11011" max="11264" width="8.77734375" style="174"/>
    <col min="11265" max="11265" width="1.109375" style="174" customWidth="1"/>
    <col min="11266" max="11266" width="1.77734375" style="174" customWidth="1"/>
    <col min="11267" max="11520" width="8.77734375" style="174"/>
    <col min="11521" max="11521" width="1.109375" style="174" customWidth="1"/>
    <col min="11522" max="11522" width="1.77734375" style="174" customWidth="1"/>
    <col min="11523" max="11776" width="8.77734375" style="174"/>
    <col min="11777" max="11777" width="1.109375" style="174" customWidth="1"/>
    <col min="11778" max="11778" width="1.77734375" style="174" customWidth="1"/>
    <col min="11779" max="12032" width="8.77734375" style="174"/>
    <col min="12033" max="12033" width="1.109375" style="174" customWidth="1"/>
    <col min="12034" max="12034" width="1.77734375" style="174" customWidth="1"/>
    <col min="12035" max="12288" width="8.77734375" style="174"/>
    <col min="12289" max="12289" width="1.109375" style="174" customWidth="1"/>
    <col min="12290" max="12290" width="1.77734375" style="174" customWidth="1"/>
    <col min="12291" max="12544" width="8.77734375" style="174"/>
    <col min="12545" max="12545" width="1.109375" style="174" customWidth="1"/>
    <col min="12546" max="12546" width="1.77734375" style="174" customWidth="1"/>
    <col min="12547" max="12800" width="8.77734375" style="174"/>
    <col min="12801" max="12801" width="1.109375" style="174" customWidth="1"/>
    <col min="12802" max="12802" width="1.77734375" style="174" customWidth="1"/>
    <col min="12803" max="13056" width="8.77734375" style="174"/>
    <col min="13057" max="13057" width="1.109375" style="174" customWidth="1"/>
    <col min="13058" max="13058" width="1.77734375" style="174" customWidth="1"/>
    <col min="13059" max="13312" width="8.77734375" style="174"/>
    <col min="13313" max="13313" width="1.109375" style="174" customWidth="1"/>
    <col min="13314" max="13314" width="1.77734375" style="174" customWidth="1"/>
    <col min="13315" max="13568" width="8.77734375" style="174"/>
    <col min="13569" max="13569" width="1.109375" style="174" customWidth="1"/>
    <col min="13570" max="13570" width="1.77734375" style="174" customWidth="1"/>
    <col min="13571" max="13824" width="8.77734375" style="174"/>
    <col min="13825" max="13825" width="1.109375" style="174" customWidth="1"/>
    <col min="13826" max="13826" width="1.77734375" style="174" customWidth="1"/>
    <col min="13827" max="14080" width="8.77734375" style="174"/>
    <col min="14081" max="14081" width="1.109375" style="174" customWidth="1"/>
    <col min="14082" max="14082" width="1.77734375" style="174" customWidth="1"/>
    <col min="14083" max="14336" width="8.77734375" style="174"/>
    <col min="14337" max="14337" width="1.109375" style="174" customWidth="1"/>
    <col min="14338" max="14338" width="1.77734375" style="174" customWidth="1"/>
    <col min="14339" max="14592" width="8.77734375" style="174"/>
    <col min="14593" max="14593" width="1.109375" style="174" customWidth="1"/>
    <col min="14594" max="14594" width="1.77734375" style="174" customWidth="1"/>
    <col min="14595" max="14848" width="8.77734375" style="174"/>
    <col min="14849" max="14849" width="1.109375" style="174" customWidth="1"/>
    <col min="14850" max="14850" width="1.77734375" style="174" customWidth="1"/>
    <col min="14851" max="15104" width="8.77734375" style="174"/>
    <col min="15105" max="15105" width="1.109375" style="174" customWidth="1"/>
    <col min="15106" max="15106" width="1.77734375" style="174" customWidth="1"/>
    <col min="15107" max="15360" width="8.77734375" style="174"/>
    <col min="15361" max="15361" width="1.109375" style="174" customWidth="1"/>
    <col min="15362" max="15362" width="1.77734375" style="174" customWidth="1"/>
    <col min="15363" max="15616" width="8.77734375" style="174"/>
    <col min="15617" max="15617" width="1.109375" style="174" customWidth="1"/>
    <col min="15618" max="15618" width="1.77734375" style="174" customWidth="1"/>
    <col min="15619" max="15872" width="8.77734375" style="174"/>
    <col min="15873" max="15873" width="1.109375" style="174" customWidth="1"/>
    <col min="15874" max="15874" width="1.77734375" style="174" customWidth="1"/>
    <col min="15875" max="16128" width="8.77734375" style="174"/>
    <col min="16129" max="16129" width="1.109375" style="174" customWidth="1"/>
    <col min="16130" max="16130" width="1.77734375" style="174" customWidth="1"/>
    <col min="16131" max="16384" width="8.77734375" style="174"/>
  </cols>
  <sheetData>
    <row r="1" spans="2:3" ht="14.4">
      <c r="B1" s="197" t="s">
        <v>149</v>
      </c>
      <c r="C1" s="178"/>
    </row>
    <row r="33" ht="16.5" customHeight="1"/>
  </sheetData>
  <phoneticPr fontId="6"/>
  <printOptions horizontalCentered="1"/>
  <pageMargins left="0.78740157480314965" right="0.78740157480314965" top="0.7874015748031496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6AFC-913D-43B7-BF64-F905FD21A4B8}">
  <sheetPr>
    <tabColor rgb="FFFF99FF"/>
  </sheetPr>
  <dimension ref="A1:R43"/>
  <sheetViews>
    <sheetView showGridLines="0" view="pageBreakPreview" zoomScale="85" zoomScaleNormal="85" zoomScaleSheetLayoutView="85" workbookViewId="0"/>
  </sheetViews>
  <sheetFormatPr defaultColWidth="9" defaultRowHeight="12"/>
  <cols>
    <col min="1" max="1" width="10.6640625" style="318" customWidth="1"/>
    <col min="2" max="2" width="9.88671875" style="318" customWidth="1"/>
    <col min="3" max="3" width="6.33203125" style="318" customWidth="1"/>
    <col min="4" max="4" width="9.88671875" style="318" customWidth="1"/>
    <col min="5" max="5" width="6.109375" style="318" customWidth="1"/>
    <col min="6" max="6" width="9.88671875" style="318" customWidth="1"/>
    <col min="7" max="7" width="6.5546875" style="318" bestFit="1" customWidth="1"/>
    <col min="8" max="8" width="9.88671875" style="318" customWidth="1"/>
    <col min="9" max="9" width="6.5546875" style="318" bestFit="1" customWidth="1"/>
    <col min="10" max="10" width="9.88671875" style="318" customWidth="1"/>
    <col min="11" max="11" width="6.5546875" style="318" bestFit="1" customWidth="1"/>
    <col min="12" max="12" width="9.88671875" style="318" customWidth="1"/>
    <col min="13" max="13" width="6.5546875" style="318" bestFit="1" customWidth="1"/>
    <col min="14" max="14" width="11.6640625" style="318" bestFit="1" customWidth="1"/>
    <col min="15" max="15" width="6.5546875" style="318" bestFit="1" customWidth="1"/>
    <col min="16" max="16" width="9" style="318"/>
    <col min="17" max="17" width="9.6640625" style="318" bestFit="1" customWidth="1"/>
    <col min="18" max="256" width="9" style="318"/>
    <col min="257" max="257" width="10.6640625" style="318" customWidth="1"/>
    <col min="258" max="258" width="9.88671875" style="318" customWidth="1"/>
    <col min="259" max="259" width="6.33203125" style="318" customWidth="1"/>
    <col min="260" max="260" width="9.88671875" style="318" customWidth="1"/>
    <col min="261" max="261" width="6.109375" style="318" customWidth="1"/>
    <col min="262" max="262" width="9.88671875" style="318" customWidth="1"/>
    <col min="263" max="263" width="6.5546875" style="318" bestFit="1" customWidth="1"/>
    <col min="264" max="264" width="9.88671875" style="318" customWidth="1"/>
    <col min="265" max="265" width="6.5546875" style="318" bestFit="1" customWidth="1"/>
    <col min="266" max="266" width="9.88671875" style="318" customWidth="1"/>
    <col min="267" max="267" width="6.5546875" style="318" bestFit="1" customWidth="1"/>
    <col min="268" max="268" width="9.88671875" style="318" customWidth="1"/>
    <col min="269" max="269" width="6.5546875" style="318" bestFit="1" customWidth="1"/>
    <col min="270" max="270" width="11.6640625" style="318" bestFit="1" customWidth="1"/>
    <col min="271" max="271" width="6.5546875" style="318" bestFit="1" customWidth="1"/>
    <col min="272" max="272" width="9" style="318"/>
    <col min="273" max="273" width="9.6640625" style="318" bestFit="1" customWidth="1"/>
    <col min="274" max="512" width="9" style="318"/>
    <col min="513" max="513" width="10.6640625" style="318" customWidth="1"/>
    <col min="514" max="514" width="9.88671875" style="318" customWidth="1"/>
    <col min="515" max="515" width="6.33203125" style="318" customWidth="1"/>
    <col min="516" max="516" width="9.88671875" style="318" customWidth="1"/>
    <col min="517" max="517" width="6.109375" style="318" customWidth="1"/>
    <col min="518" max="518" width="9.88671875" style="318" customWidth="1"/>
    <col min="519" max="519" width="6.5546875" style="318" bestFit="1" customWidth="1"/>
    <col min="520" max="520" width="9.88671875" style="318" customWidth="1"/>
    <col min="521" max="521" width="6.5546875" style="318" bestFit="1" customWidth="1"/>
    <col min="522" max="522" width="9.88671875" style="318" customWidth="1"/>
    <col min="523" max="523" width="6.5546875" style="318" bestFit="1" customWidth="1"/>
    <col min="524" max="524" width="9.88671875" style="318" customWidth="1"/>
    <col min="525" max="525" width="6.5546875" style="318" bestFit="1" customWidth="1"/>
    <col min="526" max="526" width="11.6640625" style="318" bestFit="1" customWidth="1"/>
    <col min="527" max="527" width="6.5546875" style="318" bestFit="1" customWidth="1"/>
    <col min="528" max="528" width="9" style="318"/>
    <col min="529" max="529" width="9.6640625" style="318" bestFit="1" customWidth="1"/>
    <col min="530" max="768" width="9" style="318"/>
    <col min="769" max="769" width="10.6640625" style="318" customWidth="1"/>
    <col min="770" max="770" width="9.88671875" style="318" customWidth="1"/>
    <col min="771" max="771" width="6.33203125" style="318" customWidth="1"/>
    <col min="772" max="772" width="9.88671875" style="318" customWidth="1"/>
    <col min="773" max="773" width="6.109375" style="318" customWidth="1"/>
    <col min="774" max="774" width="9.88671875" style="318" customWidth="1"/>
    <col min="775" max="775" width="6.5546875" style="318" bestFit="1" customWidth="1"/>
    <col min="776" max="776" width="9.88671875" style="318" customWidth="1"/>
    <col min="777" max="777" width="6.5546875" style="318" bestFit="1" customWidth="1"/>
    <col min="778" max="778" width="9.88671875" style="318" customWidth="1"/>
    <col min="779" max="779" width="6.5546875" style="318" bestFit="1" customWidth="1"/>
    <col min="780" max="780" width="9.88671875" style="318" customWidth="1"/>
    <col min="781" max="781" width="6.5546875" style="318" bestFit="1" customWidth="1"/>
    <col min="782" max="782" width="11.6640625" style="318" bestFit="1" customWidth="1"/>
    <col min="783" max="783" width="6.5546875" style="318" bestFit="1" customWidth="1"/>
    <col min="784" max="784" width="9" style="318"/>
    <col min="785" max="785" width="9.6640625" style="318" bestFit="1" customWidth="1"/>
    <col min="786" max="1024" width="9" style="318"/>
    <col min="1025" max="1025" width="10.6640625" style="318" customWidth="1"/>
    <col min="1026" max="1026" width="9.88671875" style="318" customWidth="1"/>
    <col min="1027" max="1027" width="6.33203125" style="318" customWidth="1"/>
    <col min="1028" max="1028" width="9.88671875" style="318" customWidth="1"/>
    <col min="1029" max="1029" width="6.109375" style="318" customWidth="1"/>
    <col min="1030" max="1030" width="9.88671875" style="318" customWidth="1"/>
    <col min="1031" max="1031" width="6.5546875" style="318" bestFit="1" customWidth="1"/>
    <col min="1032" max="1032" width="9.88671875" style="318" customWidth="1"/>
    <col min="1033" max="1033" width="6.5546875" style="318" bestFit="1" customWidth="1"/>
    <col min="1034" max="1034" width="9.88671875" style="318" customWidth="1"/>
    <col min="1035" max="1035" width="6.5546875" style="318" bestFit="1" customWidth="1"/>
    <col min="1036" max="1036" width="9.88671875" style="318" customWidth="1"/>
    <col min="1037" max="1037" width="6.5546875" style="318" bestFit="1" customWidth="1"/>
    <col min="1038" max="1038" width="11.6640625" style="318" bestFit="1" customWidth="1"/>
    <col min="1039" max="1039" width="6.5546875" style="318" bestFit="1" customWidth="1"/>
    <col min="1040" max="1040" width="9" style="318"/>
    <col min="1041" max="1041" width="9.6640625" style="318" bestFit="1" customWidth="1"/>
    <col min="1042" max="1280" width="9" style="318"/>
    <col min="1281" max="1281" width="10.6640625" style="318" customWidth="1"/>
    <col min="1282" max="1282" width="9.88671875" style="318" customWidth="1"/>
    <col min="1283" max="1283" width="6.33203125" style="318" customWidth="1"/>
    <col min="1284" max="1284" width="9.88671875" style="318" customWidth="1"/>
    <col min="1285" max="1285" width="6.109375" style="318" customWidth="1"/>
    <col min="1286" max="1286" width="9.88671875" style="318" customWidth="1"/>
    <col min="1287" max="1287" width="6.5546875" style="318" bestFit="1" customWidth="1"/>
    <col min="1288" max="1288" width="9.88671875" style="318" customWidth="1"/>
    <col min="1289" max="1289" width="6.5546875" style="318" bestFit="1" customWidth="1"/>
    <col min="1290" max="1290" width="9.88671875" style="318" customWidth="1"/>
    <col min="1291" max="1291" width="6.5546875" style="318" bestFit="1" customWidth="1"/>
    <col min="1292" max="1292" width="9.88671875" style="318" customWidth="1"/>
    <col min="1293" max="1293" width="6.5546875" style="318" bestFit="1" customWidth="1"/>
    <col min="1294" max="1294" width="11.6640625" style="318" bestFit="1" customWidth="1"/>
    <col min="1295" max="1295" width="6.5546875" style="318" bestFit="1" customWidth="1"/>
    <col min="1296" max="1296" width="9" style="318"/>
    <col min="1297" max="1297" width="9.6640625" style="318" bestFit="1" customWidth="1"/>
    <col min="1298" max="1536" width="9" style="318"/>
    <col min="1537" max="1537" width="10.6640625" style="318" customWidth="1"/>
    <col min="1538" max="1538" width="9.88671875" style="318" customWidth="1"/>
    <col min="1539" max="1539" width="6.33203125" style="318" customWidth="1"/>
    <col min="1540" max="1540" width="9.88671875" style="318" customWidth="1"/>
    <col min="1541" max="1541" width="6.109375" style="318" customWidth="1"/>
    <col min="1542" max="1542" width="9.88671875" style="318" customWidth="1"/>
    <col min="1543" max="1543" width="6.5546875" style="318" bestFit="1" customWidth="1"/>
    <col min="1544" max="1544" width="9.88671875" style="318" customWidth="1"/>
    <col min="1545" max="1545" width="6.5546875" style="318" bestFit="1" customWidth="1"/>
    <col min="1546" max="1546" width="9.88671875" style="318" customWidth="1"/>
    <col min="1547" max="1547" width="6.5546875" style="318" bestFit="1" customWidth="1"/>
    <col min="1548" max="1548" width="9.88671875" style="318" customWidth="1"/>
    <col min="1549" max="1549" width="6.5546875" style="318" bestFit="1" customWidth="1"/>
    <col min="1550" max="1550" width="11.6640625" style="318" bestFit="1" customWidth="1"/>
    <col min="1551" max="1551" width="6.5546875" style="318" bestFit="1" customWidth="1"/>
    <col min="1552" max="1552" width="9" style="318"/>
    <col min="1553" max="1553" width="9.6640625" style="318" bestFit="1" customWidth="1"/>
    <col min="1554" max="1792" width="9" style="318"/>
    <col min="1793" max="1793" width="10.6640625" style="318" customWidth="1"/>
    <col min="1794" max="1794" width="9.88671875" style="318" customWidth="1"/>
    <col min="1795" max="1795" width="6.33203125" style="318" customWidth="1"/>
    <col min="1796" max="1796" width="9.88671875" style="318" customWidth="1"/>
    <col min="1797" max="1797" width="6.109375" style="318" customWidth="1"/>
    <col min="1798" max="1798" width="9.88671875" style="318" customWidth="1"/>
    <col min="1799" max="1799" width="6.5546875" style="318" bestFit="1" customWidth="1"/>
    <col min="1800" max="1800" width="9.88671875" style="318" customWidth="1"/>
    <col min="1801" max="1801" width="6.5546875" style="318" bestFit="1" customWidth="1"/>
    <col min="1802" max="1802" width="9.88671875" style="318" customWidth="1"/>
    <col min="1803" max="1803" width="6.5546875" style="318" bestFit="1" customWidth="1"/>
    <col min="1804" max="1804" width="9.88671875" style="318" customWidth="1"/>
    <col min="1805" max="1805" width="6.5546875" style="318" bestFit="1" customWidth="1"/>
    <col min="1806" max="1806" width="11.6640625" style="318" bestFit="1" customWidth="1"/>
    <col min="1807" max="1807" width="6.5546875" style="318" bestFit="1" customWidth="1"/>
    <col min="1808" max="1808" width="9" style="318"/>
    <col min="1809" max="1809" width="9.6640625" style="318" bestFit="1" customWidth="1"/>
    <col min="1810" max="2048" width="9" style="318"/>
    <col min="2049" max="2049" width="10.6640625" style="318" customWidth="1"/>
    <col min="2050" max="2050" width="9.88671875" style="318" customWidth="1"/>
    <col min="2051" max="2051" width="6.33203125" style="318" customWidth="1"/>
    <col min="2052" max="2052" width="9.88671875" style="318" customWidth="1"/>
    <col min="2053" max="2053" width="6.109375" style="318" customWidth="1"/>
    <col min="2054" max="2054" width="9.88671875" style="318" customWidth="1"/>
    <col min="2055" max="2055" width="6.5546875" style="318" bestFit="1" customWidth="1"/>
    <col min="2056" max="2056" width="9.88671875" style="318" customWidth="1"/>
    <col min="2057" max="2057" width="6.5546875" style="318" bestFit="1" customWidth="1"/>
    <col min="2058" max="2058" width="9.88671875" style="318" customWidth="1"/>
    <col min="2059" max="2059" width="6.5546875" style="318" bestFit="1" customWidth="1"/>
    <col min="2060" max="2060" width="9.88671875" style="318" customWidth="1"/>
    <col min="2061" max="2061" width="6.5546875" style="318" bestFit="1" customWidth="1"/>
    <col min="2062" max="2062" width="11.6640625" style="318" bestFit="1" customWidth="1"/>
    <col min="2063" max="2063" width="6.5546875" style="318" bestFit="1" customWidth="1"/>
    <col min="2064" max="2064" width="9" style="318"/>
    <col min="2065" max="2065" width="9.6640625" style="318" bestFit="1" customWidth="1"/>
    <col min="2066" max="2304" width="9" style="318"/>
    <col min="2305" max="2305" width="10.6640625" style="318" customWidth="1"/>
    <col min="2306" max="2306" width="9.88671875" style="318" customWidth="1"/>
    <col min="2307" max="2307" width="6.33203125" style="318" customWidth="1"/>
    <col min="2308" max="2308" width="9.88671875" style="318" customWidth="1"/>
    <col min="2309" max="2309" width="6.109375" style="318" customWidth="1"/>
    <col min="2310" max="2310" width="9.88671875" style="318" customWidth="1"/>
    <col min="2311" max="2311" width="6.5546875" style="318" bestFit="1" customWidth="1"/>
    <col min="2312" max="2312" width="9.88671875" style="318" customWidth="1"/>
    <col min="2313" max="2313" width="6.5546875" style="318" bestFit="1" customWidth="1"/>
    <col min="2314" max="2314" width="9.88671875" style="318" customWidth="1"/>
    <col min="2315" max="2315" width="6.5546875" style="318" bestFit="1" customWidth="1"/>
    <col min="2316" max="2316" width="9.88671875" style="318" customWidth="1"/>
    <col min="2317" max="2317" width="6.5546875" style="318" bestFit="1" customWidth="1"/>
    <col min="2318" max="2318" width="11.6640625" style="318" bestFit="1" customWidth="1"/>
    <col min="2319" max="2319" width="6.5546875" style="318" bestFit="1" customWidth="1"/>
    <col min="2320" max="2320" width="9" style="318"/>
    <col min="2321" max="2321" width="9.6640625" style="318" bestFit="1" customWidth="1"/>
    <col min="2322" max="2560" width="9" style="318"/>
    <col min="2561" max="2561" width="10.6640625" style="318" customWidth="1"/>
    <col min="2562" max="2562" width="9.88671875" style="318" customWidth="1"/>
    <col min="2563" max="2563" width="6.33203125" style="318" customWidth="1"/>
    <col min="2564" max="2564" width="9.88671875" style="318" customWidth="1"/>
    <col min="2565" max="2565" width="6.109375" style="318" customWidth="1"/>
    <col min="2566" max="2566" width="9.88671875" style="318" customWidth="1"/>
    <col min="2567" max="2567" width="6.5546875" style="318" bestFit="1" customWidth="1"/>
    <col min="2568" max="2568" width="9.88671875" style="318" customWidth="1"/>
    <col min="2569" max="2569" width="6.5546875" style="318" bestFit="1" customWidth="1"/>
    <col min="2570" max="2570" width="9.88671875" style="318" customWidth="1"/>
    <col min="2571" max="2571" width="6.5546875" style="318" bestFit="1" customWidth="1"/>
    <col min="2572" max="2572" width="9.88671875" style="318" customWidth="1"/>
    <col min="2573" max="2573" width="6.5546875" style="318" bestFit="1" customWidth="1"/>
    <col min="2574" max="2574" width="11.6640625" style="318" bestFit="1" customWidth="1"/>
    <col min="2575" max="2575" width="6.5546875" style="318" bestFit="1" customWidth="1"/>
    <col min="2576" max="2576" width="9" style="318"/>
    <col min="2577" max="2577" width="9.6640625" style="318" bestFit="1" customWidth="1"/>
    <col min="2578" max="2816" width="9" style="318"/>
    <col min="2817" max="2817" width="10.6640625" style="318" customWidth="1"/>
    <col min="2818" max="2818" width="9.88671875" style="318" customWidth="1"/>
    <col min="2819" max="2819" width="6.33203125" style="318" customWidth="1"/>
    <col min="2820" max="2820" width="9.88671875" style="318" customWidth="1"/>
    <col min="2821" max="2821" width="6.109375" style="318" customWidth="1"/>
    <col min="2822" max="2822" width="9.88671875" style="318" customWidth="1"/>
    <col min="2823" max="2823" width="6.5546875" style="318" bestFit="1" customWidth="1"/>
    <col min="2824" max="2824" width="9.88671875" style="318" customWidth="1"/>
    <col min="2825" max="2825" width="6.5546875" style="318" bestFit="1" customWidth="1"/>
    <col min="2826" max="2826" width="9.88671875" style="318" customWidth="1"/>
    <col min="2827" max="2827" width="6.5546875" style="318" bestFit="1" customWidth="1"/>
    <col min="2828" max="2828" width="9.88671875" style="318" customWidth="1"/>
    <col min="2829" max="2829" width="6.5546875" style="318" bestFit="1" customWidth="1"/>
    <col min="2830" max="2830" width="11.6640625" style="318" bestFit="1" customWidth="1"/>
    <col min="2831" max="2831" width="6.5546875" style="318" bestFit="1" customWidth="1"/>
    <col min="2832" max="2832" width="9" style="318"/>
    <col min="2833" max="2833" width="9.6640625" style="318" bestFit="1" customWidth="1"/>
    <col min="2834" max="3072" width="9" style="318"/>
    <col min="3073" max="3073" width="10.6640625" style="318" customWidth="1"/>
    <col min="3074" max="3074" width="9.88671875" style="318" customWidth="1"/>
    <col min="3075" max="3075" width="6.33203125" style="318" customWidth="1"/>
    <col min="3076" max="3076" width="9.88671875" style="318" customWidth="1"/>
    <col min="3077" max="3077" width="6.109375" style="318" customWidth="1"/>
    <col min="3078" max="3078" width="9.88671875" style="318" customWidth="1"/>
    <col min="3079" max="3079" width="6.5546875" style="318" bestFit="1" customWidth="1"/>
    <col min="3080" max="3080" width="9.88671875" style="318" customWidth="1"/>
    <col min="3081" max="3081" width="6.5546875" style="318" bestFit="1" customWidth="1"/>
    <col min="3082" max="3082" width="9.88671875" style="318" customWidth="1"/>
    <col min="3083" max="3083" width="6.5546875" style="318" bestFit="1" customWidth="1"/>
    <col min="3084" max="3084" width="9.88671875" style="318" customWidth="1"/>
    <col min="3085" max="3085" width="6.5546875" style="318" bestFit="1" customWidth="1"/>
    <col min="3086" max="3086" width="11.6640625" style="318" bestFit="1" customWidth="1"/>
    <col min="3087" max="3087" width="6.5546875" style="318" bestFit="1" customWidth="1"/>
    <col min="3088" max="3088" width="9" style="318"/>
    <col min="3089" max="3089" width="9.6640625" style="318" bestFit="1" customWidth="1"/>
    <col min="3090" max="3328" width="9" style="318"/>
    <col min="3329" max="3329" width="10.6640625" style="318" customWidth="1"/>
    <col min="3330" max="3330" width="9.88671875" style="318" customWidth="1"/>
    <col min="3331" max="3331" width="6.33203125" style="318" customWidth="1"/>
    <col min="3332" max="3332" width="9.88671875" style="318" customWidth="1"/>
    <col min="3333" max="3333" width="6.109375" style="318" customWidth="1"/>
    <col min="3334" max="3334" width="9.88671875" style="318" customWidth="1"/>
    <col min="3335" max="3335" width="6.5546875" style="318" bestFit="1" customWidth="1"/>
    <col min="3336" max="3336" width="9.88671875" style="318" customWidth="1"/>
    <col min="3337" max="3337" width="6.5546875" style="318" bestFit="1" customWidth="1"/>
    <col min="3338" max="3338" width="9.88671875" style="318" customWidth="1"/>
    <col min="3339" max="3339" width="6.5546875" style="318" bestFit="1" customWidth="1"/>
    <col min="3340" max="3340" width="9.88671875" style="318" customWidth="1"/>
    <col min="3341" max="3341" width="6.5546875" style="318" bestFit="1" customWidth="1"/>
    <col min="3342" max="3342" width="11.6640625" style="318" bestFit="1" customWidth="1"/>
    <col min="3343" max="3343" width="6.5546875" style="318" bestFit="1" customWidth="1"/>
    <col min="3344" max="3344" width="9" style="318"/>
    <col min="3345" max="3345" width="9.6640625" style="318" bestFit="1" customWidth="1"/>
    <col min="3346" max="3584" width="9" style="318"/>
    <col min="3585" max="3585" width="10.6640625" style="318" customWidth="1"/>
    <col min="3586" max="3586" width="9.88671875" style="318" customWidth="1"/>
    <col min="3587" max="3587" width="6.33203125" style="318" customWidth="1"/>
    <col min="3588" max="3588" width="9.88671875" style="318" customWidth="1"/>
    <col min="3589" max="3589" width="6.109375" style="318" customWidth="1"/>
    <col min="3590" max="3590" width="9.88671875" style="318" customWidth="1"/>
    <col min="3591" max="3591" width="6.5546875" style="318" bestFit="1" customWidth="1"/>
    <col min="3592" max="3592" width="9.88671875" style="318" customWidth="1"/>
    <col min="3593" max="3593" width="6.5546875" style="318" bestFit="1" customWidth="1"/>
    <col min="3594" max="3594" width="9.88671875" style="318" customWidth="1"/>
    <col min="3595" max="3595" width="6.5546875" style="318" bestFit="1" customWidth="1"/>
    <col min="3596" max="3596" width="9.88671875" style="318" customWidth="1"/>
    <col min="3597" max="3597" width="6.5546875" style="318" bestFit="1" customWidth="1"/>
    <col min="3598" max="3598" width="11.6640625" style="318" bestFit="1" customWidth="1"/>
    <col min="3599" max="3599" width="6.5546875" style="318" bestFit="1" customWidth="1"/>
    <col min="3600" max="3600" width="9" style="318"/>
    <col min="3601" max="3601" width="9.6640625" style="318" bestFit="1" customWidth="1"/>
    <col min="3602" max="3840" width="9" style="318"/>
    <col min="3841" max="3841" width="10.6640625" style="318" customWidth="1"/>
    <col min="3842" max="3842" width="9.88671875" style="318" customWidth="1"/>
    <col min="3843" max="3843" width="6.33203125" style="318" customWidth="1"/>
    <col min="3844" max="3844" width="9.88671875" style="318" customWidth="1"/>
    <col min="3845" max="3845" width="6.109375" style="318" customWidth="1"/>
    <col min="3846" max="3846" width="9.88671875" style="318" customWidth="1"/>
    <col min="3847" max="3847" width="6.5546875" style="318" bestFit="1" customWidth="1"/>
    <col min="3848" max="3848" width="9.88671875" style="318" customWidth="1"/>
    <col min="3849" max="3849" width="6.5546875" style="318" bestFit="1" customWidth="1"/>
    <col min="3850" max="3850" width="9.88671875" style="318" customWidth="1"/>
    <col min="3851" max="3851" width="6.5546875" style="318" bestFit="1" customWidth="1"/>
    <col min="3852" max="3852" width="9.88671875" style="318" customWidth="1"/>
    <col min="3853" max="3853" width="6.5546875" style="318" bestFit="1" customWidth="1"/>
    <col min="3854" max="3854" width="11.6640625" style="318" bestFit="1" customWidth="1"/>
    <col min="3855" max="3855" width="6.5546875" style="318" bestFit="1" customWidth="1"/>
    <col min="3856" max="3856" width="9" style="318"/>
    <col min="3857" max="3857" width="9.6640625" style="318" bestFit="1" customWidth="1"/>
    <col min="3858" max="4096" width="9" style="318"/>
    <col min="4097" max="4097" width="10.6640625" style="318" customWidth="1"/>
    <col min="4098" max="4098" width="9.88671875" style="318" customWidth="1"/>
    <col min="4099" max="4099" width="6.33203125" style="318" customWidth="1"/>
    <col min="4100" max="4100" width="9.88671875" style="318" customWidth="1"/>
    <col min="4101" max="4101" width="6.109375" style="318" customWidth="1"/>
    <col min="4102" max="4102" width="9.88671875" style="318" customWidth="1"/>
    <col min="4103" max="4103" width="6.5546875" style="318" bestFit="1" customWidth="1"/>
    <col min="4104" max="4104" width="9.88671875" style="318" customWidth="1"/>
    <col min="4105" max="4105" width="6.5546875" style="318" bestFit="1" customWidth="1"/>
    <col min="4106" max="4106" width="9.88671875" style="318" customWidth="1"/>
    <col min="4107" max="4107" width="6.5546875" style="318" bestFit="1" customWidth="1"/>
    <col min="4108" max="4108" width="9.88671875" style="318" customWidth="1"/>
    <col min="4109" max="4109" width="6.5546875" style="318" bestFit="1" customWidth="1"/>
    <col min="4110" max="4110" width="11.6640625" style="318" bestFit="1" customWidth="1"/>
    <col min="4111" max="4111" width="6.5546875" style="318" bestFit="1" customWidth="1"/>
    <col min="4112" max="4112" width="9" style="318"/>
    <col min="4113" max="4113" width="9.6640625" style="318" bestFit="1" customWidth="1"/>
    <col min="4114" max="4352" width="9" style="318"/>
    <col min="4353" max="4353" width="10.6640625" style="318" customWidth="1"/>
    <col min="4354" max="4354" width="9.88671875" style="318" customWidth="1"/>
    <col min="4355" max="4355" width="6.33203125" style="318" customWidth="1"/>
    <col min="4356" max="4356" width="9.88671875" style="318" customWidth="1"/>
    <col min="4357" max="4357" width="6.109375" style="318" customWidth="1"/>
    <col min="4358" max="4358" width="9.88671875" style="318" customWidth="1"/>
    <col min="4359" max="4359" width="6.5546875" style="318" bestFit="1" customWidth="1"/>
    <col min="4360" max="4360" width="9.88671875" style="318" customWidth="1"/>
    <col min="4361" max="4361" width="6.5546875" style="318" bestFit="1" customWidth="1"/>
    <col min="4362" max="4362" width="9.88671875" style="318" customWidth="1"/>
    <col min="4363" max="4363" width="6.5546875" style="318" bestFit="1" customWidth="1"/>
    <col min="4364" max="4364" width="9.88671875" style="318" customWidth="1"/>
    <col min="4365" max="4365" width="6.5546875" style="318" bestFit="1" customWidth="1"/>
    <col min="4366" max="4366" width="11.6640625" style="318" bestFit="1" customWidth="1"/>
    <col min="4367" max="4367" width="6.5546875" style="318" bestFit="1" customWidth="1"/>
    <col min="4368" max="4368" width="9" style="318"/>
    <col min="4369" max="4369" width="9.6640625" style="318" bestFit="1" customWidth="1"/>
    <col min="4370" max="4608" width="9" style="318"/>
    <col min="4609" max="4609" width="10.6640625" style="318" customWidth="1"/>
    <col min="4610" max="4610" width="9.88671875" style="318" customWidth="1"/>
    <col min="4611" max="4611" width="6.33203125" style="318" customWidth="1"/>
    <col min="4612" max="4612" width="9.88671875" style="318" customWidth="1"/>
    <col min="4613" max="4613" width="6.109375" style="318" customWidth="1"/>
    <col min="4614" max="4614" width="9.88671875" style="318" customWidth="1"/>
    <col min="4615" max="4615" width="6.5546875" style="318" bestFit="1" customWidth="1"/>
    <col min="4616" max="4616" width="9.88671875" style="318" customWidth="1"/>
    <col min="4617" max="4617" width="6.5546875" style="318" bestFit="1" customWidth="1"/>
    <col min="4618" max="4618" width="9.88671875" style="318" customWidth="1"/>
    <col min="4619" max="4619" width="6.5546875" style="318" bestFit="1" customWidth="1"/>
    <col min="4620" max="4620" width="9.88671875" style="318" customWidth="1"/>
    <col min="4621" max="4621" width="6.5546875" style="318" bestFit="1" customWidth="1"/>
    <col min="4622" max="4622" width="11.6640625" style="318" bestFit="1" customWidth="1"/>
    <col min="4623" max="4623" width="6.5546875" style="318" bestFit="1" customWidth="1"/>
    <col min="4624" max="4624" width="9" style="318"/>
    <col min="4625" max="4625" width="9.6640625" style="318" bestFit="1" customWidth="1"/>
    <col min="4626" max="4864" width="9" style="318"/>
    <col min="4865" max="4865" width="10.6640625" style="318" customWidth="1"/>
    <col min="4866" max="4866" width="9.88671875" style="318" customWidth="1"/>
    <col min="4867" max="4867" width="6.33203125" style="318" customWidth="1"/>
    <col min="4868" max="4868" width="9.88671875" style="318" customWidth="1"/>
    <col min="4869" max="4869" width="6.109375" style="318" customWidth="1"/>
    <col min="4870" max="4870" width="9.88671875" style="318" customWidth="1"/>
    <col min="4871" max="4871" width="6.5546875" style="318" bestFit="1" customWidth="1"/>
    <col min="4872" max="4872" width="9.88671875" style="318" customWidth="1"/>
    <col min="4873" max="4873" width="6.5546875" style="318" bestFit="1" customWidth="1"/>
    <col min="4874" max="4874" width="9.88671875" style="318" customWidth="1"/>
    <col min="4875" max="4875" width="6.5546875" style="318" bestFit="1" customWidth="1"/>
    <col min="4876" max="4876" width="9.88671875" style="318" customWidth="1"/>
    <col min="4877" max="4877" width="6.5546875" style="318" bestFit="1" customWidth="1"/>
    <col min="4878" max="4878" width="11.6640625" style="318" bestFit="1" customWidth="1"/>
    <col min="4879" max="4879" width="6.5546875" style="318" bestFit="1" customWidth="1"/>
    <col min="4880" max="4880" width="9" style="318"/>
    <col min="4881" max="4881" width="9.6640625" style="318" bestFit="1" customWidth="1"/>
    <col min="4882" max="5120" width="9" style="318"/>
    <col min="5121" max="5121" width="10.6640625" style="318" customWidth="1"/>
    <col min="5122" max="5122" width="9.88671875" style="318" customWidth="1"/>
    <col min="5123" max="5123" width="6.33203125" style="318" customWidth="1"/>
    <col min="5124" max="5124" width="9.88671875" style="318" customWidth="1"/>
    <col min="5125" max="5125" width="6.109375" style="318" customWidth="1"/>
    <col min="5126" max="5126" width="9.88671875" style="318" customWidth="1"/>
    <col min="5127" max="5127" width="6.5546875" style="318" bestFit="1" customWidth="1"/>
    <col min="5128" max="5128" width="9.88671875" style="318" customWidth="1"/>
    <col min="5129" max="5129" width="6.5546875" style="318" bestFit="1" customWidth="1"/>
    <col min="5130" max="5130" width="9.88671875" style="318" customWidth="1"/>
    <col min="5131" max="5131" width="6.5546875" style="318" bestFit="1" customWidth="1"/>
    <col min="5132" max="5132" width="9.88671875" style="318" customWidth="1"/>
    <col min="5133" max="5133" width="6.5546875" style="318" bestFit="1" customWidth="1"/>
    <col min="5134" max="5134" width="11.6640625" style="318" bestFit="1" customWidth="1"/>
    <col min="5135" max="5135" width="6.5546875" style="318" bestFit="1" customWidth="1"/>
    <col min="5136" max="5136" width="9" style="318"/>
    <col min="5137" max="5137" width="9.6640625" style="318" bestFit="1" customWidth="1"/>
    <col min="5138" max="5376" width="9" style="318"/>
    <col min="5377" max="5377" width="10.6640625" style="318" customWidth="1"/>
    <col min="5378" max="5378" width="9.88671875" style="318" customWidth="1"/>
    <col min="5379" max="5379" width="6.33203125" style="318" customWidth="1"/>
    <col min="5380" max="5380" width="9.88671875" style="318" customWidth="1"/>
    <col min="5381" max="5381" width="6.109375" style="318" customWidth="1"/>
    <col min="5382" max="5382" width="9.88671875" style="318" customWidth="1"/>
    <col min="5383" max="5383" width="6.5546875" style="318" bestFit="1" customWidth="1"/>
    <col min="5384" max="5384" width="9.88671875" style="318" customWidth="1"/>
    <col min="5385" max="5385" width="6.5546875" style="318" bestFit="1" customWidth="1"/>
    <col min="5386" max="5386" width="9.88671875" style="318" customWidth="1"/>
    <col min="5387" max="5387" width="6.5546875" style="318" bestFit="1" customWidth="1"/>
    <col min="5388" max="5388" width="9.88671875" style="318" customWidth="1"/>
    <col min="5389" max="5389" width="6.5546875" style="318" bestFit="1" customWidth="1"/>
    <col min="5390" max="5390" width="11.6640625" style="318" bestFit="1" customWidth="1"/>
    <col min="5391" max="5391" width="6.5546875" style="318" bestFit="1" customWidth="1"/>
    <col min="5392" max="5392" width="9" style="318"/>
    <col min="5393" max="5393" width="9.6640625" style="318" bestFit="1" customWidth="1"/>
    <col min="5394" max="5632" width="9" style="318"/>
    <col min="5633" max="5633" width="10.6640625" style="318" customWidth="1"/>
    <col min="5634" max="5634" width="9.88671875" style="318" customWidth="1"/>
    <col min="5635" max="5635" width="6.33203125" style="318" customWidth="1"/>
    <col min="5636" max="5636" width="9.88671875" style="318" customWidth="1"/>
    <col min="5637" max="5637" width="6.109375" style="318" customWidth="1"/>
    <col min="5638" max="5638" width="9.88671875" style="318" customWidth="1"/>
    <col min="5639" max="5639" width="6.5546875" style="318" bestFit="1" customWidth="1"/>
    <col min="5640" max="5640" width="9.88671875" style="318" customWidth="1"/>
    <col min="5641" max="5641" width="6.5546875" style="318" bestFit="1" customWidth="1"/>
    <col min="5642" max="5642" width="9.88671875" style="318" customWidth="1"/>
    <col min="5643" max="5643" width="6.5546875" style="318" bestFit="1" customWidth="1"/>
    <col min="5644" max="5644" width="9.88671875" style="318" customWidth="1"/>
    <col min="5645" max="5645" width="6.5546875" style="318" bestFit="1" customWidth="1"/>
    <col min="5646" max="5646" width="11.6640625" style="318" bestFit="1" customWidth="1"/>
    <col min="5647" max="5647" width="6.5546875" style="318" bestFit="1" customWidth="1"/>
    <col min="5648" max="5648" width="9" style="318"/>
    <col min="5649" max="5649" width="9.6640625" style="318" bestFit="1" customWidth="1"/>
    <col min="5650" max="5888" width="9" style="318"/>
    <col min="5889" max="5889" width="10.6640625" style="318" customWidth="1"/>
    <col min="5890" max="5890" width="9.88671875" style="318" customWidth="1"/>
    <col min="5891" max="5891" width="6.33203125" style="318" customWidth="1"/>
    <col min="5892" max="5892" width="9.88671875" style="318" customWidth="1"/>
    <col min="5893" max="5893" width="6.109375" style="318" customWidth="1"/>
    <col min="5894" max="5894" width="9.88671875" style="318" customWidth="1"/>
    <col min="5895" max="5895" width="6.5546875" style="318" bestFit="1" customWidth="1"/>
    <col min="5896" max="5896" width="9.88671875" style="318" customWidth="1"/>
    <col min="5897" max="5897" width="6.5546875" style="318" bestFit="1" customWidth="1"/>
    <col min="5898" max="5898" width="9.88671875" style="318" customWidth="1"/>
    <col min="5899" max="5899" width="6.5546875" style="318" bestFit="1" customWidth="1"/>
    <col min="5900" max="5900" width="9.88671875" style="318" customWidth="1"/>
    <col min="5901" max="5901" width="6.5546875" style="318" bestFit="1" customWidth="1"/>
    <col min="5902" max="5902" width="11.6640625" style="318" bestFit="1" customWidth="1"/>
    <col min="5903" max="5903" width="6.5546875" style="318" bestFit="1" customWidth="1"/>
    <col min="5904" max="5904" width="9" style="318"/>
    <col min="5905" max="5905" width="9.6640625" style="318" bestFit="1" customWidth="1"/>
    <col min="5906" max="6144" width="9" style="318"/>
    <col min="6145" max="6145" width="10.6640625" style="318" customWidth="1"/>
    <col min="6146" max="6146" width="9.88671875" style="318" customWidth="1"/>
    <col min="6147" max="6147" width="6.33203125" style="318" customWidth="1"/>
    <col min="6148" max="6148" width="9.88671875" style="318" customWidth="1"/>
    <col min="6149" max="6149" width="6.109375" style="318" customWidth="1"/>
    <col min="6150" max="6150" width="9.88671875" style="318" customWidth="1"/>
    <col min="6151" max="6151" width="6.5546875" style="318" bestFit="1" customWidth="1"/>
    <col min="6152" max="6152" width="9.88671875" style="318" customWidth="1"/>
    <col min="6153" max="6153" width="6.5546875" style="318" bestFit="1" customWidth="1"/>
    <col min="6154" max="6154" width="9.88671875" style="318" customWidth="1"/>
    <col min="6155" max="6155" width="6.5546875" style="318" bestFit="1" customWidth="1"/>
    <col min="6156" max="6156" width="9.88671875" style="318" customWidth="1"/>
    <col min="6157" max="6157" width="6.5546875" style="318" bestFit="1" customWidth="1"/>
    <col min="6158" max="6158" width="11.6640625" style="318" bestFit="1" customWidth="1"/>
    <col min="6159" max="6159" width="6.5546875" style="318" bestFit="1" customWidth="1"/>
    <col min="6160" max="6160" width="9" style="318"/>
    <col min="6161" max="6161" width="9.6640625" style="318" bestFit="1" customWidth="1"/>
    <col min="6162" max="6400" width="9" style="318"/>
    <col min="6401" max="6401" width="10.6640625" style="318" customWidth="1"/>
    <col min="6402" max="6402" width="9.88671875" style="318" customWidth="1"/>
    <col min="6403" max="6403" width="6.33203125" style="318" customWidth="1"/>
    <col min="6404" max="6404" width="9.88671875" style="318" customWidth="1"/>
    <col min="6405" max="6405" width="6.109375" style="318" customWidth="1"/>
    <col min="6406" max="6406" width="9.88671875" style="318" customWidth="1"/>
    <col min="6407" max="6407" width="6.5546875" style="318" bestFit="1" customWidth="1"/>
    <col min="6408" max="6408" width="9.88671875" style="318" customWidth="1"/>
    <col min="6409" max="6409" width="6.5546875" style="318" bestFit="1" customWidth="1"/>
    <col min="6410" max="6410" width="9.88671875" style="318" customWidth="1"/>
    <col min="6411" max="6411" width="6.5546875" style="318" bestFit="1" customWidth="1"/>
    <col min="6412" max="6412" width="9.88671875" style="318" customWidth="1"/>
    <col min="6413" max="6413" width="6.5546875" style="318" bestFit="1" customWidth="1"/>
    <col min="6414" max="6414" width="11.6640625" style="318" bestFit="1" customWidth="1"/>
    <col min="6415" max="6415" width="6.5546875" style="318" bestFit="1" customWidth="1"/>
    <col min="6416" max="6416" width="9" style="318"/>
    <col min="6417" max="6417" width="9.6640625" style="318" bestFit="1" customWidth="1"/>
    <col min="6418" max="6656" width="9" style="318"/>
    <col min="6657" max="6657" width="10.6640625" style="318" customWidth="1"/>
    <col min="6658" max="6658" width="9.88671875" style="318" customWidth="1"/>
    <col min="6659" max="6659" width="6.33203125" style="318" customWidth="1"/>
    <col min="6660" max="6660" width="9.88671875" style="318" customWidth="1"/>
    <col min="6661" max="6661" width="6.109375" style="318" customWidth="1"/>
    <col min="6662" max="6662" width="9.88671875" style="318" customWidth="1"/>
    <col min="6663" max="6663" width="6.5546875" style="318" bestFit="1" customWidth="1"/>
    <col min="6664" max="6664" width="9.88671875" style="318" customWidth="1"/>
    <col min="6665" max="6665" width="6.5546875" style="318" bestFit="1" customWidth="1"/>
    <col min="6666" max="6666" width="9.88671875" style="318" customWidth="1"/>
    <col min="6667" max="6667" width="6.5546875" style="318" bestFit="1" customWidth="1"/>
    <col min="6668" max="6668" width="9.88671875" style="318" customWidth="1"/>
    <col min="6669" max="6669" width="6.5546875" style="318" bestFit="1" customWidth="1"/>
    <col min="6670" max="6670" width="11.6640625" style="318" bestFit="1" customWidth="1"/>
    <col min="6671" max="6671" width="6.5546875" style="318" bestFit="1" customWidth="1"/>
    <col min="6672" max="6672" width="9" style="318"/>
    <col min="6673" max="6673" width="9.6640625" style="318" bestFit="1" customWidth="1"/>
    <col min="6674" max="6912" width="9" style="318"/>
    <col min="6913" max="6913" width="10.6640625" style="318" customWidth="1"/>
    <col min="6914" max="6914" width="9.88671875" style="318" customWidth="1"/>
    <col min="6915" max="6915" width="6.33203125" style="318" customWidth="1"/>
    <col min="6916" max="6916" width="9.88671875" style="318" customWidth="1"/>
    <col min="6917" max="6917" width="6.109375" style="318" customWidth="1"/>
    <col min="6918" max="6918" width="9.88671875" style="318" customWidth="1"/>
    <col min="6919" max="6919" width="6.5546875" style="318" bestFit="1" customWidth="1"/>
    <col min="6920" max="6920" width="9.88671875" style="318" customWidth="1"/>
    <col min="6921" max="6921" width="6.5546875" style="318" bestFit="1" customWidth="1"/>
    <col min="6922" max="6922" width="9.88671875" style="318" customWidth="1"/>
    <col min="6923" max="6923" width="6.5546875" style="318" bestFit="1" customWidth="1"/>
    <col min="6924" max="6924" width="9.88671875" style="318" customWidth="1"/>
    <col min="6925" max="6925" width="6.5546875" style="318" bestFit="1" customWidth="1"/>
    <col min="6926" max="6926" width="11.6640625" style="318" bestFit="1" customWidth="1"/>
    <col min="6927" max="6927" width="6.5546875" style="318" bestFit="1" customWidth="1"/>
    <col min="6928" max="6928" width="9" style="318"/>
    <col min="6929" max="6929" width="9.6640625" style="318" bestFit="1" customWidth="1"/>
    <col min="6930" max="7168" width="9" style="318"/>
    <col min="7169" max="7169" width="10.6640625" style="318" customWidth="1"/>
    <col min="7170" max="7170" width="9.88671875" style="318" customWidth="1"/>
    <col min="7171" max="7171" width="6.33203125" style="318" customWidth="1"/>
    <col min="7172" max="7172" width="9.88671875" style="318" customWidth="1"/>
    <col min="7173" max="7173" width="6.109375" style="318" customWidth="1"/>
    <col min="7174" max="7174" width="9.88671875" style="318" customWidth="1"/>
    <col min="7175" max="7175" width="6.5546875" style="318" bestFit="1" customWidth="1"/>
    <col min="7176" max="7176" width="9.88671875" style="318" customWidth="1"/>
    <col min="7177" max="7177" width="6.5546875" style="318" bestFit="1" customWidth="1"/>
    <col min="7178" max="7178" width="9.88671875" style="318" customWidth="1"/>
    <col min="7179" max="7179" width="6.5546875" style="318" bestFit="1" customWidth="1"/>
    <col min="7180" max="7180" width="9.88671875" style="318" customWidth="1"/>
    <col min="7181" max="7181" width="6.5546875" style="318" bestFit="1" customWidth="1"/>
    <col min="7182" max="7182" width="11.6640625" style="318" bestFit="1" customWidth="1"/>
    <col min="7183" max="7183" width="6.5546875" style="318" bestFit="1" customWidth="1"/>
    <col min="7184" max="7184" width="9" style="318"/>
    <col min="7185" max="7185" width="9.6640625" style="318" bestFit="1" customWidth="1"/>
    <col min="7186" max="7424" width="9" style="318"/>
    <col min="7425" max="7425" width="10.6640625" style="318" customWidth="1"/>
    <col min="7426" max="7426" width="9.88671875" style="318" customWidth="1"/>
    <col min="7427" max="7427" width="6.33203125" style="318" customWidth="1"/>
    <col min="7428" max="7428" width="9.88671875" style="318" customWidth="1"/>
    <col min="7429" max="7429" width="6.109375" style="318" customWidth="1"/>
    <col min="7430" max="7430" width="9.88671875" style="318" customWidth="1"/>
    <col min="7431" max="7431" width="6.5546875" style="318" bestFit="1" customWidth="1"/>
    <col min="7432" max="7432" width="9.88671875" style="318" customWidth="1"/>
    <col min="7433" max="7433" width="6.5546875" style="318" bestFit="1" customWidth="1"/>
    <col min="7434" max="7434" width="9.88671875" style="318" customWidth="1"/>
    <col min="7435" max="7435" width="6.5546875" style="318" bestFit="1" customWidth="1"/>
    <col min="7436" max="7436" width="9.88671875" style="318" customWidth="1"/>
    <col min="7437" max="7437" width="6.5546875" style="318" bestFit="1" customWidth="1"/>
    <col min="7438" max="7438" width="11.6640625" style="318" bestFit="1" customWidth="1"/>
    <col min="7439" max="7439" width="6.5546875" style="318" bestFit="1" customWidth="1"/>
    <col min="7440" max="7440" width="9" style="318"/>
    <col min="7441" max="7441" width="9.6640625" style="318" bestFit="1" customWidth="1"/>
    <col min="7442" max="7680" width="9" style="318"/>
    <col min="7681" max="7681" width="10.6640625" style="318" customWidth="1"/>
    <col min="7682" max="7682" width="9.88671875" style="318" customWidth="1"/>
    <col min="7683" max="7683" width="6.33203125" style="318" customWidth="1"/>
    <col min="7684" max="7684" width="9.88671875" style="318" customWidth="1"/>
    <col min="7685" max="7685" width="6.109375" style="318" customWidth="1"/>
    <col min="7686" max="7686" width="9.88671875" style="318" customWidth="1"/>
    <col min="7687" max="7687" width="6.5546875" style="318" bestFit="1" customWidth="1"/>
    <col min="7688" max="7688" width="9.88671875" style="318" customWidth="1"/>
    <col min="7689" max="7689" width="6.5546875" style="318" bestFit="1" customWidth="1"/>
    <col min="7690" max="7690" width="9.88671875" style="318" customWidth="1"/>
    <col min="7691" max="7691" width="6.5546875" style="318" bestFit="1" customWidth="1"/>
    <col min="7692" max="7692" width="9.88671875" style="318" customWidth="1"/>
    <col min="7693" max="7693" width="6.5546875" style="318" bestFit="1" customWidth="1"/>
    <col min="7694" max="7694" width="11.6640625" style="318" bestFit="1" customWidth="1"/>
    <col min="7695" max="7695" width="6.5546875" style="318" bestFit="1" customWidth="1"/>
    <col min="7696" max="7696" width="9" style="318"/>
    <col min="7697" max="7697" width="9.6640625" style="318" bestFit="1" customWidth="1"/>
    <col min="7698" max="7936" width="9" style="318"/>
    <col min="7937" max="7937" width="10.6640625" style="318" customWidth="1"/>
    <col min="7938" max="7938" width="9.88671875" style="318" customWidth="1"/>
    <col min="7939" max="7939" width="6.33203125" style="318" customWidth="1"/>
    <col min="7940" max="7940" width="9.88671875" style="318" customWidth="1"/>
    <col min="7941" max="7941" width="6.109375" style="318" customWidth="1"/>
    <col min="7942" max="7942" width="9.88671875" style="318" customWidth="1"/>
    <col min="7943" max="7943" width="6.5546875" style="318" bestFit="1" customWidth="1"/>
    <col min="7944" max="7944" width="9.88671875" style="318" customWidth="1"/>
    <col min="7945" max="7945" width="6.5546875" style="318" bestFit="1" customWidth="1"/>
    <col min="7946" max="7946" width="9.88671875" style="318" customWidth="1"/>
    <col min="7947" max="7947" width="6.5546875" style="318" bestFit="1" customWidth="1"/>
    <col min="7948" max="7948" width="9.88671875" style="318" customWidth="1"/>
    <col min="7949" max="7949" width="6.5546875" style="318" bestFit="1" customWidth="1"/>
    <col min="7950" max="7950" width="11.6640625" style="318" bestFit="1" customWidth="1"/>
    <col min="7951" max="7951" width="6.5546875" style="318" bestFit="1" customWidth="1"/>
    <col min="7952" max="7952" width="9" style="318"/>
    <col min="7953" max="7953" width="9.6640625" style="318" bestFit="1" customWidth="1"/>
    <col min="7954" max="8192" width="9" style="318"/>
    <col min="8193" max="8193" width="10.6640625" style="318" customWidth="1"/>
    <col min="8194" max="8194" width="9.88671875" style="318" customWidth="1"/>
    <col min="8195" max="8195" width="6.33203125" style="318" customWidth="1"/>
    <col min="8196" max="8196" width="9.88671875" style="318" customWidth="1"/>
    <col min="8197" max="8197" width="6.109375" style="318" customWidth="1"/>
    <col min="8198" max="8198" width="9.88671875" style="318" customWidth="1"/>
    <col min="8199" max="8199" width="6.5546875" style="318" bestFit="1" customWidth="1"/>
    <col min="8200" max="8200" width="9.88671875" style="318" customWidth="1"/>
    <col min="8201" max="8201" width="6.5546875" style="318" bestFit="1" customWidth="1"/>
    <col min="8202" max="8202" width="9.88671875" style="318" customWidth="1"/>
    <col min="8203" max="8203" width="6.5546875" style="318" bestFit="1" customWidth="1"/>
    <col min="8204" max="8204" width="9.88671875" style="318" customWidth="1"/>
    <col min="8205" max="8205" width="6.5546875" style="318" bestFit="1" customWidth="1"/>
    <col min="8206" max="8206" width="11.6640625" style="318" bestFit="1" customWidth="1"/>
    <col min="8207" max="8207" width="6.5546875" style="318" bestFit="1" customWidth="1"/>
    <col min="8208" max="8208" width="9" style="318"/>
    <col min="8209" max="8209" width="9.6640625" style="318" bestFit="1" customWidth="1"/>
    <col min="8210" max="8448" width="9" style="318"/>
    <col min="8449" max="8449" width="10.6640625" style="318" customWidth="1"/>
    <col min="8450" max="8450" width="9.88671875" style="318" customWidth="1"/>
    <col min="8451" max="8451" width="6.33203125" style="318" customWidth="1"/>
    <col min="8452" max="8452" width="9.88671875" style="318" customWidth="1"/>
    <col min="8453" max="8453" width="6.109375" style="318" customWidth="1"/>
    <col min="8454" max="8454" width="9.88671875" style="318" customWidth="1"/>
    <col min="8455" max="8455" width="6.5546875" style="318" bestFit="1" customWidth="1"/>
    <col min="8456" max="8456" width="9.88671875" style="318" customWidth="1"/>
    <col min="8457" max="8457" width="6.5546875" style="318" bestFit="1" customWidth="1"/>
    <col min="8458" max="8458" width="9.88671875" style="318" customWidth="1"/>
    <col min="8459" max="8459" width="6.5546875" style="318" bestFit="1" customWidth="1"/>
    <col min="8460" max="8460" width="9.88671875" style="318" customWidth="1"/>
    <col min="8461" max="8461" width="6.5546875" style="318" bestFit="1" customWidth="1"/>
    <col min="8462" max="8462" width="11.6640625" style="318" bestFit="1" customWidth="1"/>
    <col min="8463" max="8463" width="6.5546875" style="318" bestFit="1" customWidth="1"/>
    <col min="8464" max="8464" width="9" style="318"/>
    <col min="8465" max="8465" width="9.6640625" style="318" bestFit="1" customWidth="1"/>
    <col min="8466" max="8704" width="9" style="318"/>
    <col min="8705" max="8705" width="10.6640625" style="318" customWidth="1"/>
    <col min="8706" max="8706" width="9.88671875" style="318" customWidth="1"/>
    <col min="8707" max="8707" width="6.33203125" style="318" customWidth="1"/>
    <col min="8708" max="8708" width="9.88671875" style="318" customWidth="1"/>
    <col min="8709" max="8709" width="6.109375" style="318" customWidth="1"/>
    <col min="8710" max="8710" width="9.88671875" style="318" customWidth="1"/>
    <col min="8711" max="8711" width="6.5546875" style="318" bestFit="1" customWidth="1"/>
    <col min="8712" max="8712" width="9.88671875" style="318" customWidth="1"/>
    <col min="8713" max="8713" width="6.5546875" style="318" bestFit="1" customWidth="1"/>
    <col min="8714" max="8714" width="9.88671875" style="318" customWidth="1"/>
    <col min="8715" max="8715" width="6.5546875" style="318" bestFit="1" customWidth="1"/>
    <col min="8716" max="8716" width="9.88671875" style="318" customWidth="1"/>
    <col min="8717" max="8717" width="6.5546875" style="318" bestFit="1" customWidth="1"/>
    <col min="8718" max="8718" width="11.6640625" style="318" bestFit="1" customWidth="1"/>
    <col min="8719" max="8719" width="6.5546875" style="318" bestFit="1" customWidth="1"/>
    <col min="8720" max="8720" width="9" style="318"/>
    <col min="8721" max="8721" width="9.6640625" style="318" bestFit="1" customWidth="1"/>
    <col min="8722" max="8960" width="9" style="318"/>
    <col min="8961" max="8961" width="10.6640625" style="318" customWidth="1"/>
    <col min="8962" max="8962" width="9.88671875" style="318" customWidth="1"/>
    <col min="8963" max="8963" width="6.33203125" style="318" customWidth="1"/>
    <col min="8964" max="8964" width="9.88671875" style="318" customWidth="1"/>
    <col min="8965" max="8965" width="6.109375" style="318" customWidth="1"/>
    <col min="8966" max="8966" width="9.88671875" style="318" customWidth="1"/>
    <col min="8967" max="8967" width="6.5546875" style="318" bestFit="1" customWidth="1"/>
    <col min="8968" max="8968" width="9.88671875" style="318" customWidth="1"/>
    <col min="8969" max="8969" width="6.5546875" style="318" bestFit="1" customWidth="1"/>
    <col min="8970" max="8970" width="9.88671875" style="318" customWidth="1"/>
    <col min="8971" max="8971" width="6.5546875" style="318" bestFit="1" customWidth="1"/>
    <col min="8972" max="8972" width="9.88671875" style="318" customWidth="1"/>
    <col min="8973" max="8973" width="6.5546875" style="318" bestFit="1" customWidth="1"/>
    <col min="8974" max="8974" width="11.6640625" style="318" bestFit="1" customWidth="1"/>
    <col min="8975" max="8975" width="6.5546875" style="318" bestFit="1" customWidth="1"/>
    <col min="8976" max="8976" width="9" style="318"/>
    <col min="8977" max="8977" width="9.6640625" style="318" bestFit="1" customWidth="1"/>
    <col min="8978" max="9216" width="9" style="318"/>
    <col min="9217" max="9217" width="10.6640625" style="318" customWidth="1"/>
    <col min="9218" max="9218" width="9.88671875" style="318" customWidth="1"/>
    <col min="9219" max="9219" width="6.33203125" style="318" customWidth="1"/>
    <col min="9220" max="9220" width="9.88671875" style="318" customWidth="1"/>
    <col min="9221" max="9221" width="6.109375" style="318" customWidth="1"/>
    <col min="9222" max="9222" width="9.88671875" style="318" customWidth="1"/>
    <col min="9223" max="9223" width="6.5546875" style="318" bestFit="1" customWidth="1"/>
    <col min="9224" max="9224" width="9.88671875" style="318" customWidth="1"/>
    <col min="9225" max="9225" width="6.5546875" style="318" bestFit="1" customWidth="1"/>
    <col min="9226" max="9226" width="9.88671875" style="318" customWidth="1"/>
    <col min="9227" max="9227" width="6.5546875" style="318" bestFit="1" customWidth="1"/>
    <col min="9228" max="9228" width="9.88671875" style="318" customWidth="1"/>
    <col min="9229" max="9229" width="6.5546875" style="318" bestFit="1" customWidth="1"/>
    <col min="9230" max="9230" width="11.6640625" style="318" bestFit="1" customWidth="1"/>
    <col min="9231" max="9231" width="6.5546875" style="318" bestFit="1" customWidth="1"/>
    <col min="9232" max="9232" width="9" style="318"/>
    <col min="9233" max="9233" width="9.6640625" style="318" bestFit="1" customWidth="1"/>
    <col min="9234" max="9472" width="9" style="318"/>
    <col min="9473" max="9473" width="10.6640625" style="318" customWidth="1"/>
    <col min="9474" max="9474" width="9.88671875" style="318" customWidth="1"/>
    <col min="9475" max="9475" width="6.33203125" style="318" customWidth="1"/>
    <col min="9476" max="9476" width="9.88671875" style="318" customWidth="1"/>
    <col min="9477" max="9477" width="6.109375" style="318" customWidth="1"/>
    <col min="9478" max="9478" width="9.88671875" style="318" customWidth="1"/>
    <col min="9479" max="9479" width="6.5546875" style="318" bestFit="1" customWidth="1"/>
    <col min="9480" max="9480" width="9.88671875" style="318" customWidth="1"/>
    <col min="9481" max="9481" width="6.5546875" style="318" bestFit="1" customWidth="1"/>
    <col min="9482" max="9482" width="9.88671875" style="318" customWidth="1"/>
    <col min="9483" max="9483" width="6.5546875" style="318" bestFit="1" customWidth="1"/>
    <col min="9484" max="9484" width="9.88671875" style="318" customWidth="1"/>
    <col min="9485" max="9485" width="6.5546875" style="318" bestFit="1" customWidth="1"/>
    <col min="9486" max="9486" width="11.6640625" style="318" bestFit="1" customWidth="1"/>
    <col min="9487" max="9487" width="6.5546875" style="318" bestFit="1" customWidth="1"/>
    <col min="9488" max="9488" width="9" style="318"/>
    <col min="9489" max="9489" width="9.6640625" style="318" bestFit="1" customWidth="1"/>
    <col min="9490" max="9728" width="9" style="318"/>
    <col min="9729" max="9729" width="10.6640625" style="318" customWidth="1"/>
    <col min="9730" max="9730" width="9.88671875" style="318" customWidth="1"/>
    <col min="9731" max="9731" width="6.33203125" style="318" customWidth="1"/>
    <col min="9732" max="9732" width="9.88671875" style="318" customWidth="1"/>
    <col min="9733" max="9733" width="6.109375" style="318" customWidth="1"/>
    <col min="9734" max="9734" width="9.88671875" style="318" customWidth="1"/>
    <col min="9735" max="9735" width="6.5546875" style="318" bestFit="1" customWidth="1"/>
    <col min="9736" max="9736" width="9.88671875" style="318" customWidth="1"/>
    <col min="9737" max="9737" width="6.5546875" style="318" bestFit="1" customWidth="1"/>
    <col min="9738" max="9738" width="9.88671875" style="318" customWidth="1"/>
    <col min="9739" max="9739" width="6.5546875" style="318" bestFit="1" customWidth="1"/>
    <col min="9740" max="9740" width="9.88671875" style="318" customWidth="1"/>
    <col min="9741" max="9741" width="6.5546875" style="318" bestFit="1" customWidth="1"/>
    <col min="9742" max="9742" width="11.6640625" style="318" bestFit="1" customWidth="1"/>
    <col min="9743" max="9743" width="6.5546875" style="318" bestFit="1" customWidth="1"/>
    <col min="9744" max="9744" width="9" style="318"/>
    <col min="9745" max="9745" width="9.6640625" style="318" bestFit="1" customWidth="1"/>
    <col min="9746" max="9984" width="9" style="318"/>
    <col min="9985" max="9985" width="10.6640625" style="318" customWidth="1"/>
    <col min="9986" max="9986" width="9.88671875" style="318" customWidth="1"/>
    <col min="9987" max="9987" width="6.33203125" style="318" customWidth="1"/>
    <col min="9988" max="9988" width="9.88671875" style="318" customWidth="1"/>
    <col min="9989" max="9989" width="6.109375" style="318" customWidth="1"/>
    <col min="9990" max="9990" width="9.88671875" style="318" customWidth="1"/>
    <col min="9991" max="9991" width="6.5546875" style="318" bestFit="1" customWidth="1"/>
    <col min="9992" max="9992" width="9.88671875" style="318" customWidth="1"/>
    <col min="9993" max="9993" width="6.5546875" style="318" bestFit="1" customWidth="1"/>
    <col min="9994" max="9994" width="9.88671875" style="318" customWidth="1"/>
    <col min="9995" max="9995" width="6.5546875" style="318" bestFit="1" customWidth="1"/>
    <col min="9996" max="9996" width="9.88671875" style="318" customWidth="1"/>
    <col min="9997" max="9997" width="6.5546875" style="318" bestFit="1" customWidth="1"/>
    <col min="9998" max="9998" width="11.6640625" style="318" bestFit="1" customWidth="1"/>
    <col min="9999" max="9999" width="6.5546875" style="318" bestFit="1" customWidth="1"/>
    <col min="10000" max="10000" width="9" style="318"/>
    <col min="10001" max="10001" width="9.6640625" style="318" bestFit="1" customWidth="1"/>
    <col min="10002" max="10240" width="9" style="318"/>
    <col min="10241" max="10241" width="10.6640625" style="318" customWidth="1"/>
    <col min="10242" max="10242" width="9.88671875" style="318" customWidth="1"/>
    <col min="10243" max="10243" width="6.33203125" style="318" customWidth="1"/>
    <col min="10244" max="10244" width="9.88671875" style="318" customWidth="1"/>
    <col min="10245" max="10245" width="6.109375" style="318" customWidth="1"/>
    <col min="10246" max="10246" width="9.88671875" style="318" customWidth="1"/>
    <col min="10247" max="10247" width="6.5546875" style="318" bestFit="1" customWidth="1"/>
    <col min="10248" max="10248" width="9.88671875" style="318" customWidth="1"/>
    <col min="10249" max="10249" width="6.5546875" style="318" bestFit="1" customWidth="1"/>
    <col min="10250" max="10250" width="9.88671875" style="318" customWidth="1"/>
    <col min="10251" max="10251" width="6.5546875" style="318" bestFit="1" customWidth="1"/>
    <col min="10252" max="10252" width="9.88671875" style="318" customWidth="1"/>
    <col min="10253" max="10253" width="6.5546875" style="318" bestFit="1" customWidth="1"/>
    <col min="10254" max="10254" width="11.6640625" style="318" bestFit="1" customWidth="1"/>
    <col min="10255" max="10255" width="6.5546875" style="318" bestFit="1" customWidth="1"/>
    <col min="10256" max="10256" width="9" style="318"/>
    <col min="10257" max="10257" width="9.6640625" style="318" bestFit="1" customWidth="1"/>
    <col min="10258" max="10496" width="9" style="318"/>
    <col min="10497" max="10497" width="10.6640625" style="318" customWidth="1"/>
    <col min="10498" max="10498" width="9.88671875" style="318" customWidth="1"/>
    <col min="10499" max="10499" width="6.33203125" style="318" customWidth="1"/>
    <col min="10500" max="10500" width="9.88671875" style="318" customWidth="1"/>
    <col min="10501" max="10501" width="6.109375" style="318" customWidth="1"/>
    <col min="10502" max="10502" width="9.88671875" style="318" customWidth="1"/>
    <col min="10503" max="10503" width="6.5546875" style="318" bestFit="1" customWidth="1"/>
    <col min="10504" max="10504" width="9.88671875" style="318" customWidth="1"/>
    <col min="10505" max="10505" width="6.5546875" style="318" bestFit="1" customWidth="1"/>
    <col min="10506" max="10506" width="9.88671875" style="318" customWidth="1"/>
    <col min="10507" max="10507" width="6.5546875" style="318" bestFit="1" customWidth="1"/>
    <col min="10508" max="10508" width="9.88671875" style="318" customWidth="1"/>
    <col min="10509" max="10509" width="6.5546875" style="318" bestFit="1" customWidth="1"/>
    <col min="10510" max="10510" width="11.6640625" style="318" bestFit="1" customWidth="1"/>
    <col min="10511" max="10511" width="6.5546875" style="318" bestFit="1" customWidth="1"/>
    <col min="10512" max="10512" width="9" style="318"/>
    <col min="10513" max="10513" width="9.6640625" style="318" bestFit="1" customWidth="1"/>
    <col min="10514" max="10752" width="9" style="318"/>
    <col min="10753" max="10753" width="10.6640625" style="318" customWidth="1"/>
    <col min="10754" max="10754" width="9.88671875" style="318" customWidth="1"/>
    <col min="10755" max="10755" width="6.33203125" style="318" customWidth="1"/>
    <col min="10756" max="10756" width="9.88671875" style="318" customWidth="1"/>
    <col min="10757" max="10757" width="6.109375" style="318" customWidth="1"/>
    <col min="10758" max="10758" width="9.88671875" style="318" customWidth="1"/>
    <col min="10759" max="10759" width="6.5546875" style="318" bestFit="1" customWidth="1"/>
    <col min="10760" max="10760" width="9.88671875" style="318" customWidth="1"/>
    <col min="10761" max="10761" width="6.5546875" style="318" bestFit="1" customWidth="1"/>
    <col min="10762" max="10762" width="9.88671875" style="318" customWidth="1"/>
    <col min="10763" max="10763" width="6.5546875" style="318" bestFit="1" customWidth="1"/>
    <col min="10764" max="10764" width="9.88671875" style="318" customWidth="1"/>
    <col min="10765" max="10765" width="6.5546875" style="318" bestFit="1" customWidth="1"/>
    <col min="10766" max="10766" width="11.6640625" style="318" bestFit="1" customWidth="1"/>
    <col min="10767" max="10767" width="6.5546875" style="318" bestFit="1" customWidth="1"/>
    <col min="10768" max="10768" width="9" style="318"/>
    <col min="10769" max="10769" width="9.6640625" style="318" bestFit="1" customWidth="1"/>
    <col min="10770" max="11008" width="9" style="318"/>
    <col min="11009" max="11009" width="10.6640625" style="318" customWidth="1"/>
    <col min="11010" max="11010" width="9.88671875" style="318" customWidth="1"/>
    <col min="11011" max="11011" width="6.33203125" style="318" customWidth="1"/>
    <col min="11012" max="11012" width="9.88671875" style="318" customWidth="1"/>
    <col min="11013" max="11013" width="6.109375" style="318" customWidth="1"/>
    <col min="11014" max="11014" width="9.88671875" style="318" customWidth="1"/>
    <col min="11015" max="11015" width="6.5546875" style="318" bestFit="1" customWidth="1"/>
    <col min="11016" max="11016" width="9.88671875" style="318" customWidth="1"/>
    <col min="11017" max="11017" width="6.5546875" style="318" bestFit="1" customWidth="1"/>
    <col min="11018" max="11018" width="9.88671875" style="318" customWidth="1"/>
    <col min="11019" max="11019" width="6.5546875" style="318" bestFit="1" customWidth="1"/>
    <col min="11020" max="11020" width="9.88671875" style="318" customWidth="1"/>
    <col min="11021" max="11021" width="6.5546875" style="318" bestFit="1" customWidth="1"/>
    <col min="11022" max="11022" width="11.6640625" style="318" bestFit="1" customWidth="1"/>
    <col min="11023" max="11023" width="6.5546875" style="318" bestFit="1" customWidth="1"/>
    <col min="11024" max="11024" width="9" style="318"/>
    <col min="11025" max="11025" width="9.6640625" style="318" bestFit="1" customWidth="1"/>
    <col min="11026" max="11264" width="9" style="318"/>
    <col min="11265" max="11265" width="10.6640625" style="318" customWidth="1"/>
    <col min="11266" max="11266" width="9.88671875" style="318" customWidth="1"/>
    <col min="11267" max="11267" width="6.33203125" style="318" customWidth="1"/>
    <col min="11268" max="11268" width="9.88671875" style="318" customWidth="1"/>
    <col min="11269" max="11269" width="6.109375" style="318" customWidth="1"/>
    <col min="11270" max="11270" width="9.88671875" style="318" customWidth="1"/>
    <col min="11271" max="11271" width="6.5546875" style="318" bestFit="1" customWidth="1"/>
    <col min="11272" max="11272" width="9.88671875" style="318" customWidth="1"/>
    <col min="11273" max="11273" width="6.5546875" style="318" bestFit="1" customWidth="1"/>
    <col min="11274" max="11274" width="9.88671875" style="318" customWidth="1"/>
    <col min="11275" max="11275" width="6.5546875" style="318" bestFit="1" customWidth="1"/>
    <col min="11276" max="11276" width="9.88671875" style="318" customWidth="1"/>
    <col min="11277" max="11277" width="6.5546875" style="318" bestFit="1" customWidth="1"/>
    <col min="11278" max="11278" width="11.6640625" style="318" bestFit="1" customWidth="1"/>
    <col min="11279" max="11279" width="6.5546875" style="318" bestFit="1" customWidth="1"/>
    <col min="11280" max="11280" width="9" style="318"/>
    <col min="11281" max="11281" width="9.6640625" style="318" bestFit="1" customWidth="1"/>
    <col min="11282" max="11520" width="9" style="318"/>
    <col min="11521" max="11521" width="10.6640625" style="318" customWidth="1"/>
    <col min="11522" max="11522" width="9.88671875" style="318" customWidth="1"/>
    <col min="11523" max="11523" width="6.33203125" style="318" customWidth="1"/>
    <col min="11524" max="11524" width="9.88671875" style="318" customWidth="1"/>
    <col min="11525" max="11525" width="6.109375" style="318" customWidth="1"/>
    <col min="11526" max="11526" width="9.88671875" style="318" customWidth="1"/>
    <col min="11527" max="11527" width="6.5546875" style="318" bestFit="1" customWidth="1"/>
    <col min="11528" max="11528" width="9.88671875" style="318" customWidth="1"/>
    <col min="11529" max="11529" width="6.5546875" style="318" bestFit="1" customWidth="1"/>
    <col min="11530" max="11530" width="9.88671875" style="318" customWidth="1"/>
    <col min="11531" max="11531" width="6.5546875" style="318" bestFit="1" customWidth="1"/>
    <col min="11532" max="11532" width="9.88671875" style="318" customWidth="1"/>
    <col min="11533" max="11533" width="6.5546875" style="318" bestFit="1" customWidth="1"/>
    <col min="11534" max="11534" width="11.6640625" style="318" bestFit="1" customWidth="1"/>
    <col min="11535" max="11535" width="6.5546875" style="318" bestFit="1" customWidth="1"/>
    <col min="11536" max="11536" width="9" style="318"/>
    <col min="11537" max="11537" width="9.6640625" style="318" bestFit="1" customWidth="1"/>
    <col min="11538" max="11776" width="9" style="318"/>
    <col min="11777" max="11777" width="10.6640625" style="318" customWidth="1"/>
    <col min="11778" max="11778" width="9.88671875" style="318" customWidth="1"/>
    <col min="11779" max="11779" width="6.33203125" style="318" customWidth="1"/>
    <col min="11780" max="11780" width="9.88671875" style="318" customWidth="1"/>
    <col min="11781" max="11781" width="6.109375" style="318" customWidth="1"/>
    <col min="11782" max="11782" width="9.88671875" style="318" customWidth="1"/>
    <col min="11783" max="11783" width="6.5546875" style="318" bestFit="1" customWidth="1"/>
    <col min="11784" max="11784" width="9.88671875" style="318" customWidth="1"/>
    <col min="11785" max="11785" width="6.5546875" style="318" bestFit="1" customWidth="1"/>
    <col min="11786" max="11786" width="9.88671875" style="318" customWidth="1"/>
    <col min="11787" max="11787" width="6.5546875" style="318" bestFit="1" customWidth="1"/>
    <col min="11788" max="11788" width="9.88671875" style="318" customWidth="1"/>
    <col min="11789" max="11789" width="6.5546875" style="318" bestFit="1" customWidth="1"/>
    <col min="11790" max="11790" width="11.6640625" style="318" bestFit="1" customWidth="1"/>
    <col min="11791" max="11791" width="6.5546875" style="318" bestFit="1" customWidth="1"/>
    <col min="11792" max="11792" width="9" style="318"/>
    <col min="11793" max="11793" width="9.6640625" style="318" bestFit="1" customWidth="1"/>
    <col min="11794" max="12032" width="9" style="318"/>
    <col min="12033" max="12033" width="10.6640625" style="318" customWidth="1"/>
    <col min="12034" max="12034" width="9.88671875" style="318" customWidth="1"/>
    <col min="12035" max="12035" width="6.33203125" style="318" customWidth="1"/>
    <col min="12036" max="12036" width="9.88671875" style="318" customWidth="1"/>
    <col min="12037" max="12037" width="6.109375" style="318" customWidth="1"/>
    <col min="12038" max="12038" width="9.88671875" style="318" customWidth="1"/>
    <col min="12039" max="12039" width="6.5546875" style="318" bestFit="1" customWidth="1"/>
    <col min="12040" max="12040" width="9.88671875" style="318" customWidth="1"/>
    <col min="12041" max="12041" width="6.5546875" style="318" bestFit="1" customWidth="1"/>
    <col min="12042" max="12042" width="9.88671875" style="318" customWidth="1"/>
    <col min="12043" max="12043" width="6.5546875" style="318" bestFit="1" customWidth="1"/>
    <col min="12044" max="12044" width="9.88671875" style="318" customWidth="1"/>
    <col min="12045" max="12045" width="6.5546875" style="318" bestFit="1" customWidth="1"/>
    <col min="12046" max="12046" width="11.6640625" style="318" bestFit="1" customWidth="1"/>
    <col min="12047" max="12047" width="6.5546875" style="318" bestFit="1" customWidth="1"/>
    <col min="12048" max="12048" width="9" style="318"/>
    <col min="12049" max="12049" width="9.6640625" style="318" bestFit="1" customWidth="1"/>
    <col min="12050" max="12288" width="9" style="318"/>
    <col min="12289" max="12289" width="10.6640625" style="318" customWidth="1"/>
    <col min="12290" max="12290" width="9.88671875" style="318" customWidth="1"/>
    <col min="12291" max="12291" width="6.33203125" style="318" customWidth="1"/>
    <col min="12292" max="12292" width="9.88671875" style="318" customWidth="1"/>
    <col min="12293" max="12293" width="6.109375" style="318" customWidth="1"/>
    <col min="12294" max="12294" width="9.88671875" style="318" customWidth="1"/>
    <col min="12295" max="12295" width="6.5546875" style="318" bestFit="1" customWidth="1"/>
    <col min="12296" max="12296" width="9.88671875" style="318" customWidth="1"/>
    <col min="12297" max="12297" width="6.5546875" style="318" bestFit="1" customWidth="1"/>
    <col min="12298" max="12298" width="9.88671875" style="318" customWidth="1"/>
    <col min="12299" max="12299" width="6.5546875" style="318" bestFit="1" customWidth="1"/>
    <col min="12300" max="12300" width="9.88671875" style="318" customWidth="1"/>
    <col min="12301" max="12301" width="6.5546875" style="318" bestFit="1" customWidth="1"/>
    <col min="12302" max="12302" width="11.6640625" style="318" bestFit="1" customWidth="1"/>
    <col min="12303" max="12303" width="6.5546875" style="318" bestFit="1" customWidth="1"/>
    <col min="12304" max="12304" width="9" style="318"/>
    <col min="12305" max="12305" width="9.6640625" style="318" bestFit="1" customWidth="1"/>
    <col min="12306" max="12544" width="9" style="318"/>
    <col min="12545" max="12545" width="10.6640625" style="318" customWidth="1"/>
    <col min="12546" max="12546" width="9.88671875" style="318" customWidth="1"/>
    <col min="12547" max="12547" width="6.33203125" style="318" customWidth="1"/>
    <col min="12548" max="12548" width="9.88671875" style="318" customWidth="1"/>
    <col min="12549" max="12549" width="6.109375" style="318" customWidth="1"/>
    <col min="12550" max="12550" width="9.88671875" style="318" customWidth="1"/>
    <col min="12551" max="12551" width="6.5546875" style="318" bestFit="1" customWidth="1"/>
    <col min="12552" max="12552" width="9.88671875" style="318" customWidth="1"/>
    <col min="12553" max="12553" width="6.5546875" style="318" bestFit="1" customWidth="1"/>
    <col min="12554" max="12554" width="9.88671875" style="318" customWidth="1"/>
    <col min="12555" max="12555" width="6.5546875" style="318" bestFit="1" customWidth="1"/>
    <col min="12556" max="12556" width="9.88671875" style="318" customWidth="1"/>
    <col min="12557" max="12557" width="6.5546875" style="318" bestFit="1" customWidth="1"/>
    <col min="12558" max="12558" width="11.6640625" style="318" bestFit="1" customWidth="1"/>
    <col min="12559" max="12559" width="6.5546875" style="318" bestFit="1" customWidth="1"/>
    <col min="12560" max="12560" width="9" style="318"/>
    <col min="12561" max="12561" width="9.6640625" style="318" bestFit="1" customWidth="1"/>
    <col min="12562" max="12800" width="9" style="318"/>
    <col min="12801" max="12801" width="10.6640625" style="318" customWidth="1"/>
    <col min="12802" max="12802" width="9.88671875" style="318" customWidth="1"/>
    <col min="12803" max="12803" width="6.33203125" style="318" customWidth="1"/>
    <col min="12804" max="12804" width="9.88671875" style="318" customWidth="1"/>
    <col min="12805" max="12805" width="6.109375" style="318" customWidth="1"/>
    <col min="12806" max="12806" width="9.88671875" style="318" customWidth="1"/>
    <col min="12807" max="12807" width="6.5546875" style="318" bestFit="1" customWidth="1"/>
    <col min="12808" max="12808" width="9.88671875" style="318" customWidth="1"/>
    <col min="12809" max="12809" width="6.5546875" style="318" bestFit="1" customWidth="1"/>
    <col min="12810" max="12810" width="9.88671875" style="318" customWidth="1"/>
    <col min="12811" max="12811" width="6.5546875" style="318" bestFit="1" customWidth="1"/>
    <col min="12812" max="12812" width="9.88671875" style="318" customWidth="1"/>
    <col min="12813" max="12813" width="6.5546875" style="318" bestFit="1" customWidth="1"/>
    <col min="12814" max="12814" width="11.6640625" style="318" bestFit="1" customWidth="1"/>
    <col min="12815" max="12815" width="6.5546875" style="318" bestFit="1" customWidth="1"/>
    <col min="12816" max="12816" width="9" style="318"/>
    <col min="12817" max="12817" width="9.6640625" style="318" bestFit="1" customWidth="1"/>
    <col min="12818" max="13056" width="9" style="318"/>
    <col min="13057" max="13057" width="10.6640625" style="318" customWidth="1"/>
    <col min="13058" max="13058" width="9.88671875" style="318" customWidth="1"/>
    <col min="13059" max="13059" width="6.33203125" style="318" customWidth="1"/>
    <col min="13060" max="13060" width="9.88671875" style="318" customWidth="1"/>
    <col min="13061" max="13061" width="6.109375" style="318" customWidth="1"/>
    <col min="13062" max="13062" width="9.88671875" style="318" customWidth="1"/>
    <col min="13063" max="13063" width="6.5546875" style="318" bestFit="1" customWidth="1"/>
    <col min="13064" max="13064" width="9.88671875" style="318" customWidth="1"/>
    <col min="13065" max="13065" width="6.5546875" style="318" bestFit="1" customWidth="1"/>
    <col min="13066" max="13066" width="9.88671875" style="318" customWidth="1"/>
    <col min="13067" max="13067" width="6.5546875" style="318" bestFit="1" customWidth="1"/>
    <col min="13068" max="13068" width="9.88671875" style="318" customWidth="1"/>
    <col min="13069" max="13069" width="6.5546875" style="318" bestFit="1" customWidth="1"/>
    <col min="13070" max="13070" width="11.6640625" style="318" bestFit="1" customWidth="1"/>
    <col min="13071" max="13071" width="6.5546875" style="318" bestFit="1" customWidth="1"/>
    <col min="13072" max="13072" width="9" style="318"/>
    <col min="13073" max="13073" width="9.6640625" style="318" bestFit="1" customWidth="1"/>
    <col min="13074" max="13312" width="9" style="318"/>
    <col min="13313" max="13313" width="10.6640625" style="318" customWidth="1"/>
    <col min="13314" max="13314" width="9.88671875" style="318" customWidth="1"/>
    <col min="13315" max="13315" width="6.33203125" style="318" customWidth="1"/>
    <col min="13316" max="13316" width="9.88671875" style="318" customWidth="1"/>
    <col min="13317" max="13317" width="6.109375" style="318" customWidth="1"/>
    <col min="13318" max="13318" width="9.88671875" style="318" customWidth="1"/>
    <col min="13319" max="13319" width="6.5546875" style="318" bestFit="1" customWidth="1"/>
    <col min="13320" max="13320" width="9.88671875" style="318" customWidth="1"/>
    <col min="13321" max="13321" width="6.5546875" style="318" bestFit="1" customWidth="1"/>
    <col min="13322" max="13322" width="9.88671875" style="318" customWidth="1"/>
    <col min="13323" max="13323" width="6.5546875" style="318" bestFit="1" customWidth="1"/>
    <col min="13324" max="13324" width="9.88671875" style="318" customWidth="1"/>
    <col min="13325" max="13325" width="6.5546875" style="318" bestFit="1" customWidth="1"/>
    <col min="13326" max="13326" width="11.6640625" style="318" bestFit="1" customWidth="1"/>
    <col min="13327" max="13327" width="6.5546875" style="318" bestFit="1" customWidth="1"/>
    <col min="13328" max="13328" width="9" style="318"/>
    <col min="13329" max="13329" width="9.6640625" style="318" bestFit="1" customWidth="1"/>
    <col min="13330" max="13568" width="9" style="318"/>
    <col min="13569" max="13569" width="10.6640625" style="318" customWidth="1"/>
    <col min="13570" max="13570" width="9.88671875" style="318" customWidth="1"/>
    <col min="13571" max="13571" width="6.33203125" style="318" customWidth="1"/>
    <col min="13572" max="13572" width="9.88671875" style="318" customWidth="1"/>
    <col min="13573" max="13573" width="6.109375" style="318" customWidth="1"/>
    <col min="13574" max="13574" width="9.88671875" style="318" customWidth="1"/>
    <col min="13575" max="13575" width="6.5546875" style="318" bestFit="1" customWidth="1"/>
    <col min="13576" max="13576" width="9.88671875" style="318" customWidth="1"/>
    <col min="13577" max="13577" width="6.5546875" style="318" bestFit="1" customWidth="1"/>
    <col min="13578" max="13578" width="9.88671875" style="318" customWidth="1"/>
    <col min="13579" max="13579" width="6.5546875" style="318" bestFit="1" customWidth="1"/>
    <col min="13580" max="13580" width="9.88671875" style="318" customWidth="1"/>
    <col min="13581" max="13581" width="6.5546875" style="318" bestFit="1" customWidth="1"/>
    <col min="13582" max="13582" width="11.6640625" style="318" bestFit="1" customWidth="1"/>
    <col min="13583" max="13583" width="6.5546875" style="318" bestFit="1" customWidth="1"/>
    <col min="13584" max="13584" width="9" style="318"/>
    <col min="13585" max="13585" width="9.6640625" style="318" bestFit="1" customWidth="1"/>
    <col min="13586" max="13824" width="9" style="318"/>
    <col min="13825" max="13825" width="10.6640625" style="318" customWidth="1"/>
    <col min="13826" max="13826" width="9.88671875" style="318" customWidth="1"/>
    <col min="13827" max="13827" width="6.33203125" style="318" customWidth="1"/>
    <col min="13828" max="13828" width="9.88671875" style="318" customWidth="1"/>
    <col min="13829" max="13829" width="6.109375" style="318" customWidth="1"/>
    <col min="13830" max="13830" width="9.88671875" style="318" customWidth="1"/>
    <col min="13831" max="13831" width="6.5546875" style="318" bestFit="1" customWidth="1"/>
    <col min="13832" max="13832" width="9.88671875" style="318" customWidth="1"/>
    <col min="13833" max="13833" width="6.5546875" style="318" bestFit="1" customWidth="1"/>
    <col min="13834" max="13834" width="9.88671875" style="318" customWidth="1"/>
    <col min="13835" max="13835" width="6.5546875" style="318" bestFit="1" customWidth="1"/>
    <col min="13836" max="13836" width="9.88671875" style="318" customWidth="1"/>
    <col min="13837" max="13837" width="6.5546875" style="318" bestFit="1" customWidth="1"/>
    <col min="13838" max="13838" width="11.6640625" style="318" bestFit="1" customWidth="1"/>
    <col min="13839" max="13839" width="6.5546875" style="318" bestFit="1" customWidth="1"/>
    <col min="13840" max="13840" width="9" style="318"/>
    <col min="13841" max="13841" width="9.6640625" style="318" bestFit="1" customWidth="1"/>
    <col min="13842" max="14080" width="9" style="318"/>
    <col min="14081" max="14081" width="10.6640625" style="318" customWidth="1"/>
    <col min="14082" max="14082" width="9.88671875" style="318" customWidth="1"/>
    <col min="14083" max="14083" width="6.33203125" style="318" customWidth="1"/>
    <col min="14084" max="14084" width="9.88671875" style="318" customWidth="1"/>
    <col min="14085" max="14085" width="6.109375" style="318" customWidth="1"/>
    <col min="14086" max="14086" width="9.88671875" style="318" customWidth="1"/>
    <col min="14087" max="14087" width="6.5546875" style="318" bestFit="1" customWidth="1"/>
    <col min="14088" max="14088" width="9.88671875" style="318" customWidth="1"/>
    <col min="14089" max="14089" width="6.5546875" style="318" bestFit="1" customWidth="1"/>
    <col min="14090" max="14090" width="9.88671875" style="318" customWidth="1"/>
    <col min="14091" max="14091" width="6.5546875" style="318" bestFit="1" customWidth="1"/>
    <col min="14092" max="14092" width="9.88671875" style="318" customWidth="1"/>
    <col min="14093" max="14093" width="6.5546875" style="318" bestFit="1" customWidth="1"/>
    <col min="14094" max="14094" width="11.6640625" style="318" bestFit="1" customWidth="1"/>
    <col min="14095" max="14095" width="6.5546875" style="318" bestFit="1" customWidth="1"/>
    <col min="14096" max="14096" width="9" style="318"/>
    <col min="14097" max="14097" width="9.6640625" style="318" bestFit="1" customWidth="1"/>
    <col min="14098" max="14336" width="9" style="318"/>
    <col min="14337" max="14337" width="10.6640625" style="318" customWidth="1"/>
    <col min="14338" max="14338" width="9.88671875" style="318" customWidth="1"/>
    <col min="14339" max="14339" width="6.33203125" style="318" customWidth="1"/>
    <col min="14340" max="14340" width="9.88671875" style="318" customWidth="1"/>
    <col min="14341" max="14341" width="6.109375" style="318" customWidth="1"/>
    <col min="14342" max="14342" width="9.88671875" style="318" customWidth="1"/>
    <col min="14343" max="14343" width="6.5546875" style="318" bestFit="1" customWidth="1"/>
    <col min="14344" max="14344" width="9.88671875" style="318" customWidth="1"/>
    <col min="14345" max="14345" width="6.5546875" style="318" bestFit="1" customWidth="1"/>
    <col min="14346" max="14346" width="9.88671875" style="318" customWidth="1"/>
    <col min="14347" max="14347" width="6.5546875" style="318" bestFit="1" customWidth="1"/>
    <col min="14348" max="14348" width="9.88671875" style="318" customWidth="1"/>
    <col min="14349" max="14349" width="6.5546875" style="318" bestFit="1" customWidth="1"/>
    <col min="14350" max="14350" width="11.6640625" style="318" bestFit="1" customWidth="1"/>
    <col min="14351" max="14351" width="6.5546875" style="318" bestFit="1" customWidth="1"/>
    <col min="14352" max="14352" width="9" style="318"/>
    <col min="14353" max="14353" width="9.6640625" style="318" bestFit="1" customWidth="1"/>
    <col min="14354" max="14592" width="9" style="318"/>
    <col min="14593" max="14593" width="10.6640625" style="318" customWidth="1"/>
    <col min="14594" max="14594" width="9.88671875" style="318" customWidth="1"/>
    <col min="14595" max="14595" width="6.33203125" style="318" customWidth="1"/>
    <col min="14596" max="14596" width="9.88671875" style="318" customWidth="1"/>
    <col min="14597" max="14597" width="6.109375" style="318" customWidth="1"/>
    <col min="14598" max="14598" width="9.88671875" style="318" customWidth="1"/>
    <col min="14599" max="14599" width="6.5546875" style="318" bestFit="1" customWidth="1"/>
    <col min="14600" max="14600" width="9.88671875" style="318" customWidth="1"/>
    <col min="14601" max="14601" width="6.5546875" style="318" bestFit="1" customWidth="1"/>
    <col min="14602" max="14602" width="9.88671875" style="318" customWidth="1"/>
    <col min="14603" max="14603" width="6.5546875" style="318" bestFit="1" customWidth="1"/>
    <col min="14604" max="14604" width="9.88671875" style="318" customWidth="1"/>
    <col min="14605" max="14605" width="6.5546875" style="318" bestFit="1" customWidth="1"/>
    <col min="14606" max="14606" width="11.6640625" style="318" bestFit="1" customWidth="1"/>
    <col min="14607" max="14607" width="6.5546875" style="318" bestFit="1" customWidth="1"/>
    <col min="14608" max="14608" width="9" style="318"/>
    <col min="14609" max="14609" width="9.6640625" style="318" bestFit="1" customWidth="1"/>
    <col min="14610" max="14848" width="9" style="318"/>
    <col min="14849" max="14849" width="10.6640625" style="318" customWidth="1"/>
    <col min="14850" max="14850" width="9.88671875" style="318" customWidth="1"/>
    <col min="14851" max="14851" width="6.33203125" style="318" customWidth="1"/>
    <col min="14852" max="14852" width="9.88671875" style="318" customWidth="1"/>
    <col min="14853" max="14853" width="6.109375" style="318" customWidth="1"/>
    <col min="14854" max="14854" width="9.88671875" style="318" customWidth="1"/>
    <col min="14855" max="14855" width="6.5546875" style="318" bestFit="1" customWidth="1"/>
    <col min="14856" max="14856" width="9.88671875" style="318" customWidth="1"/>
    <col min="14857" max="14857" width="6.5546875" style="318" bestFit="1" customWidth="1"/>
    <col min="14858" max="14858" width="9.88671875" style="318" customWidth="1"/>
    <col min="14859" max="14859" width="6.5546875" style="318" bestFit="1" customWidth="1"/>
    <col min="14860" max="14860" width="9.88671875" style="318" customWidth="1"/>
    <col min="14861" max="14861" width="6.5546875" style="318" bestFit="1" customWidth="1"/>
    <col min="14862" max="14862" width="11.6640625" style="318" bestFit="1" customWidth="1"/>
    <col min="14863" max="14863" width="6.5546875" style="318" bestFit="1" customWidth="1"/>
    <col min="14864" max="14864" width="9" style="318"/>
    <col min="14865" max="14865" width="9.6640625" style="318" bestFit="1" customWidth="1"/>
    <col min="14866" max="15104" width="9" style="318"/>
    <col min="15105" max="15105" width="10.6640625" style="318" customWidth="1"/>
    <col min="15106" max="15106" width="9.88671875" style="318" customWidth="1"/>
    <col min="15107" max="15107" width="6.33203125" style="318" customWidth="1"/>
    <col min="15108" max="15108" width="9.88671875" style="318" customWidth="1"/>
    <col min="15109" max="15109" width="6.109375" style="318" customWidth="1"/>
    <col min="15110" max="15110" width="9.88671875" style="318" customWidth="1"/>
    <col min="15111" max="15111" width="6.5546875" style="318" bestFit="1" customWidth="1"/>
    <col min="15112" max="15112" width="9.88671875" style="318" customWidth="1"/>
    <col min="15113" max="15113" width="6.5546875" style="318" bestFit="1" customWidth="1"/>
    <col min="15114" max="15114" width="9.88671875" style="318" customWidth="1"/>
    <col min="15115" max="15115" width="6.5546875" style="318" bestFit="1" customWidth="1"/>
    <col min="15116" max="15116" width="9.88671875" style="318" customWidth="1"/>
    <col min="15117" max="15117" width="6.5546875" style="318" bestFit="1" customWidth="1"/>
    <col min="15118" max="15118" width="11.6640625" style="318" bestFit="1" customWidth="1"/>
    <col min="15119" max="15119" width="6.5546875" style="318" bestFit="1" customWidth="1"/>
    <col min="15120" max="15120" width="9" style="318"/>
    <col min="15121" max="15121" width="9.6640625" style="318" bestFit="1" customWidth="1"/>
    <col min="15122" max="15360" width="9" style="318"/>
    <col min="15361" max="15361" width="10.6640625" style="318" customWidth="1"/>
    <col min="15362" max="15362" width="9.88671875" style="318" customWidth="1"/>
    <col min="15363" max="15363" width="6.33203125" style="318" customWidth="1"/>
    <col min="15364" max="15364" width="9.88671875" style="318" customWidth="1"/>
    <col min="15365" max="15365" width="6.109375" style="318" customWidth="1"/>
    <col min="15366" max="15366" width="9.88671875" style="318" customWidth="1"/>
    <col min="15367" max="15367" width="6.5546875" style="318" bestFit="1" customWidth="1"/>
    <col min="15368" max="15368" width="9.88671875" style="318" customWidth="1"/>
    <col min="15369" max="15369" width="6.5546875" style="318" bestFit="1" customWidth="1"/>
    <col min="15370" max="15370" width="9.88671875" style="318" customWidth="1"/>
    <col min="15371" max="15371" width="6.5546875" style="318" bestFit="1" customWidth="1"/>
    <col min="15372" max="15372" width="9.88671875" style="318" customWidth="1"/>
    <col min="15373" max="15373" width="6.5546875" style="318" bestFit="1" customWidth="1"/>
    <col min="15374" max="15374" width="11.6640625" style="318" bestFit="1" customWidth="1"/>
    <col min="15375" max="15375" width="6.5546875" style="318" bestFit="1" customWidth="1"/>
    <col min="15376" max="15376" width="9" style="318"/>
    <col min="15377" max="15377" width="9.6640625" style="318" bestFit="1" customWidth="1"/>
    <col min="15378" max="15616" width="9" style="318"/>
    <col min="15617" max="15617" width="10.6640625" style="318" customWidth="1"/>
    <col min="15618" max="15618" width="9.88671875" style="318" customWidth="1"/>
    <col min="15619" max="15619" width="6.33203125" style="318" customWidth="1"/>
    <col min="15620" max="15620" width="9.88671875" style="318" customWidth="1"/>
    <col min="15621" max="15621" width="6.109375" style="318" customWidth="1"/>
    <col min="15622" max="15622" width="9.88671875" style="318" customWidth="1"/>
    <col min="15623" max="15623" width="6.5546875" style="318" bestFit="1" customWidth="1"/>
    <col min="15624" max="15624" width="9.88671875" style="318" customWidth="1"/>
    <col min="15625" max="15625" width="6.5546875" style="318" bestFit="1" customWidth="1"/>
    <col min="15626" max="15626" width="9.88671875" style="318" customWidth="1"/>
    <col min="15627" max="15627" width="6.5546875" style="318" bestFit="1" customWidth="1"/>
    <col min="15628" max="15628" width="9.88671875" style="318" customWidth="1"/>
    <col min="15629" max="15629" width="6.5546875" style="318" bestFit="1" customWidth="1"/>
    <col min="15630" max="15630" width="11.6640625" style="318" bestFit="1" customWidth="1"/>
    <col min="15631" max="15631" width="6.5546875" style="318" bestFit="1" customWidth="1"/>
    <col min="15632" max="15632" width="9" style="318"/>
    <col min="15633" max="15633" width="9.6640625" style="318" bestFit="1" customWidth="1"/>
    <col min="15634" max="15872" width="9" style="318"/>
    <col min="15873" max="15873" width="10.6640625" style="318" customWidth="1"/>
    <col min="15874" max="15874" width="9.88671875" style="318" customWidth="1"/>
    <col min="15875" max="15875" width="6.33203125" style="318" customWidth="1"/>
    <col min="15876" max="15876" width="9.88671875" style="318" customWidth="1"/>
    <col min="15877" max="15877" width="6.109375" style="318" customWidth="1"/>
    <col min="15878" max="15878" width="9.88671875" style="318" customWidth="1"/>
    <col min="15879" max="15879" width="6.5546875" style="318" bestFit="1" customWidth="1"/>
    <col min="15880" max="15880" width="9.88671875" style="318" customWidth="1"/>
    <col min="15881" max="15881" width="6.5546875" style="318" bestFit="1" customWidth="1"/>
    <col min="15882" max="15882" width="9.88671875" style="318" customWidth="1"/>
    <col min="15883" max="15883" width="6.5546875" style="318" bestFit="1" customWidth="1"/>
    <col min="15884" max="15884" width="9.88671875" style="318" customWidth="1"/>
    <col min="15885" max="15885" width="6.5546875" style="318" bestFit="1" customWidth="1"/>
    <col min="15886" max="15886" width="11.6640625" style="318" bestFit="1" customWidth="1"/>
    <col min="15887" max="15887" width="6.5546875" style="318" bestFit="1" customWidth="1"/>
    <col min="15888" max="15888" width="9" style="318"/>
    <col min="15889" max="15889" width="9.6640625" style="318" bestFit="1" customWidth="1"/>
    <col min="15890" max="16128" width="9" style="318"/>
    <col min="16129" max="16129" width="10.6640625" style="318" customWidth="1"/>
    <col min="16130" max="16130" width="9.88671875" style="318" customWidth="1"/>
    <col min="16131" max="16131" width="6.33203125" style="318" customWidth="1"/>
    <col min="16132" max="16132" width="9.88671875" style="318" customWidth="1"/>
    <col min="16133" max="16133" width="6.109375" style="318" customWidth="1"/>
    <col min="16134" max="16134" width="9.88671875" style="318" customWidth="1"/>
    <col min="16135" max="16135" width="6.5546875" style="318" bestFit="1" customWidth="1"/>
    <col min="16136" max="16136" width="9.88671875" style="318" customWidth="1"/>
    <col min="16137" max="16137" width="6.5546875" style="318" bestFit="1" customWidth="1"/>
    <col min="16138" max="16138" width="9.88671875" style="318" customWidth="1"/>
    <col min="16139" max="16139" width="6.5546875" style="318" bestFit="1" customWidth="1"/>
    <col min="16140" max="16140" width="9.88671875" style="318" customWidth="1"/>
    <col min="16141" max="16141" width="6.5546875" style="318" bestFit="1" customWidth="1"/>
    <col min="16142" max="16142" width="11.6640625" style="318" bestFit="1" customWidth="1"/>
    <col min="16143" max="16143" width="6.5546875" style="318" bestFit="1" customWidth="1"/>
    <col min="16144" max="16144" width="9" style="318"/>
    <col min="16145" max="16145" width="9.6640625" style="318" bestFit="1" customWidth="1"/>
    <col min="16146" max="16384" width="9" style="318"/>
  </cols>
  <sheetData>
    <row r="1" spans="1:18" ht="24" customHeight="1">
      <c r="A1" s="316"/>
      <c r="B1" s="317"/>
    </row>
    <row r="2" spans="1:18" ht="24" customHeight="1">
      <c r="A2" s="264" t="s">
        <v>454</v>
      </c>
      <c r="B2" s="319"/>
      <c r="C2" s="320"/>
      <c r="D2" s="320"/>
      <c r="E2" s="320"/>
      <c r="F2" s="320"/>
      <c r="G2" s="320"/>
      <c r="H2" s="320"/>
      <c r="I2" s="320"/>
      <c r="J2" s="320"/>
      <c r="K2" s="320"/>
    </row>
    <row r="3" spans="1:18" ht="24" customHeight="1" thickBot="1">
      <c r="A3" s="321" t="s">
        <v>455</v>
      </c>
      <c r="B3" s="322"/>
      <c r="C3" s="323"/>
      <c r="D3" s="323"/>
      <c r="E3" s="324"/>
      <c r="F3" s="324"/>
      <c r="G3" s="324"/>
      <c r="H3" s="324"/>
      <c r="I3" s="324"/>
      <c r="J3" s="324"/>
      <c r="K3" s="324"/>
      <c r="M3" s="1121" t="s">
        <v>653</v>
      </c>
      <c r="N3" s="1121"/>
      <c r="O3" s="1121"/>
    </row>
    <row r="4" spans="1:18" ht="31.95" customHeight="1" thickBot="1">
      <c r="A4" s="325" t="s">
        <v>90</v>
      </c>
      <c r="B4" s="1122" t="s">
        <v>91</v>
      </c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4"/>
    </row>
    <row r="5" spans="1:18" ht="31.95" customHeight="1">
      <c r="A5" s="326" t="s">
        <v>92</v>
      </c>
      <c r="B5" s="1125" t="s">
        <v>93</v>
      </c>
      <c r="C5" s="1126"/>
      <c r="D5" s="1125" t="s">
        <v>94</v>
      </c>
      <c r="E5" s="1126"/>
      <c r="F5" s="1125" t="s">
        <v>95</v>
      </c>
      <c r="G5" s="1126"/>
      <c r="H5" s="1125" t="s">
        <v>96</v>
      </c>
      <c r="I5" s="1126"/>
      <c r="J5" s="1125" t="s">
        <v>97</v>
      </c>
      <c r="K5" s="1126"/>
      <c r="L5" s="1125" t="s">
        <v>98</v>
      </c>
      <c r="M5" s="1126"/>
      <c r="N5" s="1125" t="s">
        <v>99</v>
      </c>
      <c r="O5" s="1127"/>
      <c r="Q5" s="1128"/>
      <c r="R5" s="1128"/>
    </row>
    <row r="6" spans="1:18" ht="31.95" customHeight="1" thickBot="1">
      <c r="A6" s="327" t="s">
        <v>100</v>
      </c>
      <c r="B6" s="328" t="s">
        <v>101</v>
      </c>
      <c r="C6" s="329" t="s">
        <v>102</v>
      </c>
      <c r="D6" s="328" t="s">
        <v>101</v>
      </c>
      <c r="E6" s="329" t="s">
        <v>102</v>
      </c>
      <c r="F6" s="328" t="s">
        <v>101</v>
      </c>
      <c r="G6" s="329" t="s">
        <v>102</v>
      </c>
      <c r="H6" s="328" t="s">
        <v>101</v>
      </c>
      <c r="I6" s="329" t="s">
        <v>102</v>
      </c>
      <c r="J6" s="330" t="s">
        <v>101</v>
      </c>
      <c r="K6" s="331" t="s">
        <v>102</v>
      </c>
      <c r="L6" s="328" t="s">
        <v>101</v>
      </c>
      <c r="M6" s="329" t="s">
        <v>102</v>
      </c>
      <c r="N6" s="330" t="s">
        <v>101</v>
      </c>
      <c r="O6" s="332" t="s">
        <v>102</v>
      </c>
      <c r="Q6" s="333"/>
      <c r="R6" s="333"/>
    </row>
    <row r="7" spans="1:18" ht="31.95" customHeight="1">
      <c r="A7" s="334" t="s">
        <v>103</v>
      </c>
      <c r="B7" s="335">
        <v>1080534</v>
      </c>
      <c r="C7" s="65">
        <v>53.739990593902675</v>
      </c>
      <c r="D7" s="336">
        <v>118894</v>
      </c>
      <c r="E7" s="65">
        <v>19.821181381821319</v>
      </c>
      <c r="F7" s="335">
        <v>775254</v>
      </c>
      <c r="G7" s="65">
        <v>14.694847565546155</v>
      </c>
      <c r="H7" s="335">
        <v>120407</v>
      </c>
      <c r="I7" s="65">
        <v>34.771799076660251</v>
      </c>
      <c r="J7" s="335">
        <v>125488.20999999999</v>
      </c>
      <c r="K7" s="65">
        <v>22.677945573997579</v>
      </c>
      <c r="L7" s="335">
        <v>116123.2</v>
      </c>
      <c r="M7" s="65">
        <v>5.3222773106081638</v>
      </c>
      <c r="N7" s="336">
        <v>2336700.41</v>
      </c>
      <c r="O7" s="66">
        <v>21.305390148729963</v>
      </c>
      <c r="R7" s="333"/>
    </row>
    <row r="8" spans="1:18" ht="31.95" customHeight="1">
      <c r="A8" s="337" t="s">
        <v>104</v>
      </c>
      <c r="B8" s="335">
        <v>43397</v>
      </c>
      <c r="C8" s="65">
        <v>2.1583350193548694</v>
      </c>
      <c r="D8" s="336">
        <v>37</v>
      </c>
      <c r="E8" s="65">
        <v>6.1683828547057784E-3</v>
      </c>
      <c r="F8" s="335">
        <v>335833</v>
      </c>
      <c r="G8" s="65">
        <v>6.3656746595052214</v>
      </c>
      <c r="H8" s="335">
        <v>18660</v>
      </c>
      <c r="I8" s="65">
        <v>5.3887379535282864</v>
      </c>
      <c r="J8" s="335">
        <v>900</v>
      </c>
      <c r="K8" s="65">
        <v>0.16264596504004497</v>
      </c>
      <c r="L8" s="335">
        <v>13112.936000000002</v>
      </c>
      <c r="M8" s="65">
        <v>0.60100549888615695</v>
      </c>
      <c r="N8" s="338">
        <v>411939.93599999999</v>
      </c>
      <c r="O8" s="66">
        <v>3.7559547714218322</v>
      </c>
      <c r="R8" s="67"/>
    </row>
    <row r="9" spans="1:18" ht="31.95" customHeight="1">
      <c r="A9" s="337" t="s">
        <v>105</v>
      </c>
      <c r="B9" s="335">
        <v>4295</v>
      </c>
      <c r="C9" s="65">
        <v>0.21361036265477254</v>
      </c>
      <c r="D9" s="336">
        <v>241094.15</v>
      </c>
      <c r="E9" s="65">
        <v>40.193541114320624</v>
      </c>
      <c r="F9" s="335">
        <v>1448128.1529999999</v>
      </c>
      <c r="G9" s="65">
        <v>27.44909728129219</v>
      </c>
      <c r="H9" s="335">
        <v>31011</v>
      </c>
      <c r="I9" s="65">
        <v>8.9555280105501449</v>
      </c>
      <c r="J9" s="335">
        <v>20673</v>
      </c>
      <c r="K9" s="65">
        <v>3.7359778169698328</v>
      </c>
      <c r="L9" s="335">
        <v>62096.4</v>
      </c>
      <c r="M9" s="65">
        <v>2.8460657369969895</v>
      </c>
      <c r="N9" s="338">
        <v>1807297.7029999997</v>
      </c>
      <c r="O9" s="66">
        <v>16.478442213873059</v>
      </c>
      <c r="R9" s="67"/>
    </row>
    <row r="10" spans="1:18" ht="31.95" customHeight="1">
      <c r="A10" s="337" t="s">
        <v>106</v>
      </c>
      <c r="B10" s="335">
        <v>3211</v>
      </c>
      <c r="C10" s="65">
        <v>0.15969799173096033</v>
      </c>
      <c r="D10" s="336">
        <v>130</v>
      </c>
      <c r="E10" s="65">
        <v>2.1672696516533814E-2</v>
      </c>
      <c r="F10" s="335">
        <v>31331.9</v>
      </c>
      <c r="G10" s="65">
        <v>0.59389244613885972</v>
      </c>
      <c r="H10" s="335">
        <v>1891</v>
      </c>
      <c r="I10" s="65">
        <v>0.54609343355423312</v>
      </c>
      <c r="J10" s="335">
        <v>708</v>
      </c>
      <c r="K10" s="65">
        <v>0.12794815916483537</v>
      </c>
      <c r="L10" s="335">
        <v>10736.4</v>
      </c>
      <c r="M10" s="65">
        <v>0.4920816694477374</v>
      </c>
      <c r="N10" s="338">
        <v>48008.3</v>
      </c>
      <c r="O10" s="66">
        <v>0.43772644430582902</v>
      </c>
      <c r="R10" s="67"/>
    </row>
    <row r="11" spans="1:18" ht="31.95" customHeight="1">
      <c r="A11" s="337" t="s">
        <v>107</v>
      </c>
      <c r="B11" s="335">
        <v>52833.237999999998</v>
      </c>
      <c r="C11" s="65">
        <v>2.6276431034705263</v>
      </c>
      <c r="D11" s="336">
        <v>58885.724000000002</v>
      </c>
      <c r="E11" s="65">
        <v>9.8170186569874751</v>
      </c>
      <c r="F11" s="335">
        <v>246566.850909</v>
      </c>
      <c r="G11" s="65">
        <v>4.6736453972820522</v>
      </c>
      <c r="H11" s="335">
        <v>15898</v>
      </c>
      <c r="I11" s="65">
        <v>4.5911123250371224</v>
      </c>
      <c r="J11" s="335">
        <v>157664</v>
      </c>
      <c r="K11" s="65">
        <v>28.492681591192948</v>
      </c>
      <c r="L11" s="335">
        <v>330696.24</v>
      </c>
      <c r="M11" s="65">
        <v>15.156808414299917</v>
      </c>
      <c r="N11" s="338">
        <v>862544.05290899996</v>
      </c>
      <c r="O11" s="66">
        <v>7.8644388852968206</v>
      </c>
      <c r="R11" s="67"/>
    </row>
    <row r="12" spans="1:18" ht="31.95" customHeight="1">
      <c r="A12" s="337" t="s">
        <v>108</v>
      </c>
      <c r="B12" s="335">
        <v>134323</v>
      </c>
      <c r="C12" s="65">
        <v>6.680508671216999</v>
      </c>
      <c r="D12" s="336">
        <v>22824.280000000002</v>
      </c>
      <c r="E12" s="65">
        <v>3.8051053357568652</v>
      </c>
      <c r="F12" s="335">
        <v>224686</v>
      </c>
      <c r="G12" s="65">
        <v>4.2588964650453951</v>
      </c>
      <c r="H12" s="335">
        <v>28396</v>
      </c>
      <c r="I12" s="65">
        <v>8.2003538546832377</v>
      </c>
      <c r="J12" s="335">
        <v>7846</v>
      </c>
      <c r="K12" s="65">
        <v>1.4179113796713254</v>
      </c>
      <c r="L12" s="335">
        <v>683085.5</v>
      </c>
      <c r="M12" s="65">
        <v>31.307873515847245</v>
      </c>
      <c r="N12" s="338">
        <v>1101160.78</v>
      </c>
      <c r="O12" s="66">
        <v>10.040080420228028</v>
      </c>
      <c r="R12" s="67"/>
    </row>
    <row r="13" spans="1:18" ht="31.95" customHeight="1">
      <c r="A13" s="337" t="s">
        <v>109</v>
      </c>
      <c r="B13" s="335">
        <v>0</v>
      </c>
      <c r="C13" s="65">
        <v>0</v>
      </c>
      <c r="D13" s="336">
        <v>655.54200000000003</v>
      </c>
      <c r="E13" s="65">
        <v>0.10928740630647392</v>
      </c>
      <c r="F13" s="335">
        <v>4754</v>
      </c>
      <c r="G13" s="65">
        <v>9.0111505811780943E-2</v>
      </c>
      <c r="H13" s="335">
        <v>31</v>
      </c>
      <c r="I13" s="65">
        <v>8.9523513697415263E-3</v>
      </c>
      <c r="J13" s="335">
        <v>5895</v>
      </c>
      <c r="K13" s="65">
        <v>1.0653310710122945</v>
      </c>
      <c r="L13" s="335">
        <v>21157.4</v>
      </c>
      <c r="M13" s="65">
        <v>0.96970760340277551</v>
      </c>
      <c r="N13" s="338">
        <v>32492.942000000003</v>
      </c>
      <c r="O13" s="66">
        <v>0.29626168738937914</v>
      </c>
      <c r="R13" s="67"/>
    </row>
    <row r="14" spans="1:18" ht="31.95" customHeight="1">
      <c r="A14" s="337" t="s">
        <v>110</v>
      </c>
      <c r="B14" s="335">
        <v>178573.58100000001</v>
      </c>
      <c r="C14" s="65">
        <v>8.8812962509828655</v>
      </c>
      <c r="D14" s="336">
        <v>104917.71</v>
      </c>
      <c r="E14" s="65">
        <v>17.49115144645927</v>
      </c>
      <c r="F14" s="335">
        <v>777525.2</v>
      </c>
      <c r="G14" s="65">
        <v>14.73789789200802</v>
      </c>
      <c r="H14" s="335">
        <v>38391</v>
      </c>
      <c r="I14" s="65">
        <v>11.08676520760474</v>
      </c>
      <c r="J14" s="335">
        <v>167188</v>
      </c>
      <c r="K14" s="65">
        <v>30.213837336794487</v>
      </c>
      <c r="L14" s="335">
        <v>209794.7</v>
      </c>
      <c r="M14" s="65">
        <v>9.6155253359866641</v>
      </c>
      <c r="N14" s="338">
        <v>1476390.1909999999</v>
      </c>
      <c r="O14" s="66">
        <v>13.461318745184345</v>
      </c>
      <c r="R14" s="67"/>
    </row>
    <row r="15" spans="1:18" ht="31.95" customHeight="1">
      <c r="A15" s="337" t="s">
        <v>111</v>
      </c>
      <c r="B15" s="335">
        <v>19249.5</v>
      </c>
      <c r="C15" s="65">
        <v>0.95736732850361916</v>
      </c>
      <c r="D15" s="336">
        <v>47938.66</v>
      </c>
      <c r="E15" s="65">
        <v>7.9920002276099922</v>
      </c>
      <c r="F15" s="335">
        <v>658387.64899999998</v>
      </c>
      <c r="G15" s="65">
        <v>12.479659751634053</v>
      </c>
      <c r="H15" s="335">
        <v>6857.74</v>
      </c>
      <c r="I15" s="65">
        <v>1.9804160671719757</v>
      </c>
      <c r="J15" s="335">
        <v>64621.9</v>
      </c>
      <c r="K15" s="65">
        <v>11.678323653579204</v>
      </c>
      <c r="L15" s="335">
        <v>303020.14500000002</v>
      </c>
      <c r="M15" s="65">
        <v>13.888329312236452</v>
      </c>
      <c r="N15" s="338">
        <v>1100075.594</v>
      </c>
      <c r="O15" s="66">
        <v>10.030185993447857</v>
      </c>
      <c r="R15" s="67"/>
    </row>
    <row r="16" spans="1:18" ht="31.95" customHeight="1" thickBot="1">
      <c r="A16" s="339" t="s">
        <v>112</v>
      </c>
      <c r="B16" s="340">
        <v>494253.92499999993</v>
      </c>
      <c r="C16" s="68">
        <v>24.581550678182708</v>
      </c>
      <c r="D16" s="341">
        <v>4456</v>
      </c>
      <c r="E16" s="68">
        <v>0.74287335136672827</v>
      </c>
      <c r="F16" s="340">
        <v>773219.14</v>
      </c>
      <c r="G16" s="68">
        <v>14.656277035736275</v>
      </c>
      <c r="H16" s="340">
        <v>84735</v>
      </c>
      <c r="I16" s="68">
        <v>24.470241719840267</v>
      </c>
      <c r="J16" s="340">
        <v>2365</v>
      </c>
      <c r="K16" s="68">
        <v>0.42739745257745149</v>
      </c>
      <c r="L16" s="340">
        <v>432010.02799999999</v>
      </c>
      <c r="M16" s="68">
        <v>19.800325602287895</v>
      </c>
      <c r="N16" s="341">
        <v>1791039.0929999999</v>
      </c>
      <c r="O16" s="69">
        <v>16.330200690122894</v>
      </c>
      <c r="R16" s="67"/>
    </row>
    <row r="17" spans="1:18" ht="31.95" customHeight="1" thickTop="1" thickBot="1">
      <c r="A17" s="342" t="s">
        <v>88</v>
      </c>
      <c r="B17" s="343">
        <v>2010670.2439999999</v>
      </c>
      <c r="C17" s="70">
        <v>100</v>
      </c>
      <c r="D17" s="343">
        <v>599833.06600000011</v>
      </c>
      <c r="E17" s="70">
        <v>99.999999999999986</v>
      </c>
      <c r="F17" s="343">
        <v>5275685.8929089997</v>
      </c>
      <c r="G17" s="70">
        <v>100</v>
      </c>
      <c r="H17" s="343">
        <v>346277.74</v>
      </c>
      <c r="I17" s="70">
        <v>100</v>
      </c>
      <c r="J17" s="344">
        <v>553349.11</v>
      </c>
      <c r="K17" s="71">
        <v>100</v>
      </c>
      <c r="L17" s="343">
        <v>2181832.949</v>
      </c>
      <c r="M17" s="70">
        <v>100</v>
      </c>
      <c r="N17" s="344">
        <v>10967649.001908999</v>
      </c>
      <c r="O17" s="72">
        <v>100.00000000000001</v>
      </c>
      <c r="R17" s="67"/>
    </row>
    <row r="18" spans="1:18" ht="31.95" customHeight="1" thickBot="1">
      <c r="A18" s="345"/>
      <c r="B18" s="346"/>
      <c r="C18" s="73"/>
      <c r="D18" s="346"/>
      <c r="E18" s="73"/>
      <c r="F18" s="346"/>
      <c r="G18" s="73"/>
      <c r="H18" s="346"/>
      <c r="I18" s="73"/>
      <c r="J18" s="346"/>
      <c r="K18" s="73"/>
      <c r="L18" s="346"/>
      <c r="M18" s="73"/>
      <c r="N18" s="346"/>
      <c r="O18" s="74"/>
    </row>
    <row r="19" spans="1:18" ht="31.95" customHeight="1" thickBot="1">
      <c r="A19" s="325" t="s">
        <v>90</v>
      </c>
      <c r="B19" s="1129" t="s">
        <v>113</v>
      </c>
      <c r="C19" s="1130"/>
      <c r="D19" s="1130"/>
      <c r="E19" s="1130"/>
      <c r="F19" s="1130"/>
      <c r="G19" s="1130"/>
      <c r="H19" s="1130"/>
      <c r="I19" s="1130"/>
      <c r="J19" s="1130"/>
      <c r="K19" s="1130"/>
      <c r="L19" s="1130"/>
      <c r="M19" s="1130"/>
      <c r="N19" s="1130"/>
      <c r="O19" s="1131"/>
      <c r="Q19" s="1128"/>
      <c r="R19" s="1128"/>
    </row>
    <row r="20" spans="1:18" ht="31.95" customHeight="1">
      <c r="A20" s="326" t="s">
        <v>92</v>
      </c>
      <c r="B20" s="1125" t="s">
        <v>93</v>
      </c>
      <c r="C20" s="1126"/>
      <c r="D20" s="1125" t="s">
        <v>94</v>
      </c>
      <c r="E20" s="1126"/>
      <c r="F20" s="1125" t="s">
        <v>95</v>
      </c>
      <c r="G20" s="1126"/>
      <c r="H20" s="1125" t="s">
        <v>96</v>
      </c>
      <c r="I20" s="1126"/>
      <c r="J20" s="1125" t="s">
        <v>97</v>
      </c>
      <c r="K20" s="1126"/>
      <c r="L20" s="1125" t="s">
        <v>98</v>
      </c>
      <c r="M20" s="1126"/>
      <c r="N20" s="1125" t="s">
        <v>99</v>
      </c>
      <c r="O20" s="1127"/>
      <c r="Q20" s="333"/>
      <c r="R20" s="333"/>
    </row>
    <row r="21" spans="1:18" ht="31.95" customHeight="1" thickBot="1">
      <c r="A21" s="327" t="s">
        <v>100</v>
      </c>
      <c r="B21" s="328" t="s">
        <v>101</v>
      </c>
      <c r="C21" s="329" t="s">
        <v>102</v>
      </c>
      <c r="D21" s="328" t="s">
        <v>101</v>
      </c>
      <c r="E21" s="329" t="s">
        <v>102</v>
      </c>
      <c r="F21" s="328" t="s">
        <v>101</v>
      </c>
      <c r="G21" s="329" t="s">
        <v>102</v>
      </c>
      <c r="H21" s="328" t="s">
        <v>101</v>
      </c>
      <c r="I21" s="329" t="s">
        <v>102</v>
      </c>
      <c r="J21" s="328" t="s">
        <v>101</v>
      </c>
      <c r="K21" s="329" t="s">
        <v>102</v>
      </c>
      <c r="L21" s="328" t="s">
        <v>101</v>
      </c>
      <c r="M21" s="329" t="s">
        <v>102</v>
      </c>
      <c r="N21" s="330" t="s">
        <v>101</v>
      </c>
      <c r="O21" s="332" t="s">
        <v>102</v>
      </c>
      <c r="Q21" s="347"/>
      <c r="R21" s="67"/>
    </row>
    <row r="22" spans="1:18" ht="31.95" customHeight="1">
      <c r="A22" s="334" t="s">
        <v>103</v>
      </c>
      <c r="B22" s="335">
        <v>182890.41666666666</v>
      </c>
      <c r="C22" s="65">
        <v>63.110625027373324</v>
      </c>
      <c r="D22" s="336">
        <v>45568.474999999999</v>
      </c>
      <c r="E22" s="65">
        <v>46.28122370184726</v>
      </c>
      <c r="F22" s="335">
        <v>163458.91666666666</v>
      </c>
      <c r="G22" s="65">
        <v>20.98700080510606</v>
      </c>
      <c r="H22" s="335">
        <v>129638.16666666667</v>
      </c>
      <c r="I22" s="65">
        <v>76.913367080905047</v>
      </c>
      <c r="J22" s="335">
        <v>145610.75</v>
      </c>
      <c r="K22" s="65">
        <v>71.685999721312882</v>
      </c>
      <c r="L22" s="335">
        <v>207815</v>
      </c>
      <c r="M22" s="65">
        <v>34.290960334378731</v>
      </c>
      <c r="N22" s="336">
        <v>874981.72500000009</v>
      </c>
      <c r="O22" s="66">
        <v>40.795121636145858</v>
      </c>
      <c r="Q22" s="347"/>
      <c r="R22" s="67"/>
    </row>
    <row r="23" spans="1:18" ht="31.95" customHeight="1">
      <c r="A23" s="337" t="s">
        <v>104</v>
      </c>
      <c r="B23" s="335">
        <v>3537.6666666666665</v>
      </c>
      <c r="C23" s="65">
        <v>1.2207548024714492</v>
      </c>
      <c r="D23" s="336">
        <v>3.1666666666666665</v>
      </c>
      <c r="E23" s="65">
        <v>3.2161973467223332E-3</v>
      </c>
      <c r="F23" s="335">
        <v>29852.758333333331</v>
      </c>
      <c r="G23" s="65">
        <v>3.8328888747863958</v>
      </c>
      <c r="H23" s="335">
        <v>10953.916666666666</v>
      </c>
      <c r="I23" s="65">
        <v>6.4988778784821122</v>
      </c>
      <c r="J23" s="335">
        <v>134.16666666666666</v>
      </c>
      <c r="K23" s="65">
        <v>6.6051933866669493E-2</v>
      </c>
      <c r="L23" s="335">
        <v>5702.6775000000007</v>
      </c>
      <c r="M23" s="65">
        <v>0.94098254674712645</v>
      </c>
      <c r="N23" s="338">
        <v>50184.352499999994</v>
      </c>
      <c r="O23" s="66">
        <v>2.3397937419421191</v>
      </c>
      <c r="Q23" s="347"/>
      <c r="R23" s="67"/>
    </row>
    <row r="24" spans="1:18" ht="31.95" customHeight="1">
      <c r="A24" s="337" t="s">
        <v>105</v>
      </c>
      <c r="B24" s="335">
        <v>1432.4166666666667</v>
      </c>
      <c r="C24" s="65">
        <v>0.49428894515409738</v>
      </c>
      <c r="D24" s="336">
        <v>23374.868333333332</v>
      </c>
      <c r="E24" s="65">
        <v>23.740480899047547</v>
      </c>
      <c r="F24" s="335">
        <v>247612.47358333334</v>
      </c>
      <c r="G24" s="65">
        <v>31.791738795412222</v>
      </c>
      <c r="H24" s="335">
        <v>4898.583333333333</v>
      </c>
      <c r="I24" s="65">
        <v>2.9062933222577461</v>
      </c>
      <c r="J24" s="335">
        <v>4881.416666666667</v>
      </c>
      <c r="K24" s="65">
        <v>2.4031826895080117</v>
      </c>
      <c r="L24" s="335">
        <v>11849.416666666666</v>
      </c>
      <c r="M24" s="65">
        <v>1.955238442375155</v>
      </c>
      <c r="N24" s="338">
        <v>294049.17525000003</v>
      </c>
      <c r="O24" s="66">
        <v>13.709739904947297</v>
      </c>
      <c r="Q24" s="347"/>
      <c r="R24" s="67"/>
    </row>
    <row r="25" spans="1:18" ht="31.95" customHeight="1">
      <c r="A25" s="337" t="s">
        <v>106</v>
      </c>
      <c r="B25" s="335">
        <v>254.25</v>
      </c>
      <c r="C25" s="65">
        <v>8.7734921849156489E-2</v>
      </c>
      <c r="D25" s="336">
        <v>40.833333333333336</v>
      </c>
      <c r="E25" s="65">
        <v>4.1472018418261675E-2</v>
      </c>
      <c r="F25" s="335">
        <v>5555.8583333333336</v>
      </c>
      <c r="G25" s="65">
        <v>0.71333400277269599</v>
      </c>
      <c r="H25" s="335">
        <v>384</v>
      </c>
      <c r="I25" s="65">
        <v>0.22782436467964712</v>
      </c>
      <c r="J25" s="335">
        <v>79.25</v>
      </c>
      <c r="K25" s="65">
        <v>3.9015769631802907E-2</v>
      </c>
      <c r="L25" s="335">
        <v>4330.8416666666662</v>
      </c>
      <c r="M25" s="65">
        <v>0.71461982920453926</v>
      </c>
      <c r="N25" s="338">
        <v>10645.033333333333</v>
      </c>
      <c r="O25" s="66">
        <v>0.49631371404261104</v>
      </c>
      <c r="Q25" s="347"/>
      <c r="R25" s="67"/>
    </row>
    <row r="26" spans="1:18" ht="31.95" customHeight="1">
      <c r="A26" s="337" t="s">
        <v>107</v>
      </c>
      <c r="B26" s="335">
        <v>14653.56775</v>
      </c>
      <c r="C26" s="65">
        <v>5.0565570161556339</v>
      </c>
      <c r="D26" s="336">
        <v>9154.785249999999</v>
      </c>
      <c r="E26" s="65">
        <v>9.2979776939566587</v>
      </c>
      <c r="F26" s="335">
        <v>44348.723844500004</v>
      </c>
      <c r="G26" s="65">
        <v>5.694071158736306</v>
      </c>
      <c r="H26" s="335">
        <v>5720.75</v>
      </c>
      <c r="I26" s="65">
        <v>3.3940787350028416</v>
      </c>
      <c r="J26" s="335">
        <v>17468.862183333335</v>
      </c>
      <c r="K26" s="65">
        <v>8.6001400968409722</v>
      </c>
      <c r="L26" s="335">
        <v>80224.09616666667</v>
      </c>
      <c r="M26" s="65">
        <v>13.237549260219675</v>
      </c>
      <c r="N26" s="338">
        <v>171570.7851945</v>
      </c>
      <c r="O26" s="66">
        <v>7.9993111298623756</v>
      </c>
      <c r="Q26" s="347"/>
      <c r="R26" s="67"/>
    </row>
    <row r="27" spans="1:18" ht="31.95" customHeight="1">
      <c r="A27" s="337" t="s">
        <v>108</v>
      </c>
      <c r="B27" s="335">
        <v>10769.25</v>
      </c>
      <c r="C27" s="65">
        <v>3.7161821322479001</v>
      </c>
      <c r="D27" s="336">
        <v>2511.3666666666663</v>
      </c>
      <c r="E27" s="65">
        <v>2.5506476242042875</v>
      </c>
      <c r="F27" s="335">
        <v>21633.166666666668</v>
      </c>
      <c r="G27" s="65">
        <v>2.7775498303110431</v>
      </c>
      <c r="H27" s="335">
        <v>3743.9166666666665</v>
      </c>
      <c r="I27" s="65">
        <v>2.2212381145751965</v>
      </c>
      <c r="J27" s="335">
        <v>7425.2833333333328</v>
      </c>
      <c r="K27" s="65">
        <v>3.6555601764567687</v>
      </c>
      <c r="L27" s="335">
        <v>92147.97500000002</v>
      </c>
      <c r="M27" s="65">
        <v>15.205074492304806</v>
      </c>
      <c r="N27" s="338">
        <v>138230.95833333334</v>
      </c>
      <c r="O27" s="66">
        <v>6.4448760447989279</v>
      </c>
      <c r="Q27" s="347"/>
      <c r="R27" s="67"/>
    </row>
    <row r="28" spans="1:18" ht="31.95" customHeight="1">
      <c r="A28" s="337" t="s">
        <v>109</v>
      </c>
      <c r="B28" s="335">
        <v>0</v>
      </c>
      <c r="C28" s="65">
        <v>0</v>
      </c>
      <c r="D28" s="336">
        <v>14.241000000000001</v>
      </c>
      <c r="E28" s="65">
        <v>1.4463747288844029E-2</v>
      </c>
      <c r="F28" s="335">
        <v>568.16666666666663</v>
      </c>
      <c r="G28" s="65">
        <v>7.2948692759808198E-2</v>
      </c>
      <c r="H28" s="335">
        <v>24.75</v>
      </c>
      <c r="I28" s="65">
        <v>1.4683992254742881E-2</v>
      </c>
      <c r="J28" s="335">
        <v>2685.6666666666665</v>
      </c>
      <c r="K28" s="65">
        <v>1.3221874066180275</v>
      </c>
      <c r="L28" s="335">
        <v>5903.6779999999999</v>
      </c>
      <c r="M28" s="65">
        <v>0.97414906587563133</v>
      </c>
      <c r="N28" s="338">
        <v>9196.5023333333338</v>
      </c>
      <c r="O28" s="66">
        <v>0.42877744825519937</v>
      </c>
      <c r="Q28" s="347"/>
      <c r="R28" s="67"/>
    </row>
    <row r="29" spans="1:18" ht="31.95" customHeight="1">
      <c r="A29" s="337" t="s">
        <v>110</v>
      </c>
      <c r="B29" s="335">
        <v>4452.1154999999999</v>
      </c>
      <c r="C29" s="65">
        <v>1.5363068061196392</v>
      </c>
      <c r="D29" s="336">
        <v>8208.426833333333</v>
      </c>
      <c r="E29" s="65">
        <v>8.3368170322519184</v>
      </c>
      <c r="F29" s="335">
        <v>44930.083333333336</v>
      </c>
      <c r="G29" s="65">
        <v>5.7687137191362501</v>
      </c>
      <c r="H29" s="335">
        <v>6350.75</v>
      </c>
      <c r="I29" s="65">
        <v>3.7678530833053876</v>
      </c>
      <c r="J29" s="335">
        <v>15015.166666666666</v>
      </c>
      <c r="K29" s="65">
        <v>7.3921549987355535</v>
      </c>
      <c r="L29" s="335">
        <v>15596.545833333332</v>
      </c>
      <c r="M29" s="65">
        <v>2.5735415370601404</v>
      </c>
      <c r="N29" s="338">
        <v>94553.088166666668</v>
      </c>
      <c r="O29" s="66">
        <v>4.4084403395195366</v>
      </c>
      <c r="Q29" s="347"/>
      <c r="R29" s="67"/>
    </row>
    <row r="30" spans="1:18" ht="31.95" customHeight="1">
      <c r="A30" s="337" t="s">
        <v>111</v>
      </c>
      <c r="B30" s="335">
        <v>3060.5</v>
      </c>
      <c r="C30" s="65">
        <v>1.056097259859758</v>
      </c>
      <c r="D30" s="336">
        <v>7011.3816666666671</v>
      </c>
      <c r="E30" s="65">
        <v>7.1210485620603006</v>
      </c>
      <c r="F30" s="335">
        <v>64368.869500000001</v>
      </c>
      <c r="G30" s="65">
        <v>8.2645201838398759</v>
      </c>
      <c r="H30" s="335">
        <v>2970.7258333333334</v>
      </c>
      <c r="I30" s="65">
        <v>1.7625097021265153</v>
      </c>
      <c r="J30" s="335">
        <v>8376.5166666666664</v>
      </c>
      <c r="K30" s="65">
        <v>4.1238642849668672</v>
      </c>
      <c r="L30" s="335">
        <v>62237.773000000008</v>
      </c>
      <c r="M30" s="65">
        <v>10.269677382494372</v>
      </c>
      <c r="N30" s="338">
        <v>148025.76666666666</v>
      </c>
      <c r="O30" s="66">
        <v>6.9015488940073713</v>
      </c>
      <c r="Q30" s="347"/>
      <c r="R30" s="67"/>
    </row>
    <row r="31" spans="1:18" ht="31.95" customHeight="1" thickBot="1">
      <c r="A31" s="339" t="s">
        <v>112</v>
      </c>
      <c r="B31" s="340">
        <v>68743.201916666672</v>
      </c>
      <c r="C31" s="68">
        <v>23.721453088769067</v>
      </c>
      <c r="D31" s="341">
        <v>2572.4166666666665</v>
      </c>
      <c r="E31" s="68">
        <v>2.6126525235782032</v>
      </c>
      <c r="F31" s="348">
        <v>156528.897</v>
      </c>
      <c r="G31" s="68">
        <v>20.097233937139332</v>
      </c>
      <c r="H31" s="348">
        <v>3865.3333333333335</v>
      </c>
      <c r="I31" s="68">
        <v>2.2932737264107534</v>
      </c>
      <c r="J31" s="340">
        <v>1445.9166666666667</v>
      </c>
      <c r="K31" s="68">
        <v>0.71184292206247357</v>
      </c>
      <c r="L31" s="340">
        <v>120226.35033333332</v>
      </c>
      <c r="M31" s="68">
        <v>19.838207109339816</v>
      </c>
      <c r="N31" s="341">
        <v>353382.11591666663</v>
      </c>
      <c r="O31" s="69">
        <v>16.476077146478698</v>
      </c>
      <c r="Q31" s="347"/>
      <c r="R31" s="67"/>
    </row>
    <row r="32" spans="1:18" ht="31.95" customHeight="1" thickTop="1" thickBot="1">
      <c r="A32" s="342" t="s">
        <v>88</v>
      </c>
      <c r="B32" s="343">
        <v>289793.38516666659</v>
      </c>
      <c r="C32" s="70">
        <v>100.00000000000003</v>
      </c>
      <c r="D32" s="343">
        <v>98459.961416666658</v>
      </c>
      <c r="E32" s="70">
        <v>100</v>
      </c>
      <c r="F32" s="343">
        <v>778857.91392783343</v>
      </c>
      <c r="G32" s="70">
        <v>99.999999999999986</v>
      </c>
      <c r="H32" s="343">
        <v>168550.89250000002</v>
      </c>
      <c r="I32" s="70">
        <v>100</v>
      </c>
      <c r="J32" s="343">
        <v>203122.99551666662</v>
      </c>
      <c r="K32" s="70">
        <v>100.00000000000004</v>
      </c>
      <c r="L32" s="343">
        <v>606034.35416666674</v>
      </c>
      <c r="M32" s="70">
        <v>99.999999999999986</v>
      </c>
      <c r="N32" s="344">
        <v>2144819.5026945001</v>
      </c>
      <c r="O32" s="72">
        <v>100.00000000000001</v>
      </c>
    </row>
    <row r="33" spans="1:15" ht="15.75" customHeight="1">
      <c r="A33" s="345"/>
      <c r="B33" s="346"/>
      <c r="C33" s="75"/>
      <c r="D33" s="346"/>
      <c r="E33" s="75"/>
      <c r="F33" s="346"/>
      <c r="G33" s="75"/>
      <c r="H33" s="346"/>
      <c r="I33" s="75"/>
      <c r="J33" s="346"/>
      <c r="K33" s="75"/>
      <c r="L33" s="346"/>
      <c r="M33" s="75"/>
      <c r="N33" s="346"/>
      <c r="O33" s="75"/>
    </row>
    <row r="43" spans="1:15" ht="16.5" customHeight="1"/>
  </sheetData>
  <mergeCells count="19">
    <mergeCell ref="Q5:R5"/>
    <mergeCell ref="B19:O19"/>
    <mergeCell ref="Q19:R19"/>
    <mergeCell ref="B20:C20"/>
    <mergeCell ref="D20:E20"/>
    <mergeCell ref="F20:G20"/>
    <mergeCell ref="H20:I20"/>
    <mergeCell ref="J20:K20"/>
    <mergeCell ref="L20:M20"/>
    <mergeCell ref="N20:O20"/>
    <mergeCell ref="M3:O3"/>
    <mergeCell ref="B4:O4"/>
    <mergeCell ref="B5:C5"/>
    <mergeCell ref="D5:E5"/>
    <mergeCell ref="F5:G5"/>
    <mergeCell ref="H5:I5"/>
    <mergeCell ref="J5:K5"/>
    <mergeCell ref="L5:M5"/>
    <mergeCell ref="N5:O5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scale="73" orientation="portrait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190B-C864-4E77-B78A-CC13D9659DF7}">
  <sheetPr>
    <tabColor rgb="FFFF99FF"/>
  </sheetPr>
  <dimension ref="A1:R43"/>
  <sheetViews>
    <sheetView showGridLines="0" view="pageBreakPreview" topLeftCell="A10" zoomScale="60" zoomScaleNormal="85" workbookViewId="0">
      <selection sqref="A1:XFD1048576"/>
    </sheetView>
  </sheetViews>
  <sheetFormatPr defaultColWidth="9" defaultRowHeight="12"/>
  <cols>
    <col min="1" max="1" width="10.6640625" style="318" customWidth="1"/>
    <col min="2" max="2" width="9.77734375" style="318" customWidth="1"/>
    <col min="3" max="3" width="6.33203125" style="811" customWidth="1"/>
    <col min="4" max="4" width="9.77734375" style="318" customWidth="1"/>
    <col min="5" max="5" width="6.33203125" style="811" customWidth="1"/>
    <col min="6" max="6" width="9.77734375" style="318" customWidth="1"/>
    <col min="7" max="7" width="6.33203125" style="318" customWidth="1"/>
    <col min="8" max="8" width="9.77734375" style="318" customWidth="1"/>
    <col min="9" max="9" width="6.33203125" style="318" customWidth="1"/>
    <col min="10" max="10" width="9.77734375" style="318" customWidth="1"/>
    <col min="11" max="11" width="6.33203125" style="318" customWidth="1"/>
    <col min="12" max="12" width="9.77734375" style="318" customWidth="1"/>
    <col min="13" max="13" width="6.33203125" style="318" customWidth="1"/>
    <col min="14" max="14" width="10.88671875" style="318" customWidth="1"/>
    <col min="15" max="15" width="6.33203125" style="318" customWidth="1"/>
    <col min="16" max="256" width="9" style="318"/>
    <col min="257" max="257" width="10.6640625" style="318" customWidth="1"/>
    <col min="258" max="258" width="9.77734375" style="318" customWidth="1"/>
    <col min="259" max="259" width="6.33203125" style="318" customWidth="1"/>
    <col min="260" max="260" width="9.77734375" style="318" customWidth="1"/>
    <col min="261" max="261" width="6.33203125" style="318" customWidth="1"/>
    <col min="262" max="262" width="9.77734375" style="318" customWidth="1"/>
    <col min="263" max="263" width="6.33203125" style="318" customWidth="1"/>
    <col min="264" max="264" width="9.77734375" style="318" customWidth="1"/>
    <col min="265" max="265" width="6.33203125" style="318" customWidth="1"/>
    <col min="266" max="266" width="9.77734375" style="318" customWidth="1"/>
    <col min="267" max="267" width="6.33203125" style="318" customWidth="1"/>
    <col min="268" max="268" width="9.77734375" style="318" customWidth="1"/>
    <col min="269" max="269" width="6.33203125" style="318" customWidth="1"/>
    <col min="270" max="270" width="10.88671875" style="318" customWidth="1"/>
    <col min="271" max="271" width="6.33203125" style="318" customWidth="1"/>
    <col min="272" max="512" width="9" style="318"/>
    <col min="513" max="513" width="10.6640625" style="318" customWidth="1"/>
    <col min="514" max="514" width="9.77734375" style="318" customWidth="1"/>
    <col min="515" max="515" width="6.33203125" style="318" customWidth="1"/>
    <col min="516" max="516" width="9.77734375" style="318" customWidth="1"/>
    <col min="517" max="517" width="6.33203125" style="318" customWidth="1"/>
    <col min="518" max="518" width="9.77734375" style="318" customWidth="1"/>
    <col min="519" max="519" width="6.33203125" style="318" customWidth="1"/>
    <col min="520" max="520" width="9.77734375" style="318" customWidth="1"/>
    <col min="521" max="521" width="6.33203125" style="318" customWidth="1"/>
    <col min="522" max="522" width="9.77734375" style="318" customWidth="1"/>
    <col min="523" max="523" width="6.33203125" style="318" customWidth="1"/>
    <col min="524" max="524" width="9.77734375" style="318" customWidth="1"/>
    <col min="525" max="525" width="6.33203125" style="318" customWidth="1"/>
    <col min="526" max="526" width="10.88671875" style="318" customWidth="1"/>
    <col min="527" max="527" width="6.33203125" style="318" customWidth="1"/>
    <col min="528" max="768" width="9" style="318"/>
    <col min="769" max="769" width="10.6640625" style="318" customWidth="1"/>
    <col min="770" max="770" width="9.77734375" style="318" customWidth="1"/>
    <col min="771" max="771" width="6.33203125" style="318" customWidth="1"/>
    <col min="772" max="772" width="9.77734375" style="318" customWidth="1"/>
    <col min="773" max="773" width="6.33203125" style="318" customWidth="1"/>
    <col min="774" max="774" width="9.77734375" style="318" customWidth="1"/>
    <col min="775" max="775" width="6.33203125" style="318" customWidth="1"/>
    <col min="776" max="776" width="9.77734375" style="318" customWidth="1"/>
    <col min="777" max="777" width="6.33203125" style="318" customWidth="1"/>
    <col min="778" max="778" width="9.77734375" style="318" customWidth="1"/>
    <col min="779" max="779" width="6.33203125" style="318" customWidth="1"/>
    <col min="780" max="780" width="9.77734375" style="318" customWidth="1"/>
    <col min="781" max="781" width="6.33203125" style="318" customWidth="1"/>
    <col min="782" max="782" width="10.88671875" style="318" customWidth="1"/>
    <col min="783" max="783" width="6.33203125" style="318" customWidth="1"/>
    <col min="784" max="1024" width="9" style="318"/>
    <col min="1025" max="1025" width="10.6640625" style="318" customWidth="1"/>
    <col min="1026" max="1026" width="9.77734375" style="318" customWidth="1"/>
    <col min="1027" max="1027" width="6.33203125" style="318" customWidth="1"/>
    <col min="1028" max="1028" width="9.77734375" style="318" customWidth="1"/>
    <col min="1029" max="1029" width="6.33203125" style="318" customWidth="1"/>
    <col min="1030" max="1030" width="9.77734375" style="318" customWidth="1"/>
    <col min="1031" max="1031" width="6.33203125" style="318" customWidth="1"/>
    <col min="1032" max="1032" width="9.77734375" style="318" customWidth="1"/>
    <col min="1033" max="1033" width="6.33203125" style="318" customWidth="1"/>
    <col min="1034" max="1034" width="9.77734375" style="318" customWidth="1"/>
    <col min="1035" max="1035" width="6.33203125" style="318" customWidth="1"/>
    <col min="1036" max="1036" width="9.77734375" style="318" customWidth="1"/>
    <col min="1037" max="1037" width="6.33203125" style="318" customWidth="1"/>
    <col min="1038" max="1038" width="10.88671875" style="318" customWidth="1"/>
    <col min="1039" max="1039" width="6.33203125" style="318" customWidth="1"/>
    <col min="1040" max="1280" width="9" style="318"/>
    <col min="1281" max="1281" width="10.6640625" style="318" customWidth="1"/>
    <col min="1282" max="1282" width="9.77734375" style="318" customWidth="1"/>
    <col min="1283" max="1283" width="6.33203125" style="318" customWidth="1"/>
    <col min="1284" max="1284" width="9.77734375" style="318" customWidth="1"/>
    <col min="1285" max="1285" width="6.33203125" style="318" customWidth="1"/>
    <col min="1286" max="1286" width="9.77734375" style="318" customWidth="1"/>
    <col min="1287" max="1287" width="6.33203125" style="318" customWidth="1"/>
    <col min="1288" max="1288" width="9.77734375" style="318" customWidth="1"/>
    <col min="1289" max="1289" width="6.33203125" style="318" customWidth="1"/>
    <col min="1290" max="1290" width="9.77734375" style="318" customWidth="1"/>
    <col min="1291" max="1291" width="6.33203125" style="318" customWidth="1"/>
    <col min="1292" max="1292" width="9.77734375" style="318" customWidth="1"/>
    <col min="1293" max="1293" width="6.33203125" style="318" customWidth="1"/>
    <col min="1294" max="1294" width="10.88671875" style="318" customWidth="1"/>
    <col min="1295" max="1295" width="6.33203125" style="318" customWidth="1"/>
    <col min="1296" max="1536" width="9" style="318"/>
    <col min="1537" max="1537" width="10.6640625" style="318" customWidth="1"/>
    <col min="1538" max="1538" width="9.77734375" style="318" customWidth="1"/>
    <col min="1539" max="1539" width="6.33203125" style="318" customWidth="1"/>
    <col min="1540" max="1540" width="9.77734375" style="318" customWidth="1"/>
    <col min="1541" max="1541" width="6.33203125" style="318" customWidth="1"/>
    <col min="1542" max="1542" width="9.77734375" style="318" customWidth="1"/>
    <col min="1543" max="1543" width="6.33203125" style="318" customWidth="1"/>
    <col min="1544" max="1544" width="9.77734375" style="318" customWidth="1"/>
    <col min="1545" max="1545" width="6.33203125" style="318" customWidth="1"/>
    <col min="1546" max="1546" width="9.77734375" style="318" customWidth="1"/>
    <col min="1547" max="1547" width="6.33203125" style="318" customWidth="1"/>
    <col min="1548" max="1548" width="9.77734375" style="318" customWidth="1"/>
    <col min="1549" max="1549" width="6.33203125" style="318" customWidth="1"/>
    <col min="1550" max="1550" width="10.88671875" style="318" customWidth="1"/>
    <col min="1551" max="1551" width="6.33203125" style="318" customWidth="1"/>
    <col min="1552" max="1792" width="9" style="318"/>
    <col min="1793" max="1793" width="10.6640625" style="318" customWidth="1"/>
    <col min="1794" max="1794" width="9.77734375" style="318" customWidth="1"/>
    <col min="1795" max="1795" width="6.33203125" style="318" customWidth="1"/>
    <col min="1796" max="1796" width="9.77734375" style="318" customWidth="1"/>
    <col min="1797" max="1797" width="6.33203125" style="318" customWidth="1"/>
    <col min="1798" max="1798" width="9.77734375" style="318" customWidth="1"/>
    <col min="1799" max="1799" width="6.33203125" style="318" customWidth="1"/>
    <col min="1800" max="1800" width="9.77734375" style="318" customWidth="1"/>
    <col min="1801" max="1801" width="6.33203125" style="318" customWidth="1"/>
    <col min="1802" max="1802" width="9.77734375" style="318" customWidth="1"/>
    <col min="1803" max="1803" width="6.33203125" style="318" customWidth="1"/>
    <col min="1804" max="1804" width="9.77734375" style="318" customWidth="1"/>
    <col min="1805" max="1805" width="6.33203125" style="318" customWidth="1"/>
    <col min="1806" max="1806" width="10.88671875" style="318" customWidth="1"/>
    <col min="1807" max="1807" width="6.33203125" style="318" customWidth="1"/>
    <col min="1808" max="2048" width="9" style="318"/>
    <col min="2049" max="2049" width="10.6640625" style="318" customWidth="1"/>
    <col min="2050" max="2050" width="9.77734375" style="318" customWidth="1"/>
    <col min="2051" max="2051" width="6.33203125" style="318" customWidth="1"/>
    <col min="2052" max="2052" width="9.77734375" style="318" customWidth="1"/>
    <col min="2053" max="2053" width="6.33203125" style="318" customWidth="1"/>
    <col min="2054" max="2054" width="9.77734375" style="318" customWidth="1"/>
    <col min="2055" max="2055" width="6.33203125" style="318" customWidth="1"/>
    <col min="2056" max="2056" width="9.77734375" style="318" customWidth="1"/>
    <col min="2057" max="2057" width="6.33203125" style="318" customWidth="1"/>
    <col min="2058" max="2058" width="9.77734375" style="318" customWidth="1"/>
    <col min="2059" max="2059" width="6.33203125" style="318" customWidth="1"/>
    <col min="2060" max="2060" width="9.77734375" style="318" customWidth="1"/>
    <col min="2061" max="2061" width="6.33203125" style="318" customWidth="1"/>
    <col min="2062" max="2062" width="10.88671875" style="318" customWidth="1"/>
    <col min="2063" max="2063" width="6.33203125" style="318" customWidth="1"/>
    <col min="2064" max="2304" width="9" style="318"/>
    <col min="2305" max="2305" width="10.6640625" style="318" customWidth="1"/>
    <col min="2306" max="2306" width="9.77734375" style="318" customWidth="1"/>
    <col min="2307" max="2307" width="6.33203125" style="318" customWidth="1"/>
    <col min="2308" max="2308" width="9.77734375" style="318" customWidth="1"/>
    <col min="2309" max="2309" width="6.33203125" style="318" customWidth="1"/>
    <col min="2310" max="2310" width="9.77734375" style="318" customWidth="1"/>
    <col min="2311" max="2311" width="6.33203125" style="318" customWidth="1"/>
    <col min="2312" max="2312" width="9.77734375" style="318" customWidth="1"/>
    <col min="2313" max="2313" width="6.33203125" style="318" customWidth="1"/>
    <col min="2314" max="2314" width="9.77734375" style="318" customWidth="1"/>
    <col min="2315" max="2315" width="6.33203125" style="318" customWidth="1"/>
    <col min="2316" max="2316" width="9.77734375" style="318" customWidth="1"/>
    <col min="2317" max="2317" width="6.33203125" style="318" customWidth="1"/>
    <col min="2318" max="2318" width="10.88671875" style="318" customWidth="1"/>
    <col min="2319" max="2319" width="6.33203125" style="318" customWidth="1"/>
    <col min="2320" max="2560" width="9" style="318"/>
    <col min="2561" max="2561" width="10.6640625" style="318" customWidth="1"/>
    <col min="2562" max="2562" width="9.77734375" style="318" customWidth="1"/>
    <col min="2563" max="2563" width="6.33203125" style="318" customWidth="1"/>
    <col min="2564" max="2564" width="9.77734375" style="318" customWidth="1"/>
    <col min="2565" max="2565" width="6.33203125" style="318" customWidth="1"/>
    <col min="2566" max="2566" width="9.77734375" style="318" customWidth="1"/>
    <col min="2567" max="2567" width="6.33203125" style="318" customWidth="1"/>
    <col min="2568" max="2568" width="9.77734375" style="318" customWidth="1"/>
    <col min="2569" max="2569" width="6.33203125" style="318" customWidth="1"/>
    <col min="2570" max="2570" width="9.77734375" style="318" customWidth="1"/>
    <col min="2571" max="2571" width="6.33203125" style="318" customWidth="1"/>
    <col min="2572" max="2572" width="9.77734375" style="318" customWidth="1"/>
    <col min="2573" max="2573" width="6.33203125" style="318" customWidth="1"/>
    <col min="2574" max="2574" width="10.88671875" style="318" customWidth="1"/>
    <col min="2575" max="2575" width="6.33203125" style="318" customWidth="1"/>
    <col min="2576" max="2816" width="9" style="318"/>
    <col min="2817" max="2817" width="10.6640625" style="318" customWidth="1"/>
    <col min="2818" max="2818" width="9.77734375" style="318" customWidth="1"/>
    <col min="2819" max="2819" width="6.33203125" style="318" customWidth="1"/>
    <col min="2820" max="2820" width="9.77734375" style="318" customWidth="1"/>
    <col min="2821" max="2821" width="6.33203125" style="318" customWidth="1"/>
    <col min="2822" max="2822" width="9.77734375" style="318" customWidth="1"/>
    <col min="2823" max="2823" width="6.33203125" style="318" customWidth="1"/>
    <col min="2824" max="2824" width="9.77734375" style="318" customWidth="1"/>
    <col min="2825" max="2825" width="6.33203125" style="318" customWidth="1"/>
    <col min="2826" max="2826" width="9.77734375" style="318" customWidth="1"/>
    <col min="2827" max="2827" width="6.33203125" style="318" customWidth="1"/>
    <col min="2828" max="2828" width="9.77734375" style="318" customWidth="1"/>
    <col min="2829" max="2829" width="6.33203125" style="318" customWidth="1"/>
    <col min="2830" max="2830" width="10.88671875" style="318" customWidth="1"/>
    <col min="2831" max="2831" width="6.33203125" style="318" customWidth="1"/>
    <col min="2832" max="3072" width="9" style="318"/>
    <col min="3073" max="3073" width="10.6640625" style="318" customWidth="1"/>
    <col min="3074" max="3074" width="9.77734375" style="318" customWidth="1"/>
    <col min="3075" max="3075" width="6.33203125" style="318" customWidth="1"/>
    <col min="3076" max="3076" width="9.77734375" style="318" customWidth="1"/>
    <col min="3077" max="3077" width="6.33203125" style="318" customWidth="1"/>
    <col min="3078" max="3078" width="9.77734375" style="318" customWidth="1"/>
    <col min="3079" max="3079" width="6.33203125" style="318" customWidth="1"/>
    <col min="3080" max="3080" width="9.77734375" style="318" customWidth="1"/>
    <col min="3081" max="3081" width="6.33203125" style="318" customWidth="1"/>
    <col min="3082" max="3082" width="9.77734375" style="318" customWidth="1"/>
    <col min="3083" max="3083" width="6.33203125" style="318" customWidth="1"/>
    <col min="3084" max="3084" width="9.77734375" style="318" customWidth="1"/>
    <col min="3085" max="3085" width="6.33203125" style="318" customWidth="1"/>
    <col min="3086" max="3086" width="10.88671875" style="318" customWidth="1"/>
    <col min="3087" max="3087" width="6.33203125" style="318" customWidth="1"/>
    <col min="3088" max="3328" width="9" style="318"/>
    <col min="3329" max="3329" width="10.6640625" style="318" customWidth="1"/>
    <col min="3330" max="3330" width="9.77734375" style="318" customWidth="1"/>
    <col min="3331" max="3331" width="6.33203125" style="318" customWidth="1"/>
    <col min="3332" max="3332" width="9.77734375" style="318" customWidth="1"/>
    <col min="3333" max="3333" width="6.33203125" style="318" customWidth="1"/>
    <col min="3334" max="3334" width="9.77734375" style="318" customWidth="1"/>
    <col min="3335" max="3335" width="6.33203125" style="318" customWidth="1"/>
    <col min="3336" max="3336" width="9.77734375" style="318" customWidth="1"/>
    <col min="3337" max="3337" width="6.33203125" style="318" customWidth="1"/>
    <col min="3338" max="3338" width="9.77734375" style="318" customWidth="1"/>
    <col min="3339" max="3339" width="6.33203125" style="318" customWidth="1"/>
    <col min="3340" max="3340" width="9.77734375" style="318" customWidth="1"/>
    <col min="3341" max="3341" width="6.33203125" style="318" customWidth="1"/>
    <col min="3342" max="3342" width="10.88671875" style="318" customWidth="1"/>
    <col min="3343" max="3343" width="6.33203125" style="318" customWidth="1"/>
    <col min="3344" max="3584" width="9" style="318"/>
    <col min="3585" max="3585" width="10.6640625" style="318" customWidth="1"/>
    <col min="3586" max="3586" width="9.77734375" style="318" customWidth="1"/>
    <col min="3587" max="3587" width="6.33203125" style="318" customWidth="1"/>
    <col min="3588" max="3588" width="9.77734375" style="318" customWidth="1"/>
    <col min="3589" max="3589" width="6.33203125" style="318" customWidth="1"/>
    <col min="3590" max="3590" width="9.77734375" style="318" customWidth="1"/>
    <col min="3591" max="3591" width="6.33203125" style="318" customWidth="1"/>
    <col min="3592" max="3592" width="9.77734375" style="318" customWidth="1"/>
    <col min="3593" max="3593" width="6.33203125" style="318" customWidth="1"/>
    <col min="3594" max="3594" width="9.77734375" style="318" customWidth="1"/>
    <col min="3595" max="3595" width="6.33203125" style="318" customWidth="1"/>
    <col min="3596" max="3596" width="9.77734375" style="318" customWidth="1"/>
    <col min="3597" max="3597" width="6.33203125" style="318" customWidth="1"/>
    <col min="3598" max="3598" width="10.88671875" style="318" customWidth="1"/>
    <col min="3599" max="3599" width="6.33203125" style="318" customWidth="1"/>
    <col min="3600" max="3840" width="9" style="318"/>
    <col min="3841" max="3841" width="10.6640625" style="318" customWidth="1"/>
    <col min="3842" max="3842" width="9.77734375" style="318" customWidth="1"/>
    <col min="3843" max="3843" width="6.33203125" style="318" customWidth="1"/>
    <col min="3844" max="3844" width="9.77734375" style="318" customWidth="1"/>
    <col min="3845" max="3845" width="6.33203125" style="318" customWidth="1"/>
    <col min="3846" max="3846" width="9.77734375" style="318" customWidth="1"/>
    <col min="3847" max="3847" width="6.33203125" style="318" customWidth="1"/>
    <col min="3848" max="3848" width="9.77734375" style="318" customWidth="1"/>
    <col min="3849" max="3849" width="6.33203125" style="318" customWidth="1"/>
    <col min="3850" max="3850" width="9.77734375" style="318" customWidth="1"/>
    <col min="3851" max="3851" width="6.33203125" style="318" customWidth="1"/>
    <col min="3852" max="3852" width="9.77734375" style="318" customWidth="1"/>
    <col min="3853" max="3853" width="6.33203125" style="318" customWidth="1"/>
    <col min="3854" max="3854" width="10.88671875" style="318" customWidth="1"/>
    <col min="3855" max="3855" width="6.33203125" style="318" customWidth="1"/>
    <col min="3856" max="4096" width="9" style="318"/>
    <col min="4097" max="4097" width="10.6640625" style="318" customWidth="1"/>
    <col min="4098" max="4098" width="9.77734375" style="318" customWidth="1"/>
    <col min="4099" max="4099" width="6.33203125" style="318" customWidth="1"/>
    <col min="4100" max="4100" width="9.77734375" style="318" customWidth="1"/>
    <col min="4101" max="4101" width="6.33203125" style="318" customWidth="1"/>
    <col min="4102" max="4102" width="9.77734375" style="318" customWidth="1"/>
    <col min="4103" max="4103" width="6.33203125" style="318" customWidth="1"/>
    <col min="4104" max="4104" width="9.77734375" style="318" customWidth="1"/>
    <col min="4105" max="4105" width="6.33203125" style="318" customWidth="1"/>
    <col min="4106" max="4106" width="9.77734375" style="318" customWidth="1"/>
    <col min="4107" max="4107" width="6.33203125" style="318" customWidth="1"/>
    <col min="4108" max="4108" width="9.77734375" style="318" customWidth="1"/>
    <col min="4109" max="4109" width="6.33203125" style="318" customWidth="1"/>
    <col min="4110" max="4110" width="10.88671875" style="318" customWidth="1"/>
    <col min="4111" max="4111" width="6.33203125" style="318" customWidth="1"/>
    <col min="4112" max="4352" width="9" style="318"/>
    <col min="4353" max="4353" width="10.6640625" style="318" customWidth="1"/>
    <col min="4354" max="4354" width="9.77734375" style="318" customWidth="1"/>
    <col min="4355" max="4355" width="6.33203125" style="318" customWidth="1"/>
    <col min="4356" max="4356" width="9.77734375" style="318" customWidth="1"/>
    <col min="4357" max="4357" width="6.33203125" style="318" customWidth="1"/>
    <col min="4358" max="4358" width="9.77734375" style="318" customWidth="1"/>
    <col min="4359" max="4359" width="6.33203125" style="318" customWidth="1"/>
    <col min="4360" max="4360" width="9.77734375" style="318" customWidth="1"/>
    <col min="4361" max="4361" width="6.33203125" style="318" customWidth="1"/>
    <col min="4362" max="4362" width="9.77734375" style="318" customWidth="1"/>
    <col min="4363" max="4363" width="6.33203125" style="318" customWidth="1"/>
    <col min="4364" max="4364" width="9.77734375" style="318" customWidth="1"/>
    <col min="4365" max="4365" width="6.33203125" style="318" customWidth="1"/>
    <col min="4366" max="4366" width="10.88671875" style="318" customWidth="1"/>
    <col min="4367" max="4367" width="6.33203125" style="318" customWidth="1"/>
    <col min="4368" max="4608" width="9" style="318"/>
    <col min="4609" max="4609" width="10.6640625" style="318" customWidth="1"/>
    <col min="4610" max="4610" width="9.77734375" style="318" customWidth="1"/>
    <col min="4611" max="4611" width="6.33203125" style="318" customWidth="1"/>
    <col min="4612" max="4612" width="9.77734375" style="318" customWidth="1"/>
    <col min="4613" max="4613" width="6.33203125" style="318" customWidth="1"/>
    <col min="4614" max="4614" width="9.77734375" style="318" customWidth="1"/>
    <col min="4615" max="4615" width="6.33203125" style="318" customWidth="1"/>
    <col min="4616" max="4616" width="9.77734375" style="318" customWidth="1"/>
    <col min="4617" max="4617" width="6.33203125" style="318" customWidth="1"/>
    <col min="4618" max="4618" width="9.77734375" style="318" customWidth="1"/>
    <col min="4619" max="4619" width="6.33203125" style="318" customWidth="1"/>
    <col min="4620" max="4620" width="9.77734375" style="318" customWidth="1"/>
    <col min="4621" max="4621" width="6.33203125" style="318" customWidth="1"/>
    <col min="4622" max="4622" width="10.88671875" style="318" customWidth="1"/>
    <col min="4623" max="4623" width="6.33203125" style="318" customWidth="1"/>
    <col min="4624" max="4864" width="9" style="318"/>
    <col min="4865" max="4865" width="10.6640625" style="318" customWidth="1"/>
    <col min="4866" max="4866" width="9.77734375" style="318" customWidth="1"/>
    <col min="4867" max="4867" width="6.33203125" style="318" customWidth="1"/>
    <col min="4868" max="4868" width="9.77734375" style="318" customWidth="1"/>
    <col min="4869" max="4869" width="6.33203125" style="318" customWidth="1"/>
    <col min="4870" max="4870" width="9.77734375" style="318" customWidth="1"/>
    <col min="4871" max="4871" width="6.33203125" style="318" customWidth="1"/>
    <col min="4872" max="4872" width="9.77734375" style="318" customWidth="1"/>
    <col min="4873" max="4873" width="6.33203125" style="318" customWidth="1"/>
    <col min="4874" max="4874" width="9.77734375" style="318" customWidth="1"/>
    <col min="4875" max="4875" width="6.33203125" style="318" customWidth="1"/>
    <col min="4876" max="4876" width="9.77734375" style="318" customWidth="1"/>
    <col min="4877" max="4877" width="6.33203125" style="318" customWidth="1"/>
    <col min="4878" max="4878" width="10.88671875" style="318" customWidth="1"/>
    <col min="4879" max="4879" width="6.33203125" style="318" customWidth="1"/>
    <col min="4880" max="5120" width="9" style="318"/>
    <col min="5121" max="5121" width="10.6640625" style="318" customWidth="1"/>
    <col min="5122" max="5122" width="9.77734375" style="318" customWidth="1"/>
    <col min="5123" max="5123" width="6.33203125" style="318" customWidth="1"/>
    <col min="5124" max="5124" width="9.77734375" style="318" customWidth="1"/>
    <col min="5125" max="5125" width="6.33203125" style="318" customWidth="1"/>
    <col min="5126" max="5126" width="9.77734375" style="318" customWidth="1"/>
    <col min="5127" max="5127" width="6.33203125" style="318" customWidth="1"/>
    <col min="5128" max="5128" width="9.77734375" style="318" customWidth="1"/>
    <col min="5129" max="5129" width="6.33203125" style="318" customWidth="1"/>
    <col min="5130" max="5130" width="9.77734375" style="318" customWidth="1"/>
    <col min="5131" max="5131" width="6.33203125" style="318" customWidth="1"/>
    <col min="5132" max="5132" width="9.77734375" style="318" customWidth="1"/>
    <col min="5133" max="5133" width="6.33203125" style="318" customWidth="1"/>
    <col min="5134" max="5134" width="10.88671875" style="318" customWidth="1"/>
    <col min="5135" max="5135" width="6.33203125" style="318" customWidth="1"/>
    <col min="5136" max="5376" width="9" style="318"/>
    <col min="5377" max="5377" width="10.6640625" style="318" customWidth="1"/>
    <col min="5378" max="5378" width="9.77734375" style="318" customWidth="1"/>
    <col min="5379" max="5379" width="6.33203125" style="318" customWidth="1"/>
    <col min="5380" max="5380" width="9.77734375" style="318" customWidth="1"/>
    <col min="5381" max="5381" width="6.33203125" style="318" customWidth="1"/>
    <col min="5382" max="5382" width="9.77734375" style="318" customWidth="1"/>
    <col min="5383" max="5383" width="6.33203125" style="318" customWidth="1"/>
    <col min="5384" max="5384" width="9.77734375" style="318" customWidth="1"/>
    <col min="5385" max="5385" width="6.33203125" style="318" customWidth="1"/>
    <col min="5386" max="5386" width="9.77734375" style="318" customWidth="1"/>
    <col min="5387" max="5387" width="6.33203125" style="318" customWidth="1"/>
    <col min="5388" max="5388" width="9.77734375" style="318" customWidth="1"/>
    <col min="5389" max="5389" width="6.33203125" style="318" customWidth="1"/>
    <col min="5390" max="5390" width="10.88671875" style="318" customWidth="1"/>
    <col min="5391" max="5391" width="6.33203125" style="318" customWidth="1"/>
    <col min="5392" max="5632" width="9" style="318"/>
    <col min="5633" max="5633" width="10.6640625" style="318" customWidth="1"/>
    <col min="5634" max="5634" width="9.77734375" style="318" customWidth="1"/>
    <col min="5635" max="5635" width="6.33203125" style="318" customWidth="1"/>
    <col min="5636" max="5636" width="9.77734375" style="318" customWidth="1"/>
    <col min="5637" max="5637" width="6.33203125" style="318" customWidth="1"/>
    <col min="5638" max="5638" width="9.77734375" style="318" customWidth="1"/>
    <col min="5639" max="5639" width="6.33203125" style="318" customWidth="1"/>
    <col min="5640" max="5640" width="9.77734375" style="318" customWidth="1"/>
    <col min="5641" max="5641" width="6.33203125" style="318" customWidth="1"/>
    <col min="5642" max="5642" width="9.77734375" style="318" customWidth="1"/>
    <col min="5643" max="5643" width="6.33203125" style="318" customWidth="1"/>
    <col min="5644" max="5644" width="9.77734375" style="318" customWidth="1"/>
    <col min="5645" max="5645" width="6.33203125" style="318" customWidth="1"/>
    <col min="5646" max="5646" width="10.88671875" style="318" customWidth="1"/>
    <col min="5647" max="5647" width="6.33203125" style="318" customWidth="1"/>
    <col min="5648" max="5888" width="9" style="318"/>
    <col min="5889" max="5889" width="10.6640625" style="318" customWidth="1"/>
    <col min="5890" max="5890" width="9.77734375" style="318" customWidth="1"/>
    <col min="5891" max="5891" width="6.33203125" style="318" customWidth="1"/>
    <col min="5892" max="5892" width="9.77734375" style="318" customWidth="1"/>
    <col min="5893" max="5893" width="6.33203125" style="318" customWidth="1"/>
    <col min="5894" max="5894" width="9.77734375" style="318" customWidth="1"/>
    <col min="5895" max="5895" width="6.33203125" style="318" customWidth="1"/>
    <col min="5896" max="5896" width="9.77734375" style="318" customWidth="1"/>
    <col min="5897" max="5897" width="6.33203125" style="318" customWidth="1"/>
    <col min="5898" max="5898" width="9.77734375" style="318" customWidth="1"/>
    <col min="5899" max="5899" width="6.33203125" style="318" customWidth="1"/>
    <col min="5900" max="5900" width="9.77734375" style="318" customWidth="1"/>
    <col min="5901" max="5901" width="6.33203125" style="318" customWidth="1"/>
    <col min="5902" max="5902" width="10.88671875" style="318" customWidth="1"/>
    <col min="5903" max="5903" width="6.33203125" style="318" customWidth="1"/>
    <col min="5904" max="6144" width="9" style="318"/>
    <col min="6145" max="6145" width="10.6640625" style="318" customWidth="1"/>
    <col min="6146" max="6146" width="9.77734375" style="318" customWidth="1"/>
    <col min="6147" max="6147" width="6.33203125" style="318" customWidth="1"/>
    <col min="6148" max="6148" width="9.77734375" style="318" customWidth="1"/>
    <col min="6149" max="6149" width="6.33203125" style="318" customWidth="1"/>
    <col min="6150" max="6150" width="9.77734375" style="318" customWidth="1"/>
    <col min="6151" max="6151" width="6.33203125" style="318" customWidth="1"/>
    <col min="6152" max="6152" width="9.77734375" style="318" customWidth="1"/>
    <col min="6153" max="6153" width="6.33203125" style="318" customWidth="1"/>
    <col min="6154" max="6154" width="9.77734375" style="318" customWidth="1"/>
    <col min="6155" max="6155" width="6.33203125" style="318" customWidth="1"/>
    <col min="6156" max="6156" width="9.77734375" style="318" customWidth="1"/>
    <col min="6157" max="6157" width="6.33203125" style="318" customWidth="1"/>
    <col min="6158" max="6158" width="10.88671875" style="318" customWidth="1"/>
    <col min="6159" max="6159" width="6.33203125" style="318" customWidth="1"/>
    <col min="6160" max="6400" width="9" style="318"/>
    <col min="6401" max="6401" width="10.6640625" style="318" customWidth="1"/>
    <col min="6402" max="6402" width="9.77734375" style="318" customWidth="1"/>
    <col min="6403" max="6403" width="6.33203125" style="318" customWidth="1"/>
    <col min="6404" max="6404" width="9.77734375" style="318" customWidth="1"/>
    <col min="6405" max="6405" width="6.33203125" style="318" customWidth="1"/>
    <col min="6406" max="6406" width="9.77734375" style="318" customWidth="1"/>
    <col min="6407" max="6407" width="6.33203125" style="318" customWidth="1"/>
    <col min="6408" max="6408" width="9.77734375" style="318" customWidth="1"/>
    <col min="6409" max="6409" width="6.33203125" style="318" customWidth="1"/>
    <col min="6410" max="6410" width="9.77734375" style="318" customWidth="1"/>
    <col min="6411" max="6411" width="6.33203125" style="318" customWidth="1"/>
    <col min="6412" max="6412" width="9.77734375" style="318" customWidth="1"/>
    <col min="6413" max="6413" width="6.33203125" style="318" customWidth="1"/>
    <col min="6414" max="6414" width="10.88671875" style="318" customWidth="1"/>
    <col min="6415" max="6415" width="6.33203125" style="318" customWidth="1"/>
    <col min="6416" max="6656" width="9" style="318"/>
    <col min="6657" max="6657" width="10.6640625" style="318" customWidth="1"/>
    <col min="6658" max="6658" width="9.77734375" style="318" customWidth="1"/>
    <col min="6659" max="6659" width="6.33203125" style="318" customWidth="1"/>
    <col min="6660" max="6660" width="9.77734375" style="318" customWidth="1"/>
    <col min="6661" max="6661" width="6.33203125" style="318" customWidth="1"/>
    <col min="6662" max="6662" width="9.77734375" style="318" customWidth="1"/>
    <col min="6663" max="6663" width="6.33203125" style="318" customWidth="1"/>
    <col min="6664" max="6664" width="9.77734375" style="318" customWidth="1"/>
    <col min="6665" max="6665" width="6.33203125" style="318" customWidth="1"/>
    <col min="6666" max="6666" width="9.77734375" style="318" customWidth="1"/>
    <col min="6667" max="6667" width="6.33203125" style="318" customWidth="1"/>
    <col min="6668" max="6668" width="9.77734375" style="318" customWidth="1"/>
    <col min="6669" max="6669" width="6.33203125" style="318" customWidth="1"/>
    <col min="6670" max="6670" width="10.88671875" style="318" customWidth="1"/>
    <col min="6671" max="6671" width="6.33203125" style="318" customWidth="1"/>
    <col min="6672" max="6912" width="9" style="318"/>
    <col min="6913" max="6913" width="10.6640625" style="318" customWidth="1"/>
    <col min="6914" max="6914" width="9.77734375" style="318" customWidth="1"/>
    <col min="6915" max="6915" width="6.33203125" style="318" customWidth="1"/>
    <col min="6916" max="6916" width="9.77734375" style="318" customWidth="1"/>
    <col min="6917" max="6917" width="6.33203125" style="318" customWidth="1"/>
    <col min="6918" max="6918" width="9.77734375" style="318" customWidth="1"/>
    <col min="6919" max="6919" width="6.33203125" style="318" customWidth="1"/>
    <col min="6920" max="6920" width="9.77734375" style="318" customWidth="1"/>
    <col min="6921" max="6921" width="6.33203125" style="318" customWidth="1"/>
    <col min="6922" max="6922" width="9.77734375" style="318" customWidth="1"/>
    <col min="6923" max="6923" width="6.33203125" style="318" customWidth="1"/>
    <col min="6924" max="6924" width="9.77734375" style="318" customWidth="1"/>
    <col min="6925" max="6925" width="6.33203125" style="318" customWidth="1"/>
    <col min="6926" max="6926" width="10.88671875" style="318" customWidth="1"/>
    <col min="6927" max="6927" width="6.33203125" style="318" customWidth="1"/>
    <col min="6928" max="7168" width="9" style="318"/>
    <col min="7169" max="7169" width="10.6640625" style="318" customWidth="1"/>
    <col min="7170" max="7170" width="9.77734375" style="318" customWidth="1"/>
    <col min="7171" max="7171" width="6.33203125" style="318" customWidth="1"/>
    <col min="7172" max="7172" width="9.77734375" style="318" customWidth="1"/>
    <col min="7173" max="7173" width="6.33203125" style="318" customWidth="1"/>
    <col min="7174" max="7174" width="9.77734375" style="318" customWidth="1"/>
    <col min="7175" max="7175" width="6.33203125" style="318" customWidth="1"/>
    <col min="7176" max="7176" width="9.77734375" style="318" customWidth="1"/>
    <col min="7177" max="7177" width="6.33203125" style="318" customWidth="1"/>
    <col min="7178" max="7178" width="9.77734375" style="318" customWidth="1"/>
    <col min="7179" max="7179" width="6.33203125" style="318" customWidth="1"/>
    <col min="7180" max="7180" width="9.77734375" style="318" customWidth="1"/>
    <col min="7181" max="7181" width="6.33203125" style="318" customWidth="1"/>
    <col min="7182" max="7182" width="10.88671875" style="318" customWidth="1"/>
    <col min="7183" max="7183" width="6.33203125" style="318" customWidth="1"/>
    <col min="7184" max="7424" width="9" style="318"/>
    <col min="7425" max="7425" width="10.6640625" style="318" customWidth="1"/>
    <col min="7426" max="7426" width="9.77734375" style="318" customWidth="1"/>
    <col min="7427" max="7427" width="6.33203125" style="318" customWidth="1"/>
    <col min="7428" max="7428" width="9.77734375" style="318" customWidth="1"/>
    <col min="7429" max="7429" width="6.33203125" style="318" customWidth="1"/>
    <col min="7430" max="7430" width="9.77734375" style="318" customWidth="1"/>
    <col min="7431" max="7431" width="6.33203125" style="318" customWidth="1"/>
    <col min="7432" max="7432" width="9.77734375" style="318" customWidth="1"/>
    <col min="7433" max="7433" width="6.33203125" style="318" customWidth="1"/>
    <col min="7434" max="7434" width="9.77734375" style="318" customWidth="1"/>
    <col min="7435" max="7435" width="6.33203125" style="318" customWidth="1"/>
    <col min="7436" max="7436" width="9.77734375" style="318" customWidth="1"/>
    <col min="7437" max="7437" width="6.33203125" style="318" customWidth="1"/>
    <col min="7438" max="7438" width="10.88671875" style="318" customWidth="1"/>
    <col min="7439" max="7439" width="6.33203125" style="318" customWidth="1"/>
    <col min="7440" max="7680" width="9" style="318"/>
    <col min="7681" max="7681" width="10.6640625" style="318" customWidth="1"/>
    <col min="7682" max="7682" width="9.77734375" style="318" customWidth="1"/>
    <col min="7683" max="7683" width="6.33203125" style="318" customWidth="1"/>
    <col min="7684" max="7684" width="9.77734375" style="318" customWidth="1"/>
    <col min="7685" max="7685" width="6.33203125" style="318" customWidth="1"/>
    <col min="7686" max="7686" width="9.77734375" style="318" customWidth="1"/>
    <col min="7687" max="7687" width="6.33203125" style="318" customWidth="1"/>
    <col min="7688" max="7688" width="9.77734375" style="318" customWidth="1"/>
    <col min="7689" max="7689" width="6.33203125" style="318" customWidth="1"/>
    <col min="7690" max="7690" width="9.77734375" style="318" customWidth="1"/>
    <col min="7691" max="7691" width="6.33203125" style="318" customWidth="1"/>
    <col min="7692" max="7692" width="9.77734375" style="318" customWidth="1"/>
    <col min="7693" max="7693" width="6.33203125" style="318" customWidth="1"/>
    <col min="7694" max="7694" width="10.88671875" style="318" customWidth="1"/>
    <col min="7695" max="7695" width="6.33203125" style="318" customWidth="1"/>
    <col min="7696" max="7936" width="9" style="318"/>
    <col min="7937" max="7937" width="10.6640625" style="318" customWidth="1"/>
    <col min="7938" max="7938" width="9.77734375" style="318" customWidth="1"/>
    <col min="7939" max="7939" width="6.33203125" style="318" customWidth="1"/>
    <col min="7940" max="7940" width="9.77734375" style="318" customWidth="1"/>
    <col min="7941" max="7941" width="6.33203125" style="318" customWidth="1"/>
    <col min="7942" max="7942" width="9.77734375" style="318" customWidth="1"/>
    <col min="7943" max="7943" width="6.33203125" style="318" customWidth="1"/>
    <col min="7944" max="7944" width="9.77734375" style="318" customWidth="1"/>
    <col min="7945" max="7945" width="6.33203125" style="318" customWidth="1"/>
    <col min="7946" max="7946" width="9.77734375" style="318" customWidth="1"/>
    <col min="7947" max="7947" width="6.33203125" style="318" customWidth="1"/>
    <col min="7948" max="7948" width="9.77734375" style="318" customWidth="1"/>
    <col min="7949" max="7949" width="6.33203125" style="318" customWidth="1"/>
    <col min="7950" max="7950" width="10.88671875" style="318" customWidth="1"/>
    <col min="7951" max="7951" width="6.33203125" style="318" customWidth="1"/>
    <col min="7952" max="8192" width="9" style="318"/>
    <col min="8193" max="8193" width="10.6640625" style="318" customWidth="1"/>
    <col min="8194" max="8194" width="9.77734375" style="318" customWidth="1"/>
    <col min="8195" max="8195" width="6.33203125" style="318" customWidth="1"/>
    <col min="8196" max="8196" width="9.77734375" style="318" customWidth="1"/>
    <col min="8197" max="8197" width="6.33203125" style="318" customWidth="1"/>
    <col min="8198" max="8198" width="9.77734375" style="318" customWidth="1"/>
    <col min="8199" max="8199" width="6.33203125" style="318" customWidth="1"/>
    <col min="8200" max="8200" width="9.77734375" style="318" customWidth="1"/>
    <col min="8201" max="8201" width="6.33203125" style="318" customWidth="1"/>
    <col min="8202" max="8202" width="9.77734375" style="318" customWidth="1"/>
    <col min="8203" max="8203" width="6.33203125" style="318" customWidth="1"/>
    <col min="8204" max="8204" width="9.77734375" style="318" customWidth="1"/>
    <col min="8205" max="8205" width="6.33203125" style="318" customWidth="1"/>
    <col min="8206" max="8206" width="10.88671875" style="318" customWidth="1"/>
    <col min="8207" max="8207" width="6.33203125" style="318" customWidth="1"/>
    <col min="8208" max="8448" width="9" style="318"/>
    <col min="8449" max="8449" width="10.6640625" style="318" customWidth="1"/>
    <col min="8450" max="8450" width="9.77734375" style="318" customWidth="1"/>
    <col min="8451" max="8451" width="6.33203125" style="318" customWidth="1"/>
    <col min="8452" max="8452" width="9.77734375" style="318" customWidth="1"/>
    <col min="8453" max="8453" width="6.33203125" style="318" customWidth="1"/>
    <col min="8454" max="8454" width="9.77734375" style="318" customWidth="1"/>
    <col min="8455" max="8455" width="6.33203125" style="318" customWidth="1"/>
    <col min="8456" max="8456" width="9.77734375" style="318" customWidth="1"/>
    <col min="8457" max="8457" width="6.33203125" style="318" customWidth="1"/>
    <col min="8458" max="8458" width="9.77734375" style="318" customWidth="1"/>
    <col min="8459" max="8459" width="6.33203125" style="318" customWidth="1"/>
    <col min="8460" max="8460" width="9.77734375" style="318" customWidth="1"/>
    <col min="8461" max="8461" width="6.33203125" style="318" customWidth="1"/>
    <col min="8462" max="8462" width="10.88671875" style="318" customWidth="1"/>
    <col min="8463" max="8463" width="6.33203125" style="318" customWidth="1"/>
    <col min="8464" max="8704" width="9" style="318"/>
    <col min="8705" max="8705" width="10.6640625" style="318" customWidth="1"/>
    <col min="8706" max="8706" width="9.77734375" style="318" customWidth="1"/>
    <col min="8707" max="8707" width="6.33203125" style="318" customWidth="1"/>
    <col min="8708" max="8708" width="9.77734375" style="318" customWidth="1"/>
    <col min="8709" max="8709" width="6.33203125" style="318" customWidth="1"/>
    <col min="8710" max="8710" width="9.77734375" style="318" customWidth="1"/>
    <col min="8711" max="8711" width="6.33203125" style="318" customWidth="1"/>
    <col min="8712" max="8712" width="9.77734375" style="318" customWidth="1"/>
    <col min="8713" max="8713" width="6.33203125" style="318" customWidth="1"/>
    <col min="8714" max="8714" width="9.77734375" style="318" customWidth="1"/>
    <col min="8715" max="8715" width="6.33203125" style="318" customWidth="1"/>
    <col min="8716" max="8716" width="9.77734375" style="318" customWidth="1"/>
    <col min="8717" max="8717" width="6.33203125" style="318" customWidth="1"/>
    <col min="8718" max="8718" width="10.88671875" style="318" customWidth="1"/>
    <col min="8719" max="8719" width="6.33203125" style="318" customWidth="1"/>
    <col min="8720" max="8960" width="9" style="318"/>
    <col min="8961" max="8961" width="10.6640625" style="318" customWidth="1"/>
    <col min="8962" max="8962" width="9.77734375" style="318" customWidth="1"/>
    <col min="8963" max="8963" width="6.33203125" style="318" customWidth="1"/>
    <col min="8964" max="8964" width="9.77734375" style="318" customWidth="1"/>
    <col min="8965" max="8965" width="6.33203125" style="318" customWidth="1"/>
    <col min="8966" max="8966" width="9.77734375" style="318" customWidth="1"/>
    <col min="8967" max="8967" width="6.33203125" style="318" customWidth="1"/>
    <col min="8968" max="8968" width="9.77734375" style="318" customWidth="1"/>
    <col min="8969" max="8969" width="6.33203125" style="318" customWidth="1"/>
    <col min="8970" max="8970" width="9.77734375" style="318" customWidth="1"/>
    <col min="8971" max="8971" width="6.33203125" style="318" customWidth="1"/>
    <col min="8972" max="8972" width="9.77734375" style="318" customWidth="1"/>
    <col min="8973" max="8973" width="6.33203125" style="318" customWidth="1"/>
    <col min="8974" max="8974" width="10.88671875" style="318" customWidth="1"/>
    <col min="8975" max="8975" width="6.33203125" style="318" customWidth="1"/>
    <col min="8976" max="9216" width="9" style="318"/>
    <col min="9217" max="9217" width="10.6640625" style="318" customWidth="1"/>
    <col min="9218" max="9218" width="9.77734375" style="318" customWidth="1"/>
    <col min="9219" max="9219" width="6.33203125" style="318" customWidth="1"/>
    <col min="9220" max="9220" width="9.77734375" style="318" customWidth="1"/>
    <col min="9221" max="9221" width="6.33203125" style="318" customWidth="1"/>
    <col min="9222" max="9222" width="9.77734375" style="318" customWidth="1"/>
    <col min="9223" max="9223" width="6.33203125" style="318" customWidth="1"/>
    <col min="9224" max="9224" width="9.77734375" style="318" customWidth="1"/>
    <col min="9225" max="9225" width="6.33203125" style="318" customWidth="1"/>
    <col min="9226" max="9226" width="9.77734375" style="318" customWidth="1"/>
    <col min="9227" max="9227" width="6.33203125" style="318" customWidth="1"/>
    <col min="9228" max="9228" width="9.77734375" style="318" customWidth="1"/>
    <col min="9229" max="9229" width="6.33203125" style="318" customWidth="1"/>
    <col min="9230" max="9230" width="10.88671875" style="318" customWidth="1"/>
    <col min="9231" max="9231" width="6.33203125" style="318" customWidth="1"/>
    <col min="9232" max="9472" width="9" style="318"/>
    <col min="9473" max="9473" width="10.6640625" style="318" customWidth="1"/>
    <col min="9474" max="9474" width="9.77734375" style="318" customWidth="1"/>
    <col min="9475" max="9475" width="6.33203125" style="318" customWidth="1"/>
    <col min="9476" max="9476" width="9.77734375" style="318" customWidth="1"/>
    <col min="9477" max="9477" width="6.33203125" style="318" customWidth="1"/>
    <col min="9478" max="9478" width="9.77734375" style="318" customWidth="1"/>
    <col min="9479" max="9479" width="6.33203125" style="318" customWidth="1"/>
    <col min="9480" max="9480" width="9.77734375" style="318" customWidth="1"/>
    <col min="9481" max="9481" width="6.33203125" style="318" customWidth="1"/>
    <col min="9482" max="9482" width="9.77734375" style="318" customWidth="1"/>
    <col min="9483" max="9483" width="6.33203125" style="318" customWidth="1"/>
    <col min="9484" max="9484" width="9.77734375" style="318" customWidth="1"/>
    <col min="9485" max="9485" width="6.33203125" style="318" customWidth="1"/>
    <col min="9486" max="9486" width="10.88671875" style="318" customWidth="1"/>
    <col min="9487" max="9487" width="6.33203125" style="318" customWidth="1"/>
    <col min="9488" max="9728" width="9" style="318"/>
    <col min="9729" max="9729" width="10.6640625" style="318" customWidth="1"/>
    <col min="9730" max="9730" width="9.77734375" style="318" customWidth="1"/>
    <col min="9731" max="9731" width="6.33203125" style="318" customWidth="1"/>
    <col min="9732" max="9732" width="9.77734375" style="318" customWidth="1"/>
    <col min="9733" max="9733" width="6.33203125" style="318" customWidth="1"/>
    <col min="9734" max="9734" width="9.77734375" style="318" customWidth="1"/>
    <col min="9735" max="9735" width="6.33203125" style="318" customWidth="1"/>
    <col min="9736" max="9736" width="9.77734375" style="318" customWidth="1"/>
    <col min="9737" max="9737" width="6.33203125" style="318" customWidth="1"/>
    <col min="9738" max="9738" width="9.77734375" style="318" customWidth="1"/>
    <col min="9739" max="9739" width="6.33203125" style="318" customWidth="1"/>
    <col min="9740" max="9740" width="9.77734375" style="318" customWidth="1"/>
    <col min="9741" max="9741" width="6.33203125" style="318" customWidth="1"/>
    <col min="9742" max="9742" width="10.88671875" style="318" customWidth="1"/>
    <col min="9743" max="9743" width="6.33203125" style="318" customWidth="1"/>
    <col min="9744" max="9984" width="9" style="318"/>
    <col min="9985" max="9985" width="10.6640625" style="318" customWidth="1"/>
    <col min="9986" max="9986" width="9.77734375" style="318" customWidth="1"/>
    <col min="9987" max="9987" width="6.33203125" style="318" customWidth="1"/>
    <col min="9988" max="9988" width="9.77734375" style="318" customWidth="1"/>
    <col min="9989" max="9989" width="6.33203125" style="318" customWidth="1"/>
    <col min="9990" max="9990" width="9.77734375" style="318" customWidth="1"/>
    <col min="9991" max="9991" width="6.33203125" style="318" customWidth="1"/>
    <col min="9992" max="9992" width="9.77734375" style="318" customWidth="1"/>
    <col min="9993" max="9993" width="6.33203125" style="318" customWidth="1"/>
    <col min="9994" max="9994" width="9.77734375" style="318" customWidth="1"/>
    <col min="9995" max="9995" width="6.33203125" style="318" customWidth="1"/>
    <col min="9996" max="9996" width="9.77734375" style="318" customWidth="1"/>
    <col min="9997" max="9997" width="6.33203125" style="318" customWidth="1"/>
    <col min="9998" max="9998" width="10.88671875" style="318" customWidth="1"/>
    <col min="9999" max="9999" width="6.33203125" style="318" customWidth="1"/>
    <col min="10000" max="10240" width="9" style="318"/>
    <col min="10241" max="10241" width="10.6640625" style="318" customWidth="1"/>
    <col min="10242" max="10242" width="9.77734375" style="318" customWidth="1"/>
    <col min="10243" max="10243" width="6.33203125" style="318" customWidth="1"/>
    <col min="10244" max="10244" width="9.77734375" style="318" customWidth="1"/>
    <col min="10245" max="10245" width="6.33203125" style="318" customWidth="1"/>
    <col min="10246" max="10246" width="9.77734375" style="318" customWidth="1"/>
    <col min="10247" max="10247" width="6.33203125" style="318" customWidth="1"/>
    <col min="10248" max="10248" width="9.77734375" style="318" customWidth="1"/>
    <col min="10249" max="10249" width="6.33203125" style="318" customWidth="1"/>
    <col min="10250" max="10250" width="9.77734375" style="318" customWidth="1"/>
    <col min="10251" max="10251" width="6.33203125" style="318" customWidth="1"/>
    <col min="10252" max="10252" width="9.77734375" style="318" customWidth="1"/>
    <col min="10253" max="10253" width="6.33203125" style="318" customWidth="1"/>
    <col min="10254" max="10254" width="10.88671875" style="318" customWidth="1"/>
    <col min="10255" max="10255" width="6.33203125" style="318" customWidth="1"/>
    <col min="10256" max="10496" width="9" style="318"/>
    <col min="10497" max="10497" width="10.6640625" style="318" customWidth="1"/>
    <col min="10498" max="10498" width="9.77734375" style="318" customWidth="1"/>
    <col min="10499" max="10499" width="6.33203125" style="318" customWidth="1"/>
    <col min="10500" max="10500" width="9.77734375" style="318" customWidth="1"/>
    <col min="10501" max="10501" width="6.33203125" style="318" customWidth="1"/>
    <col min="10502" max="10502" width="9.77734375" style="318" customWidth="1"/>
    <col min="10503" max="10503" width="6.33203125" style="318" customWidth="1"/>
    <col min="10504" max="10504" width="9.77734375" style="318" customWidth="1"/>
    <col min="10505" max="10505" width="6.33203125" style="318" customWidth="1"/>
    <col min="10506" max="10506" width="9.77734375" style="318" customWidth="1"/>
    <col min="10507" max="10507" width="6.33203125" style="318" customWidth="1"/>
    <col min="10508" max="10508" width="9.77734375" style="318" customWidth="1"/>
    <col min="10509" max="10509" width="6.33203125" style="318" customWidth="1"/>
    <col min="10510" max="10510" width="10.88671875" style="318" customWidth="1"/>
    <col min="10511" max="10511" width="6.33203125" style="318" customWidth="1"/>
    <col min="10512" max="10752" width="9" style="318"/>
    <col min="10753" max="10753" width="10.6640625" style="318" customWidth="1"/>
    <col min="10754" max="10754" width="9.77734375" style="318" customWidth="1"/>
    <col min="10755" max="10755" width="6.33203125" style="318" customWidth="1"/>
    <col min="10756" max="10756" width="9.77734375" style="318" customWidth="1"/>
    <col min="10757" max="10757" width="6.33203125" style="318" customWidth="1"/>
    <col min="10758" max="10758" width="9.77734375" style="318" customWidth="1"/>
    <col min="10759" max="10759" width="6.33203125" style="318" customWidth="1"/>
    <col min="10760" max="10760" width="9.77734375" style="318" customWidth="1"/>
    <col min="10761" max="10761" width="6.33203125" style="318" customWidth="1"/>
    <col min="10762" max="10762" width="9.77734375" style="318" customWidth="1"/>
    <col min="10763" max="10763" width="6.33203125" style="318" customWidth="1"/>
    <col min="10764" max="10764" width="9.77734375" style="318" customWidth="1"/>
    <col min="10765" max="10765" width="6.33203125" style="318" customWidth="1"/>
    <col min="10766" max="10766" width="10.88671875" style="318" customWidth="1"/>
    <col min="10767" max="10767" width="6.33203125" style="318" customWidth="1"/>
    <col min="10768" max="11008" width="9" style="318"/>
    <col min="11009" max="11009" width="10.6640625" style="318" customWidth="1"/>
    <col min="11010" max="11010" width="9.77734375" style="318" customWidth="1"/>
    <col min="11011" max="11011" width="6.33203125" style="318" customWidth="1"/>
    <col min="11012" max="11012" width="9.77734375" style="318" customWidth="1"/>
    <col min="11013" max="11013" width="6.33203125" style="318" customWidth="1"/>
    <col min="11014" max="11014" width="9.77734375" style="318" customWidth="1"/>
    <col min="11015" max="11015" width="6.33203125" style="318" customWidth="1"/>
    <col min="11016" max="11016" width="9.77734375" style="318" customWidth="1"/>
    <col min="11017" max="11017" width="6.33203125" style="318" customWidth="1"/>
    <col min="11018" max="11018" width="9.77734375" style="318" customWidth="1"/>
    <col min="11019" max="11019" width="6.33203125" style="318" customWidth="1"/>
    <col min="11020" max="11020" width="9.77734375" style="318" customWidth="1"/>
    <col min="11021" max="11021" width="6.33203125" style="318" customWidth="1"/>
    <col min="11022" max="11022" width="10.88671875" style="318" customWidth="1"/>
    <col min="11023" max="11023" width="6.33203125" style="318" customWidth="1"/>
    <col min="11024" max="11264" width="9" style="318"/>
    <col min="11265" max="11265" width="10.6640625" style="318" customWidth="1"/>
    <col min="11266" max="11266" width="9.77734375" style="318" customWidth="1"/>
    <col min="11267" max="11267" width="6.33203125" style="318" customWidth="1"/>
    <col min="11268" max="11268" width="9.77734375" style="318" customWidth="1"/>
    <col min="11269" max="11269" width="6.33203125" style="318" customWidth="1"/>
    <col min="11270" max="11270" width="9.77734375" style="318" customWidth="1"/>
    <col min="11271" max="11271" width="6.33203125" style="318" customWidth="1"/>
    <col min="11272" max="11272" width="9.77734375" style="318" customWidth="1"/>
    <col min="11273" max="11273" width="6.33203125" style="318" customWidth="1"/>
    <col min="11274" max="11274" width="9.77734375" style="318" customWidth="1"/>
    <col min="11275" max="11275" width="6.33203125" style="318" customWidth="1"/>
    <col min="11276" max="11276" width="9.77734375" style="318" customWidth="1"/>
    <col min="11277" max="11277" width="6.33203125" style="318" customWidth="1"/>
    <col min="11278" max="11278" width="10.88671875" style="318" customWidth="1"/>
    <col min="11279" max="11279" width="6.33203125" style="318" customWidth="1"/>
    <col min="11280" max="11520" width="9" style="318"/>
    <col min="11521" max="11521" width="10.6640625" style="318" customWidth="1"/>
    <col min="11522" max="11522" width="9.77734375" style="318" customWidth="1"/>
    <col min="11523" max="11523" width="6.33203125" style="318" customWidth="1"/>
    <col min="11524" max="11524" width="9.77734375" style="318" customWidth="1"/>
    <col min="11525" max="11525" width="6.33203125" style="318" customWidth="1"/>
    <col min="11526" max="11526" width="9.77734375" style="318" customWidth="1"/>
    <col min="11527" max="11527" width="6.33203125" style="318" customWidth="1"/>
    <col min="11528" max="11528" width="9.77734375" style="318" customWidth="1"/>
    <col min="11529" max="11529" width="6.33203125" style="318" customWidth="1"/>
    <col min="11530" max="11530" width="9.77734375" style="318" customWidth="1"/>
    <col min="11531" max="11531" width="6.33203125" style="318" customWidth="1"/>
    <col min="11532" max="11532" width="9.77734375" style="318" customWidth="1"/>
    <col min="11533" max="11533" width="6.33203125" style="318" customWidth="1"/>
    <col min="11534" max="11534" width="10.88671875" style="318" customWidth="1"/>
    <col min="11535" max="11535" width="6.33203125" style="318" customWidth="1"/>
    <col min="11536" max="11776" width="9" style="318"/>
    <col min="11777" max="11777" width="10.6640625" style="318" customWidth="1"/>
    <col min="11778" max="11778" width="9.77734375" style="318" customWidth="1"/>
    <col min="11779" max="11779" width="6.33203125" style="318" customWidth="1"/>
    <col min="11780" max="11780" width="9.77734375" style="318" customWidth="1"/>
    <col min="11781" max="11781" width="6.33203125" style="318" customWidth="1"/>
    <col min="11782" max="11782" width="9.77734375" style="318" customWidth="1"/>
    <col min="11783" max="11783" width="6.33203125" style="318" customWidth="1"/>
    <col min="11784" max="11784" width="9.77734375" style="318" customWidth="1"/>
    <col min="11785" max="11785" width="6.33203125" style="318" customWidth="1"/>
    <col min="11786" max="11786" width="9.77734375" style="318" customWidth="1"/>
    <col min="11787" max="11787" width="6.33203125" style="318" customWidth="1"/>
    <col min="11788" max="11788" width="9.77734375" style="318" customWidth="1"/>
    <col min="11789" max="11789" width="6.33203125" style="318" customWidth="1"/>
    <col min="11790" max="11790" width="10.88671875" style="318" customWidth="1"/>
    <col min="11791" max="11791" width="6.33203125" style="318" customWidth="1"/>
    <col min="11792" max="12032" width="9" style="318"/>
    <col min="12033" max="12033" width="10.6640625" style="318" customWidth="1"/>
    <col min="12034" max="12034" width="9.77734375" style="318" customWidth="1"/>
    <col min="12035" max="12035" width="6.33203125" style="318" customWidth="1"/>
    <col min="12036" max="12036" width="9.77734375" style="318" customWidth="1"/>
    <col min="12037" max="12037" width="6.33203125" style="318" customWidth="1"/>
    <col min="12038" max="12038" width="9.77734375" style="318" customWidth="1"/>
    <col min="12039" max="12039" width="6.33203125" style="318" customWidth="1"/>
    <col min="12040" max="12040" width="9.77734375" style="318" customWidth="1"/>
    <col min="12041" max="12041" width="6.33203125" style="318" customWidth="1"/>
    <col min="12042" max="12042" width="9.77734375" style="318" customWidth="1"/>
    <col min="12043" max="12043" width="6.33203125" style="318" customWidth="1"/>
    <col min="12044" max="12044" width="9.77734375" style="318" customWidth="1"/>
    <col min="12045" max="12045" width="6.33203125" style="318" customWidth="1"/>
    <col min="12046" max="12046" width="10.88671875" style="318" customWidth="1"/>
    <col min="12047" max="12047" width="6.33203125" style="318" customWidth="1"/>
    <col min="12048" max="12288" width="9" style="318"/>
    <col min="12289" max="12289" width="10.6640625" style="318" customWidth="1"/>
    <col min="12290" max="12290" width="9.77734375" style="318" customWidth="1"/>
    <col min="12291" max="12291" width="6.33203125" style="318" customWidth="1"/>
    <col min="12292" max="12292" width="9.77734375" style="318" customWidth="1"/>
    <col min="12293" max="12293" width="6.33203125" style="318" customWidth="1"/>
    <col min="12294" max="12294" width="9.77734375" style="318" customWidth="1"/>
    <col min="12295" max="12295" width="6.33203125" style="318" customWidth="1"/>
    <col min="12296" max="12296" width="9.77734375" style="318" customWidth="1"/>
    <col min="12297" max="12297" width="6.33203125" style="318" customWidth="1"/>
    <col min="12298" max="12298" width="9.77734375" style="318" customWidth="1"/>
    <col min="12299" max="12299" width="6.33203125" style="318" customWidth="1"/>
    <col min="12300" max="12300" width="9.77734375" style="318" customWidth="1"/>
    <col min="12301" max="12301" width="6.33203125" style="318" customWidth="1"/>
    <col min="12302" max="12302" width="10.88671875" style="318" customWidth="1"/>
    <col min="12303" max="12303" width="6.33203125" style="318" customWidth="1"/>
    <col min="12304" max="12544" width="9" style="318"/>
    <col min="12545" max="12545" width="10.6640625" style="318" customWidth="1"/>
    <col min="12546" max="12546" width="9.77734375" style="318" customWidth="1"/>
    <col min="12547" max="12547" width="6.33203125" style="318" customWidth="1"/>
    <col min="12548" max="12548" width="9.77734375" style="318" customWidth="1"/>
    <col min="12549" max="12549" width="6.33203125" style="318" customWidth="1"/>
    <col min="12550" max="12550" width="9.77734375" style="318" customWidth="1"/>
    <col min="12551" max="12551" width="6.33203125" style="318" customWidth="1"/>
    <col min="12552" max="12552" width="9.77734375" style="318" customWidth="1"/>
    <col min="12553" max="12553" width="6.33203125" style="318" customWidth="1"/>
    <col min="12554" max="12554" width="9.77734375" style="318" customWidth="1"/>
    <col min="12555" max="12555" width="6.33203125" style="318" customWidth="1"/>
    <col min="12556" max="12556" width="9.77734375" style="318" customWidth="1"/>
    <col min="12557" max="12557" width="6.33203125" style="318" customWidth="1"/>
    <col min="12558" max="12558" width="10.88671875" style="318" customWidth="1"/>
    <col min="12559" max="12559" width="6.33203125" style="318" customWidth="1"/>
    <col min="12560" max="12800" width="9" style="318"/>
    <col min="12801" max="12801" width="10.6640625" style="318" customWidth="1"/>
    <col min="12802" max="12802" width="9.77734375" style="318" customWidth="1"/>
    <col min="12803" max="12803" width="6.33203125" style="318" customWidth="1"/>
    <col min="12804" max="12804" width="9.77734375" style="318" customWidth="1"/>
    <col min="12805" max="12805" width="6.33203125" style="318" customWidth="1"/>
    <col min="12806" max="12806" width="9.77734375" style="318" customWidth="1"/>
    <col min="12807" max="12807" width="6.33203125" style="318" customWidth="1"/>
    <col min="12808" max="12808" width="9.77734375" style="318" customWidth="1"/>
    <col min="12809" max="12809" width="6.33203125" style="318" customWidth="1"/>
    <col min="12810" max="12810" width="9.77734375" style="318" customWidth="1"/>
    <col min="12811" max="12811" width="6.33203125" style="318" customWidth="1"/>
    <col min="12812" max="12812" width="9.77734375" style="318" customWidth="1"/>
    <col min="12813" max="12813" width="6.33203125" style="318" customWidth="1"/>
    <col min="12814" max="12814" width="10.88671875" style="318" customWidth="1"/>
    <col min="12815" max="12815" width="6.33203125" style="318" customWidth="1"/>
    <col min="12816" max="13056" width="9" style="318"/>
    <col min="13057" max="13057" width="10.6640625" style="318" customWidth="1"/>
    <col min="13058" max="13058" width="9.77734375" style="318" customWidth="1"/>
    <col min="13059" max="13059" width="6.33203125" style="318" customWidth="1"/>
    <col min="13060" max="13060" width="9.77734375" style="318" customWidth="1"/>
    <col min="13061" max="13061" width="6.33203125" style="318" customWidth="1"/>
    <col min="13062" max="13062" width="9.77734375" style="318" customWidth="1"/>
    <col min="13063" max="13063" width="6.33203125" style="318" customWidth="1"/>
    <col min="13064" max="13064" width="9.77734375" style="318" customWidth="1"/>
    <col min="13065" max="13065" width="6.33203125" style="318" customWidth="1"/>
    <col min="13066" max="13066" width="9.77734375" style="318" customWidth="1"/>
    <col min="13067" max="13067" width="6.33203125" style="318" customWidth="1"/>
    <col min="13068" max="13068" width="9.77734375" style="318" customWidth="1"/>
    <col min="13069" max="13069" width="6.33203125" style="318" customWidth="1"/>
    <col min="13070" max="13070" width="10.88671875" style="318" customWidth="1"/>
    <col min="13071" max="13071" width="6.33203125" style="318" customWidth="1"/>
    <col min="13072" max="13312" width="9" style="318"/>
    <col min="13313" max="13313" width="10.6640625" style="318" customWidth="1"/>
    <col min="13314" max="13314" width="9.77734375" style="318" customWidth="1"/>
    <col min="13315" max="13315" width="6.33203125" style="318" customWidth="1"/>
    <col min="13316" max="13316" width="9.77734375" style="318" customWidth="1"/>
    <col min="13317" max="13317" width="6.33203125" style="318" customWidth="1"/>
    <col min="13318" max="13318" width="9.77734375" style="318" customWidth="1"/>
    <col min="13319" max="13319" width="6.33203125" style="318" customWidth="1"/>
    <col min="13320" max="13320" width="9.77734375" style="318" customWidth="1"/>
    <col min="13321" max="13321" width="6.33203125" style="318" customWidth="1"/>
    <col min="13322" max="13322" width="9.77734375" style="318" customWidth="1"/>
    <col min="13323" max="13323" width="6.33203125" style="318" customWidth="1"/>
    <col min="13324" max="13324" width="9.77734375" style="318" customWidth="1"/>
    <col min="13325" max="13325" width="6.33203125" style="318" customWidth="1"/>
    <col min="13326" max="13326" width="10.88671875" style="318" customWidth="1"/>
    <col min="13327" max="13327" width="6.33203125" style="318" customWidth="1"/>
    <col min="13328" max="13568" width="9" style="318"/>
    <col min="13569" max="13569" width="10.6640625" style="318" customWidth="1"/>
    <col min="13570" max="13570" width="9.77734375" style="318" customWidth="1"/>
    <col min="13571" max="13571" width="6.33203125" style="318" customWidth="1"/>
    <col min="13572" max="13572" width="9.77734375" style="318" customWidth="1"/>
    <col min="13573" max="13573" width="6.33203125" style="318" customWidth="1"/>
    <col min="13574" max="13574" width="9.77734375" style="318" customWidth="1"/>
    <col min="13575" max="13575" width="6.33203125" style="318" customWidth="1"/>
    <col min="13576" max="13576" width="9.77734375" style="318" customWidth="1"/>
    <col min="13577" max="13577" width="6.33203125" style="318" customWidth="1"/>
    <col min="13578" max="13578" width="9.77734375" style="318" customWidth="1"/>
    <col min="13579" max="13579" width="6.33203125" style="318" customWidth="1"/>
    <col min="13580" max="13580" width="9.77734375" style="318" customWidth="1"/>
    <col min="13581" max="13581" width="6.33203125" style="318" customWidth="1"/>
    <col min="13582" max="13582" width="10.88671875" style="318" customWidth="1"/>
    <col min="13583" max="13583" width="6.33203125" style="318" customWidth="1"/>
    <col min="13584" max="13824" width="9" style="318"/>
    <col min="13825" max="13825" width="10.6640625" style="318" customWidth="1"/>
    <col min="13826" max="13826" width="9.77734375" style="318" customWidth="1"/>
    <col min="13827" max="13827" width="6.33203125" style="318" customWidth="1"/>
    <col min="13828" max="13828" width="9.77734375" style="318" customWidth="1"/>
    <col min="13829" max="13829" width="6.33203125" style="318" customWidth="1"/>
    <col min="13830" max="13830" width="9.77734375" style="318" customWidth="1"/>
    <col min="13831" max="13831" width="6.33203125" style="318" customWidth="1"/>
    <col min="13832" max="13832" width="9.77734375" style="318" customWidth="1"/>
    <col min="13833" max="13833" width="6.33203125" style="318" customWidth="1"/>
    <col min="13834" max="13834" width="9.77734375" style="318" customWidth="1"/>
    <col min="13835" max="13835" width="6.33203125" style="318" customWidth="1"/>
    <col min="13836" max="13836" width="9.77734375" style="318" customWidth="1"/>
    <col min="13837" max="13837" width="6.33203125" style="318" customWidth="1"/>
    <col min="13838" max="13838" width="10.88671875" style="318" customWidth="1"/>
    <col min="13839" max="13839" width="6.33203125" style="318" customWidth="1"/>
    <col min="13840" max="14080" width="9" style="318"/>
    <col min="14081" max="14081" width="10.6640625" style="318" customWidth="1"/>
    <col min="14082" max="14082" width="9.77734375" style="318" customWidth="1"/>
    <col min="14083" max="14083" width="6.33203125" style="318" customWidth="1"/>
    <col min="14084" max="14084" width="9.77734375" style="318" customWidth="1"/>
    <col min="14085" max="14085" width="6.33203125" style="318" customWidth="1"/>
    <col min="14086" max="14086" width="9.77734375" style="318" customWidth="1"/>
    <col min="14087" max="14087" width="6.33203125" style="318" customWidth="1"/>
    <col min="14088" max="14088" width="9.77734375" style="318" customWidth="1"/>
    <col min="14089" max="14089" width="6.33203125" style="318" customWidth="1"/>
    <col min="14090" max="14090" width="9.77734375" style="318" customWidth="1"/>
    <col min="14091" max="14091" width="6.33203125" style="318" customWidth="1"/>
    <col min="14092" max="14092" width="9.77734375" style="318" customWidth="1"/>
    <col min="14093" max="14093" width="6.33203125" style="318" customWidth="1"/>
    <col min="14094" max="14094" width="10.88671875" style="318" customWidth="1"/>
    <col min="14095" max="14095" width="6.33203125" style="318" customWidth="1"/>
    <col min="14096" max="14336" width="9" style="318"/>
    <col min="14337" max="14337" width="10.6640625" style="318" customWidth="1"/>
    <col min="14338" max="14338" width="9.77734375" style="318" customWidth="1"/>
    <col min="14339" max="14339" width="6.33203125" style="318" customWidth="1"/>
    <col min="14340" max="14340" width="9.77734375" style="318" customWidth="1"/>
    <col min="14341" max="14341" width="6.33203125" style="318" customWidth="1"/>
    <col min="14342" max="14342" width="9.77734375" style="318" customWidth="1"/>
    <col min="14343" max="14343" width="6.33203125" style="318" customWidth="1"/>
    <col min="14344" max="14344" width="9.77734375" style="318" customWidth="1"/>
    <col min="14345" max="14345" width="6.33203125" style="318" customWidth="1"/>
    <col min="14346" max="14346" width="9.77734375" style="318" customWidth="1"/>
    <col min="14347" max="14347" width="6.33203125" style="318" customWidth="1"/>
    <col min="14348" max="14348" width="9.77734375" style="318" customWidth="1"/>
    <col min="14349" max="14349" width="6.33203125" style="318" customWidth="1"/>
    <col min="14350" max="14350" width="10.88671875" style="318" customWidth="1"/>
    <col min="14351" max="14351" width="6.33203125" style="318" customWidth="1"/>
    <col min="14352" max="14592" width="9" style="318"/>
    <col min="14593" max="14593" width="10.6640625" style="318" customWidth="1"/>
    <col min="14594" max="14594" width="9.77734375" style="318" customWidth="1"/>
    <col min="14595" max="14595" width="6.33203125" style="318" customWidth="1"/>
    <col min="14596" max="14596" width="9.77734375" style="318" customWidth="1"/>
    <col min="14597" max="14597" width="6.33203125" style="318" customWidth="1"/>
    <col min="14598" max="14598" width="9.77734375" style="318" customWidth="1"/>
    <col min="14599" max="14599" width="6.33203125" style="318" customWidth="1"/>
    <col min="14600" max="14600" width="9.77734375" style="318" customWidth="1"/>
    <col min="14601" max="14601" width="6.33203125" style="318" customWidth="1"/>
    <col min="14602" max="14602" width="9.77734375" style="318" customWidth="1"/>
    <col min="14603" max="14603" width="6.33203125" style="318" customWidth="1"/>
    <col min="14604" max="14604" width="9.77734375" style="318" customWidth="1"/>
    <col min="14605" max="14605" width="6.33203125" style="318" customWidth="1"/>
    <col min="14606" max="14606" width="10.88671875" style="318" customWidth="1"/>
    <col min="14607" max="14607" width="6.33203125" style="318" customWidth="1"/>
    <col min="14608" max="14848" width="9" style="318"/>
    <col min="14849" max="14849" width="10.6640625" style="318" customWidth="1"/>
    <col min="14850" max="14850" width="9.77734375" style="318" customWidth="1"/>
    <col min="14851" max="14851" width="6.33203125" style="318" customWidth="1"/>
    <col min="14852" max="14852" width="9.77734375" style="318" customWidth="1"/>
    <col min="14853" max="14853" width="6.33203125" style="318" customWidth="1"/>
    <col min="14854" max="14854" width="9.77734375" style="318" customWidth="1"/>
    <col min="14855" max="14855" width="6.33203125" style="318" customWidth="1"/>
    <col min="14856" max="14856" width="9.77734375" style="318" customWidth="1"/>
    <col min="14857" max="14857" width="6.33203125" style="318" customWidth="1"/>
    <col min="14858" max="14858" width="9.77734375" style="318" customWidth="1"/>
    <col min="14859" max="14859" width="6.33203125" style="318" customWidth="1"/>
    <col min="14860" max="14860" width="9.77734375" style="318" customWidth="1"/>
    <col min="14861" max="14861" width="6.33203125" style="318" customWidth="1"/>
    <col min="14862" max="14862" width="10.88671875" style="318" customWidth="1"/>
    <col min="14863" max="14863" width="6.33203125" style="318" customWidth="1"/>
    <col min="14864" max="15104" width="9" style="318"/>
    <col min="15105" max="15105" width="10.6640625" style="318" customWidth="1"/>
    <col min="15106" max="15106" width="9.77734375" style="318" customWidth="1"/>
    <col min="15107" max="15107" width="6.33203125" style="318" customWidth="1"/>
    <col min="15108" max="15108" width="9.77734375" style="318" customWidth="1"/>
    <col min="15109" max="15109" width="6.33203125" style="318" customWidth="1"/>
    <col min="15110" max="15110" width="9.77734375" style="318" customWidth="1"/>
    <col min="15111" max="15111" width="6.33203125" style="318" customWidth="1"/>
    <col min="15112" max="15112" width="9.77734375" style="318" customWidth="1"/>
    <col min="15113" max="15113" width="6.33203125" style="318" customWidth="1"/>
    <col min="15114" max="15114" width="9.77734375" style="318" customWidth="1"/>
    <col min="15115" max="15115" width="6.33203125" style="318" customWidth="1"/>
    <col min="15116" max="15116" width="9.77734375" style="318" customWidth="1"/>
    <col min="15117" max="15117" width="6.33203125" style="318" customWidth="1"/>
    <col min="15118" max="15118" width="10.88671875" style="318" customWidth="1"/>
    <col min="15119" max="15119" width="6.33203125" style="318" customWidth="1"/>
    <col min="15120" max="15360" width="9" style="318"/>
    <col min="15361" max="15361" width="10.6640625" style="318" customWidth="1"/>
    <col min="15362" max="15362" width="9.77734375" style="318" customWidth="1"/>
    <col min="15363" max="15363" width="6.33203125" style="318" customWidth="1"/>
    <col min="15364" max="15364" width="9.77734375" style="318" customWidth="1"/>
    <col min="15365" max="15365" width="6.33203125" style="318" customWidth="1"/>
    <col min="15366" max="15366" width="9.77734375" style="318" customWidth="1"/>
    <col min="15367" max="15367" width="6.33203125" style="318" customWidth="1"/>
    <col min="15368" max="15368" width="9.77734375" style="318" customWidth="1"/>
    <col min="15369" max="15369" width="6.33203125" style="318" customWidth="1"/>
    <col min="15370" max="15370" width="9.77734375" style="318" customWidth="1"/>
    <col min="15371" max="15371" width="6.33203125" style="318" customWidth="1"/>
    <col min="15372" max="15372" width="9.77734375" style="318" customWidth="1"/>
    <col min="15373" max="15373" width="6.33203125" style="318" customWidth="1"/>
    <col min="15374" max="15374" width="10.88671875" style="318" customWidth="1"/>
    <col min="15375" max="15375" width="6.33203125" style="318" customWidth="1"/>
    <col min="15376" max="15616" width="9" style="318"/>
    <col min="15617" max="15617" width="10.6640625" style="318" customWidth="1"/>
    <col min="15618" max="15618" width="9.77734375" style="318" customWidth="1"/>
    <col min="15619" max="15619" width="6.33203125" style="318" customWidth="1"/>
    <col min="15620" max="15620" width="9.77734375" style="318" customWidth="1"/>
    <col min="15621" max="15621" width="6.33203125" style="318" customWidth="1"/>
    <col min="15622" max="15622" width="9.77734375" style="318" customWidth="1"/>
    <col min="15623" max="15623" width="6.33203125" style="318" customWidth="1"/>
    <col min="15624" max="15624" width="9.77734375" style="318" customWidth="1"/>
    <col min="15625" max="15625" width="6.33203125" style="318" customWidth="1"/>
    <col min="15626" max="15626" width="9.77734375" style="318" customWidth="1"/>
    <col min="15627" max="15627" width="6.33203125" style="318" customWidth="1"/>
    <col min="15628" max="15628" width="9.77734375" style="318" customWidth="1"/>
    <col min="15629" max="15629" width="6.33203125" style="318" customWidth="1"/>
    <col min="15630" max="15630" width="10.88671875" style="318" customWidth="1"/>
    <col min="15631" max="15631" width="6.33203125" style="318" customWidth="1"/>
    <col min="15632" max="15872" width="9" style="318"/>
    <col min="15873" max="15873" width="10.6640625" style="318" customWidth="1"/>
    <col min="15874" max="15874" width="9.77734375" style="318" customWidth="1"/>
    <col min="15875" max="15875" width="6.33203125" style="318" customWidth="1"/>
    <col min="15876" max="15876" width="9.77734375" style="318" customWidth="1"/>
    <col min="15877" max="15877" width="6.33203125" style="318" customWidth="1"/>
    <col min="15878" max="15878" width="9.77734375" style="318" customWidth="1"/>
    <col min="15879" max="15879" width="6.33203125" style="318" customWidth="1"/>
    <col min="15880" max="15880" width="9.77734375" style="318" customWidth="1"/>
    <col min="15881" max="15881" width="6.33203125" style="318" customWidth="1"/>
    <col min="15882" max="15882" width="9.77734375" style="318" customWidth="1"/>
    <col min="15883" max="15883" width="6.33203125" style="318" customWidth="1"/>
    <col min="15884" max="15884" width="9.77734375" style="318" customWidth="1"/>
    <col min="15885" max="15885" width="6.33203125" style="318" customWidth="1"/>
    <col min="15886" max="15886" width="10.88671875" style="318" customWidth="1"/>
    <col min="15887" max="15887" width="6.33203125" style="318" customWidth="1"/>
    <col min="15888" max="16128" width="9" style="318"/>
    <col min="16129" max="16129" width="10.6640625" style="318" customWidth="1"/>
    <col min="16130" max="16130" width="9.77734375" style="318" customWidth="1"/>
    <col min="16131" max="16131" width="6.33203125" style="318" customWidth="1"/>
    <col min="16132" max="16132" width="9.77734375" style="318" customWidth="1"/>
    <col min="16133" max="16133" width="6.33203125" style="318" customWidth="1"/>
    <col min="16134" max="16134" width="9.77734375" style="318" customWidth="1"/>
    <col min="16135" max="16135" width="6.33203125" style="318" customWidth="1"/>
    <col min="16136" max="16136" width="9.77734375" style="318" customWidth="1"/>
    <col min="16137" max="16137" width="6.33203125" style="318" customWidth="1"/>
    <col min="16138" max="16138" width="9.77734375" style="318" customWidth="1"/>
    <col min="16139" max="16139" width="6.33203125" style="318" customWidth="1"/>
    <col min="16140" max="16140" width="9.77734375" style="318" customWidth="1"/>
    <col min="16141" max="16141" width="6.33203125" style="318" customWidth="1"/>
    <col min="16142" max="16142" width="10.88671875" style="318" customWidth="1"/>
    <col min="16143" max="16143" width="6.33203125" style="318" customWidth="1"/>
    <col min="16144" max="16384" width="9" style="318"/>
  </cols>
  <sheetData>
    <row r="1" spans="1:18" ht="24" customHeight="1">
      <c r="A1" s="316"/>
      <c r="B1" s="316"/>
      <c r="C1" s="349"/>
      <c r="D1" s="349"/>
      <c r="E1" s="349"/>
      <c r="F1" s="349"/>
      <c r="G1" s="349"/>
      <c r="H1" s="349"/>
      <c r="I1" s="349"/>
      <c r="J1" s="349"/>
      <c r="K1" s="349"/>
    </row>
    <row r="2" spans="1:18" ht="24" customHeight="1">
      <c r="A2" s="316"/>
      <c r="B2" s="316"/>
      <c r="C2" s="349"/>
      <c r="D2" s="349"/>
      <c r="E2" s="349"/>
      <c r="F2" s="349"/>
      <c r="G2" s="349"/>
      <c r="H2" s="349"/>
      <c r="I2" s="349"/>
      <c r="J2" s="349"/>
      <c r="K2" s="349"/>
    </row>
    <row r="3" spans="1:18" ht="24" customHeight="1" thickBot="1">
      <c r="A3" s="264" t="s">
        <v>456</v>
      </c>
      <c r="B3" s="264"/>
      <c r="C3" s="350"/>
      <c r="E3" s="350"/>
      <c r="M3" s="1132" t="str">
        <f>'[1]3-2.保管の状況②－ｱ'!M3:O3</f>
        <v>令和５年度</v>
      </c>
      <c r="N3" s="1132"/>
      <c r="O3" s="1132"/>
    </row>
    <row r="4" spans="1:18" ht="31.95" customHeight="1" thickBot="1">
      <c r="A4" s="351" t="s">
        <v>90</v>
      </c>
      <c r="B4" s="1133" t="s">
        <v>91</v>
      </c>
      <c r="C4" s="1134"/>
      <c r="D4" s="1134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5"/>
    </row>
    <row r="5" spans="1:18" ht="31.95" customHeight="1">
      <c r="A5" s="352" t="s">
        <v>92</v>
      </c>
      <c r="B5" s="1136" t="s">
        <v>93</v>
      </c>
      <c r="C5" s="1137"/>
      <c r="D5" s="1136" t="s">
        <v>94</v>
      </c>
      <c r="E5" s="1137"/>
      <c r="F5" s="1136" t="s">
        <v>95</v>
      </c>
      <c r="G5" s="1137"/>
      <c r="H5" s="1136" t="s">
        <v>96</v>
      </c>
      <c r="I5" s="1137"/>
      <c r="J5" s="1136" t="s">
        <v>97</v>
      </c>
      <c r="K5" s="1137"/>
      <c r="L5" s="1138" t="s">
        <v>98</v>
      </c>
      <c r="M5" s="1137"/>
      <c r="N5" s="1138" t="s">
        <v>99</v>
      </c>
      <c r="O5" s="1139"/>
      <c r="Q5" s="1128"/>
      <c r="R5" s="1128"/>
    </row>
    <row r="6" spans="1:18" ht="31.95" customHeight="1" thickBot="1">
      <c r="A6" s="327" t="s">
        <v>100</v>
      </c>
      <c r="B6" s="328" t="s">
        <v>101</v>
      </c>
      <c r="C6" s="329" t="s">
        <v>102</v>
      </c>
      <c r="D6" s="328" t="s">
        <v>101</v>
      </c>
      <c r="E6" s="329" t="s">
        <v>102</v>
      </c>
      <c r="F6" s="328" t="s">
        <v>101</v>
      </c>
      <c r="G6" s="329" t="s">
        <v>102</v>
      </c>
      <c r="H6" s="328" t="s">
        <v>101</v>
      </c>
      <c r="I6" s="329" t="s">
        <v>102</v>
      </c>
      <c r="J6" s="328" t="s">
        <v>101</v>
      </c>
      <c r="K6" s="353" t="s">
        <v>102</v>
      </c>
      <c r="L6" s="330" t="s">
        <v>101</v>
      </c>
      <c r="M6" s="353" t="s">
        <v>102</v>
      </c>
      <c r="N6" s="330" t="s">
        <v>101</v>
      </c>
      <c r="O6" s="332" t="s">
        <v>102</v>
      </c>
      <c r="Q6" s="333"/>
      <c r="R6" s="354"/>
    </row>
    <row r="7" spans="1:18" ht="31.95" customHeight="1">
      <c r="A7" s="334" t="s">
        <v>114</v>
      </c>
      <c r="B7" s="335">
        <v>0</v>
      </c>
      <c r="C7" s="65">
        <v>0</v>
      </c>
      <c r="D7" s="336">
        <v>0</v>
      </c>
      <c r="E7" s="65">
        <v>0</v>
      </c>
      <c r="F7" s="335">
        <v>1977</v>
      </c>
      <c r="G7" s="65">
        <v>0.30423795624728867</v>
      </c>
      <c r="H7" s="335">
        <v>67</v>
      </c>
      <c r="I7" s="65">
        <v>0.61872947688177338</v>
      </c>
      <c r="J7" s="335">
        <v>56</v>
      </c>
      <c r="K7" s="65">
        <v>0.12973473849244821</v>
      </c>
      <c r="L7" s="335">
        <v>6.1899999999999995</v>
      </c>
      <c r="M7" s="65">
        <v>1.0492482907253775E-2</v>
      </c>
      <c r="N7" s="336">
        <v>2106.19</v>
      </c>
      <c r="O7" s="66">
        <v>0.20971883660949819</v>
      </c>
      <c r="Q7" s="347"/>
      <c r="R7" s="67"/>
    </row>
    <row r="8" spans="1:18" ht="31.95" customHeight="1">
      <c r="A8" s="355" t="s">
        <v>115</v>
      </c>
      <c r="B8" s="335">
        <v>102174.92000000001</v>
      </c>
      <c r="C8" s="65">
        <v>47.660796259132781</v>
      </c>
      <c r="D8" s="336">
        <v>10643</v>
      </c>
      <c r="E8" s="65">
        <v>39.266832200056818</v>
      </c>
      <c r="F8" s="335">
        <v>221223.03</v>
      </c>
      <c r="G8" s="65">
        <v>34.04372408802864</v>
      </c>
      <c r="H8" s="335">
        <v>2093</v>
      </c>
      <c r="I8" s="65">
        <v>19.328370076321665</v>
      </c>
      <c r="J8" s="335">
        <v>500</v>
      </c>
      <c r="K8" s="65">
        <v>1.1583458793968588</v>
      </c>
      <c r="L8" s="335">
        <v>3633.7919999999999</v>
      </c>
      <c r="M8" s="65">
        <v>6.159531574881342</v>
      </c>
      <c r="N8" s="338">
        <v>340267.74200000003</v>
      </c>
      <c r="O8" s="66">
        <v>33.881347356117395</v>
      </c>
      <c r="Q8" s="347"/>
      <c r="R8" s="67"/>
    </row>
    <row r="9" spans="1:18" ht="31.95" customHeight="1">
      <c r="A9" s="355" t="s">
        <v>116</v>
      </c>
      <c r="B9" s="335">
        <v>8190</v>
      </c>
      <c r="C9" s="65">
        <v>3.8203300904204025</v>
      </c>
      <c r="D9" s="336">
        <v>1021</v>
      </c>
      <c r="E9" s="65">
        <v>3.7669299705212831</v>
      </c>
      <c r="F9" s="335">
        <v>3537</v>
      </c>
      <c r="G9" s="65">
        <v>0.54430432536502782</v>
      </c>
      <c r="H9" s="335">
        <v>1150.8820000000001</v>
      </c>
      <c r="I9" s="65">
        <v>10.62812862406939</v>
      </c>
      <c r="J9" s="335">
        <v>347</v>
      </c>
      <c r="K9" s="65">
        <v>0.80389204030142014</v>
      </c>
      <c r="L9" s="335">
        <v>106.7</v>
      </c>
      <c r="M9" s="65">
        <v>0.18086396223004486</v>
      </c>
      <c r="N9" s="338">
        <v>14352.582</v>
      </c>
      <c r="O9" s="66">
        <v>1.4291240578401876</v>
      </c>
      <c r="Q9" s="347"/>
      <c r="R9" s="67"/>
    </row>
    <row r="10" spans="1:18" ht="31.95" customHeight="1">
      <c r="A10" s="355" t="s">
        <v>117</v>
      </c>
      <c r="B10" s="335">
        <v>24195.273999999998</v>
      </c>
      <c r="C10" s="65">
        <v>11.286194543121661</v>
      </c>
      <c r="D10" s="336">
        <v>768</v>
      </c>
      <c r="E10" s="65">
        <v>2.8334987437417682</v>
      </c>
      <c r="F10" s="335">
        <v>26460.84</v>
      </c>
      <c r="G10" s="65">
        <v>4.0720242196188696</v>
      </c>
      <c r="H10" s="335">
        <v>1365</v>
      </c>
      <c r="I10" s="65">
        <v>12.605458745427173</v>
      </c>
      <c r="J10" s="335">
        <v>366</v>
      </c>
      <c r="K10" s="65">
        <v>0.84790918371850066</v>
      </c>
      <c r="L10" s="335">
        <v>1352.212</v>
      </c>
      <c r="M10" s="65">
        <v>2.2920939090441745</v>
      </c>
      <c r="N10" s="338">
        <v>54507.326000000001</v>
      </c>
      <c r="O10" s="66">
        <v>5.4274367437955036</v>
      </c>
      <c r="Q10" s="347"/>
      <c r="R10" s="67"/>
    </row>
    <row r="11" spans="1:18" ht="31.95" customHeight="1">
      <c r="A11" s="355" t="s">
        <v>118</v>
      </c>
      <c r="B11" s="335">
        <v>33306.179000000004</v>
      </c>
      <c r="C11" s="65">
        <v>15.536092531212228</v>
      </c>
      <c r="D11" s="336">
        <v>436</v>
      </c>
      <c r="E11" s="65">
        <v>1.6086008493117328</v>
      </c>
      <c r="F11" s="335">
        <v>44754.5</v>
      </c>
      <c r="G11" s="65">
        <v>6.8872117414614467</v>
      </c>
      <c r="H11" s="335">
        <v>49.69</v>
      </c>
      <c r="I11" s="65">
        <v>0.45887563740679577</v>
      </c>
      <c r="J11" s="335">
        <v>9691</v>
      </c>
      <c r="K11" s="65">
        <v>22.45105983446992</v>
      </c>
      <c r="L11" s="335">
        <v>9130.7409999999982</v>
      </c>
      <c r="M11" s="65">
        <v>15.477244567538161</v>
      </c>
      <c r="N11" s="338">
        <v>97368.11</v>
      </c>
      <c r="O11" s="66">
        <v>9.6951968967973663</v>
      </c>
      <c r="Q11" s="347"/>
      <c r="R11" s="67"/>
    </row>
    <row r="12" spans="1:18" ht="31.95" customHeight="1">
      <c r="A12" s="355" t="s">
        <v>119</v>
      </c>
      <c r="B12" s="335">
        <v>262.887</v>
      </c>
      <c r="C12" s="65">
        <v>0.12262699834924889</v>
      </c>
      <c r="D12" s="336">
        <v>10041.299999999999</v>
      </c>
      <c r="E12" s="65">
        <v>37.046889238976838</v>
      </c>
      <c r="F12" s="335">
        <v>142993.82</v>
      </c>
      <c r="G12" s="65">
        <v>22.005132803638176</v>
      </c>
      <c r="H12" s="335">
        <v>9</v>
      </c>
      <c r="I12" s="65">
        <v>8.3112914805014329E-2</v>
      </c>
      <c r="J12" s="335">
        <v>6698</v>
      </c>
      <c r="K12" s="65">
        <v>15.517201400400321</v>
      </c>
      <c r="L12" s="335">
        <v>3409.6760000000004</v>
      </c>
      <c r="M12" s="65">
        <v>5.7796392809811667</v>
      </c>
      <c r="N12" s="338">
        <v>163414.68300000002</v>
      </c>
      <c r="O12" s="66">
        <v>16.271626588137796</v>
      </c>
      <c r="Q12" s="347"/>
      <c r="R12" s="67"/>
    </row>
    <row r="13" spans="1:18" ht="31.95" customHeight="1">
      <c r="A13" s="355" t="s">
        <v>120</v>
      </c>
      <c r="B13" s="335">
        <v>25971.374</v>
      </c>
      <c r="C13" s="65">
        <v>12.114679069812222</v>
      </c>
      <c r="D13" s="336">
        <v>0</v>
      </c>
      <c r="E13" s="65">
        <v>0</v>
      </c>
      <c r="F13" s="335">
        <v>9488.5</v>
      </c>
      <c r="G13" s="65">
        <v>1.4601729124190179</v>
      </c>
      <c r="H13" s="335">
        <v>14</v>
      </c>
      <c r="I13" s="65">
        <v>0.12928675636335563</v>
      </c>
      <c r="J13" s="335">
        <v>11562</v>
      </c>
      <c r="K13" s="65">
        <v>26.785590115172965</v>
      </c>
      <c r="L13" s="335">
        <v>5100.25</v>
      </c>
      <c r="M13" s="65">
        <v>8.6452804438967803</v>
      </c>
      <c r="N13" s="338">
        <v>52136.123999999996</v>
      </c>
      <c r="O13" s="66">
        <v>5.1913299705195328</v>
      </c>
      <c r="Q13" s="347"/>
      <c r="R13" s="67"/>
    </row>
    <row r="14" spans="1:18" ht="31.95" customHeight="1">
      <c r="A14" s="355" t="s">
        <v>121</v>
      </c>
      <c r="B14" s="335">
        <v>1962.8409999999999</v>
      </c>
      <c r="C14" s="65">
        <v>0.91559225091707863</v>
      </c>
      <c r="D14" s="336">
        <v>0</v>
      </c>
      <c r="E14" s="65">
        <v>0</v>
      </c>
      <c r="F14" s="335">
        <v>16799</v>
      </c>
      <c r="G14" s="65">
        <v>2.5851762402621152</v>
      </c>
      <c r="H14" s="335">
        <v>133.22</v>
      </c>
      <c r="I14" s="65">
        <v>1.2302558344804453</v>
      </c>
      <c r="J14" s="335">
        <v>4476</v>
      </c>
      <c r="K14" s="65">
        <v>10.36951231236068</v>
      </c>
      <c r="L14" s="335">
        <v>6554.6260000000002</v>
      </c>
      <c r="M14" s="65">
        <v>11.1105494779388</v>
      </c>
      <c r="N14" s="338">
        <v>29925.687000000002</v>
      </c>
      <c r="O14" s="66">
        <v>2.9797787770239075</v>
      </c>
      <c r="Q14" s="347"/>
      <c r="R14" s="67"/>
    </row>
    <row r="15" spans="1:18" ht="31.95" customHeight="1">
      <c r="A15" s="355" t="s">
        <v>122</v>
      </c>
      <c r="B15" s="335">
        <v>15442.971</v>
      </c>
      <c r="C15" s="65">
        <v>7.2035710374590538</v>
      </c>
      <c r="D15" s="336">
        <v>1855</v>
      </c>
      <c r="E15" s="65">
        <v>6.8439325125533594</v>
      </c>
      <c r="F15" s="335">
        <v>151148.18</v>
      </c>
      <c r="G15" s="65">
        <v>23.259996648304153</v>
      </c>
      <c r="H15" s="335">
        <v>5946.85</v>
      </c>
      <c r="I15" s="65">
        <v>54.917781934244388</v>
      </c>
      <c r="J15" s="335">
        <v>4366</v>
      </c>
      <c r="K15" s="65">
        <v>10.114676218893372</v>
      </c>
      <c r="L15" s="335">
        <v>14776.466</v>
      </c>
      <c r="M15" s="65">
        <v>25.047143285075375</v>
      </c>
      <c r="N15" s="338">
        <v>193535.467</v>
      </c>
      <c r="O15" s="66">
        <v>19.270831682761731</v>
      </c>
      <c r="Q15" s="347"/>
      <c r="R15" s="67"/>
    </row>
    <row r="16" spans="1:18" ht="31.95" customHeight="1" thickBot="1">
      <c r="A16" s="356" t="s">
        <v>123</v>
      </c>
      <c r="B16" s="340">
        <v>2872.9349999999999</v>
      </c>
      <c r="C16" s="68">
        <v>1.3401172195753284</v>
      </c>
      <c r="D16" s="357">
        <v>2340</v>
      </c>
      <c r="E16" s="68">
        <v>8.6333164848381987</v>
      </c>
      <c r="F16" s="340">
        <v>31438.43</v>
      </c>
      <c r="G16" s="68">
        <v>4.838019064655259</v>
      </c>
      <c r="H16" s="340">
        <v>0</v>
      </c>
      <c r="I16" s="68">
        <v>0</v>
      </c>
      <c r="J16" s="340">
        <v>5103.0001000000002</v>
      </c>
      <c r="K16" s="68">
        <v>11.822078276793519</v>
      </c>
      <c r="L16" s="340">
        <v>14923.963</v>
      </c>
      <c r="M16" s="68">
        <v>25.297161015506909</v>
      </c>
      <c r="N16" s="341">
        <v>56678.328099999999</v>
      </c>
      <c r="O16" s="69">
        <v>5.6436090903970815</v>
      </c>
      <c r="Q16" s="347"/>
      <c r="R16" s="67"/>
    </row>
    <row r="17" spans="1:18" ht="31.95" customHeight="1" thickTop="1" thickBot="1">
      <c r="A17" s="358" t="s">
        <v>88</v>
      </c>
      <c r="B17" s="343">
        <v>214379.38099999999</v>
      </c>
      <c r="C17" s="76">
        <v>100.00000000000001</v>
      </c>
      <c r="D17" s="343">
        <v>27104.3</v>
      </c>
      <c r="E17" s="76">
        <v>100.00000000000001</v>
      </c>
      <c r="F17" s="343">
        <v>649820.30000000005</v>
      </c>
      <c r="G17" s="76">
        <v>99.999999999999986</v>
      </c>
      <c r="H17" s="343">
        <v>10828.642</v>
      </c>
      <c r="I17" s="76">
        <v>100</v>
      </c>
      <c r="J17" s="343">
        <v>43165.000099999997</v>
      </c>
      <c r="K17" s="76">
        <v>100</v>
      </c>
      <c r="L17" s="343">
        <v>58994.615999999995</v>
      </c>
      <c r="M17" s="76">
        <v>100</v>
      </c>
      <c r="N17" s="344">
        <v>1004292.2391000001</v>
      </c>
      <c r="O17" s="77">
        <v>99.999999999999986</v>
      </c>
    </row>
    <row r="18" spans="1:18" ht="31.95" customHeight="1" thickBot="1">
      <c r="A18" s="345"/>
      <c r="B18" s="346"/>
      <c r="C18" s="78"/>
      <c r="D18" s="346"/>
      <c r="E18" s="78"/>
      <c r="F18" s="346"/>
      <c r="G18" s="73"/>
      <c r="H18" s="346"/>
      <c r="I18" s="73"/>
      <c r="J18" s="346"/>
      <c r="K18" s="73"/>
      <c r="L18" s="346"/>
      <c r="M18" s="73"/>
      <c r="N18" s="346"/>
      <c r="O18" s="74"/>
    </row>
    <row r="19" spans="1:18" ht="31.95" customHeight="1" thickBot="1">
      <c r="A19" s="351" t="s">
        <v>90</v>
      </c>
      <c r="B19" s="1133" t="s">
        <v>113</v>
      </c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5"/>
    </row>
    <row r="20" spans="1:18" ht="31.95" customHeight="1">
      <c r="A20" s="352" t="s">
        <v>92</v>
      </c>
      <c r="B20" s="1136" t="s">
        <v>93</v>
      </c>
      <c r="C20" s="1137"/>
      <c r="D20" s="1136" t="s">
        <v>94</v>
      </c>
      <c r="E20" s="1137"/>
      <c r="F20" s="1136" t="s">
        <v>95</v>
      </c>
      <c r="G20" s="1137"/>
      <c r="H20" s="1136" t="s">
        <v>96</v>
      </c>
      <c r="I20" s="1137"/>
      <c r="J20" s="1136" t="s">
        <v>97</v>
      </c>
      <c r="K20" s="1137"/>
      <c r="L20" s="1138" t="s">
        <v>98</v>
      </c>
      <c r="M20" s="1137"/>
      <c r="N20" s="1138" t="s">
        <v>99</v>
      </c>
      <c r="O20" s="1139"/>
      <c r="Q20" s="1128"/>
      <c r="R20" s="1128"/>
    </row>
    <row r="21" spans="1:18" ht="31.95" customHeight="1" thickBot="1">
      <c r="A21" s="327" t="s">
        <v>100</v>
      </c>
      <c r="B21" s="359" t="s">
        <v>101</v>
      </c>
      <c r="C21" s="360" t="s">
        <v>102</v>
      </c>
      <c r="D21" s="359" t="s">
        <v>101</v>
      </c>
      <c r="E21" s="329" t="s">
        <v>102</v>
      </c>
      <c r="F21" s="359" t="s">
        <v>101</v>
      </c>
      <c r="G21" s="360" t="s">
        <v>102</v>
      </c>
      <c r="H21" s="359" t="s">
        <v>101</v>
      </c>
      <c r="I21" s="360" t="s">
        <v>102</v>
      </c>
      <c r="J21" s="359" t="s">
        <v>101</v>
      </c>
      <c r="K21" s="361" t="s">
        <v>102</v>
      </c>
      <c r="L21" s="362" t="s">
        <v>101</v>
      </c>
      <c r="M21" s="361" t="s">
        <v>102</v>
      </c>
      <c r="N21" s="362" t="s">
        <v>101</v>
      </c>
      <c r="O21" s="363" t="s">
        <v>102</v>
      </c>
      <c r="Q21" s="347"/>
      <c r="R21" s="67"/>
    </row>
    <row r="22" spans="1:18" ht="31.95" customHeight="1">
      <c r="A22" s="334" t="s">
        <v>114</v>
      </c>
      <c r="B22" s="335">
        <v>0</v>
      </c>
      <c r="C22" s="65">
        <v>0</v>
      </c>
      <c r="D22" s="336">
        <v>0</v>
      </c>
      <c r="E22" s="65">
        <v>0</v>
      </c>
      <c r="F22" s="335">
        <v>853.08333333333337</v>
      </c>
      <c r="G22" s="65">
        <v>0.7352643718644013</v>
      </c>
      <c r="H22" s="335">
        <v>2.1666666666666665</v>
      </c>
      <c r="I22" s="65">
        <v>0.14512657158122544</v>
      </c>
      <c r="J22" s="335">
        <v>0.25</v>
      </c>
      <c r="K22" s="65">
        <v>2.7998515167811083E-3</v>
      </c>
      <c r="L22" s="335">
        <v>6.3715000000000002</v>
      </c>
      <c r="M22" s="65">
        <v>6.810363635098797E-2</v>
      </c>
      <c r="N22" s="336">
        <v>861.87149999999997</v>
      </c>
      <c r="O22" s="66">
        <v>0.43702992171920951</v>
      </c>
      <c r="Q22" s="347"/>
      <c r="R22" s="67"/>
    </row>
    <row r="23" spans="1:18" ht="31.95" customHeight="1">
      <c r="A23" s="337" t="s">
        <v>115</v>
      </c>
      <c r="B23" s="335">
        <v>28980.404416666668</v>
      </c>
      <c r="C23" s="65">
        <v>54.049098643767636</v>
      </c>
      <c r="D23" s="336">
        <v>4536.0999999999995</v>
      </c>
      <c r="E23" s="65">
        <v>58.223677877158785</v>
      </c>
      <c r="F23" s="335">
        <v>72493.873500000002</v>
      </c>
      <c r="G23" s="65">
        <v>62.481776727160145</v>
      </c>
      <c r="H23" s="335">
        <v>572.33333333333337</v>
      </c>
      <c r="I23" s="65">
        <v>38.335742062302174</v>
      </c>
      <c r="J23" s="335">
        <v>104.08333333333333</v>
      </c>
      <c r="K23" s="65">
        <v>1.165671514819868</v>
      </c>
      <c r="L23" s="335">
        <v>1012.4568333333333</v>
      </c>
      <c r="M23" s="65">
        <v>10.821940202213948</v>
      </c>
      <c r="N23" s="338">
        <v>107699.25141666667</v>
      </c>
      <c r="O23" s="66">
        <v>54.611151912835375</v>
      </c>
      <c r="Q23" s="347"/>
      <c r="R23" s="67"/>
    </row>
    <row r="24" spans="1:18" ht="31.95" customHeight="1">
      <c r="A24" s="355" t="s">
        <v>116</v>
      </c>
      <c r="B24" s="335">
        <v>1816.1666666666667</v>
      </c>
      <c r="C24" s="65">
        <v>3.3871912175157961</v>
      </c>
      <c r="D24" s="336">
        <v>717.08333333333337</v>
      </c>
      <c r="E24" s="65">
        <v>9.2042126520754142</v>
      </c>
      <c r="F24" s="335">
        <v>806.66666666666663</v>
      </c>
      <c r="G24" s="65">
        <v>0.69525829048035603</v>
      </c>
      <c r="H24" s="335">
        <v>329.77466666666663</v>
      </c>
      <c r="I24" s="65">
        <v>22.088800046619124</v>
      </c>
      <c r="J24" s="335">
        <v>36.666666666666664</v>
      </c>
      <c r="K24" s="65">
        <v>0.41064488912789582</v>
      </c>
      <c r="L24" s="335">
        <v>26.083333333333332</v>
      </c>
      <c r="M24" s="65">
        <v>0.27879931698264715</v>
      </c>
      <c r="N24" s="338">
        <v>3732.4413333333332</v>
      </c>
      <c r="O24" s="66">
        <v>1.8926122324826944</v>
      </c>
      <c r="Q24" s="347"/>
      <c r="R24" s="67"/>
    </row>
    <row r="25" spans="1:18" ht="31.95" customHeight="1">
      <c r="A25" s="355" t="s">
        <v>117</v>
      </c>
      <c r="B25" s="335">
        <v>5161.6245000000008</v>
      </c>
      <c r="C25" s="65">
        <v>9.6265444660994941</v>
      </c>
      <c r="D25" s="336">
        <v>341.91666666666669</v>
      </c>
      <c r="E25" s="65">
        <v>4.388714062924512</v>
      </c>
      <c r="F25" s="335">
        <v>2708.844583333333</v>
      </c>
      <c r="G25" s="65">
        <v>2.3347272572545106</v>
      </c>
      <c r="H25" s="335">
        <v>274.58333333333331</v>
      </c>
      <c r="I25" s="65">
        <v>18.392002052312996</v>
      </c>
      <c r="J25" s="335">
        <v>23.25</v>
      </c>
      <c r="K25" s="65">
        <v>0.26038619106064304</v>
      </c>
      <c r="L25" s="335">
        <v>123.75600000000001</v>
      </c>
      <c r="M25" s="65">
        <v>1.3228021062941016</v>
      </c>
      <c r="N25" s="338">
        <v>8633.9750833333346</v>
      </c>
      <c r="O25" s="66">
        <v>4.378037160753979</v>
      </c>
      <c r="Q25" s="347"/>
      <c r="R25" s="67"/>
    </row>
    <row r="26" spans="1:18" ht="31.95" customHeight="1">
      <c r="A26" s="355" t="s">
        <v>118</v>
      </c>
      <c r="B26" s="335">
        <v>5336.8968333333332</v>
      </c>
      <c r="C26" s="65">
        <v>9.9534312651121581</v>
      </c>
      <c r="D26" s="336">
        <v>392.16666666666669</v>
      </c>
      <c r="E26" s="65">
        <v>5.0337042115824406</v>
      </c>
      <c r="F26" s="335">
        <v>6704.0749999999998</v>
      </c>
      <c r="G26" s="65">
        <v>5.7781781699406105</v>
      </c>
      <c r="H26" s="335">
        <v>11.563333333333333</v>
      </c>
      <c r="I26" s="65">
        <v>0.77452934894657099</v>
      </c>
      <c r="J26" s="335">
        <v>2179.4166666666665</v>
      </c>
      <c r="K26" s="65">
        <v>24.408172239458771</v>
      </c>
      <c r="L26" s="335">
        <v>944.98441666666668</v>
      </c>
      <c r="M26" s="65">
        <v>10.100741594603651</v>
      </c>
      <c r="N26" s="338">
        <v>15569.102916666667</v>
      </c>
      <c r="O26" s="66">
        <v>7.8946383874036323</v>
      </c>
      <c r="Q26" s="347"/>
      <c r="R26" s="67"/>
    </row>
    <row r="27" spans="1:18" ht="31.95" customHeight="1">
      <c r="A27" s="355" t="s">
        <v>119</v>
      </c>
      <c r="B27" s="335">
        <v>8.3754999999999988</v>
      </c>
      <c r="C27" s="65">
        <v>1.5620493737158967E-2</v>
      </c>
      <c r="D27" s="336">
        <v>1080.2583333333332</v>
      </c>
      <c r="E27" s="65">
        <v>13.865790706579753</v>
      </c>
      <c r="F27" s="335">
        <v>6950.7191666666668</v>
      </c>
      <c r="G27" s="65">
        <v>5.9907584199492288</v>
      </c>
      <c r="H27" s="335">
        <v>7.333333333333333</v>
      </c>
      <c r="I27" s="65">
        <v>0.49119762689030155</v>
      </c>
      <c r="J27" s="335">
        <v>712.91666666666663</v>
      </c>
      <c r="K27" s="65">
        <v>7.9842432420207929</v>
      </c>
      <c r="L27" s="335">
        <v>274.52641666666665</v>
      </c>
      <c r="M27" s="65">
        <v>2.9343556853812238</v>
      </c>
      <c r="N27" s="338">
        <v>9034.1294166666667</v>
      </c>
      <c r="O27" s="66">
        <v>4.5809437622279434</v>
      </c>
      <c r="Q27" s="347"/>
      <c r="R27" s="67"/>
    </row>
    <row r="28" spans="1:18" ht="31.95" customHeight="1">
      <c r="A28" s="355" t="s">
        <v>120</v>
      </c>
      <c r="B28" s="335">
        <v>6917.028166666666</v>
      </c>
      <c r="C28" s="65">
        <v>12.900411337492548</v>
      </c>
      <c r="D28" s="336">
        <v>0</v>
      </c>
      <c r="E28" s="65">
        <v>0</v>
      </c>
      <c r="F28" s="335">
        <v>4424.9164166666669</v>
      </c>
      <c r="G28" s="65">
        <v>3.813793169467103</v>
      </c>
      <c r="H28" s="335">
        <v>20.583333333333332</v>
      </c>
      <c r="I28" s="65">
        <v>1.3787024300216419</v>
      </c>
      <c r="J28" s="335">
        <v>2397.8333333333335</v>
      </c>
      <c r="K28" s="65">
        <v>26.854309181286535</v>
      </c>
      <c r="L28" s="335">
        <v>1008.1531666666666</v>
      </c>
      <c r="M28" s="65">
        <v>10.775939205644452</v>
      </c>
      <c r="N28" s="338">
        <v>14768.514416666669</v>
      </c>
      <c r="O28" s="66">
        <v>7.4886832891270352</v>
      </c>
      <c r="Q28" s="347"/>
      <c r="R28" s="67"/>
    </row>
    <row r="29" spans="1:18" ht="31.95" customHeight="1">
      <c r="A29" s="355" t="s">
        <v>121</v>
      </c>
      <c r="B29" s="335">
        <v>835.4616666666667</v>
      </c>
      <c r="C29" s="65">
        <v>1.5581545856131649</v>
      </c>
      <c r="D29" s="336">
        <v>0</v>
      </c>
      <c r="E29" s="65">
        <v>0</v>
      </c>
      <c r="F29" s="335">
        <v>2551.0833333333335</v>
      </c>
      <c r="G29" s="65">
        <v>2.1987543436441261</v>
      </c>
      <c r="H29" s="335">
        <v>13.870833333333335</v>
      </c>
      <c r="I29" s="65">
        <v>0.92908914768057627</v>
      </c>
      <c r="J29" s="335">
        <v>1997.6666666666667</v>
      </c>
      <c r="K29" s="65">
        <v>22.37268018675891</v>
      </c>
      <c r="L29" s="335">
        <v>1736.9752500000002</v>
      </c>
      <c r="M29" s="65">
        <v>18.566166644693784</v>
      </c>
      <c r="N29" s="338">
        <v>7135.0577500000009</v>
      </c>
      <c r="O29" s="66">
        <v>3.6179798612026728</v>
      </c>
      <c r="Q29" s="347"/>
      <c r="R29" s="67"/>
    </row>
    <row r="30" spans="1:18" ht="31.95" customHeight="1">
      <c r="A30" s="355" t="s">
        <v>122</v>
      </c>
      <c r="B30" s="335">
        <v>3326.9874999999997</v>
      </c>
      <c r="C30" s="65">
        <v>6.2049056662117099</v>
      </c>
      <c r="D30" s="336">
        <v>495.62500000000006</v>
      </c>
      <c r="E30" s="65">
        <v>6.3616565657430009</v>
      </c>
      <c r="F30" s="335">
        <v>15901.938333333334</v>
      </c>
      <c r="G30" s="65">
        <v>13.705728670608316</v>
      </c>
      <c r="H30" s="335">
        <v>260.74083333333334</v>
      </c>
      <c r="I30" s="65">
        <v>17.464810713645406</v>
      </c>
      <c r="J30" s="335">
        <v>756.16666666666663</v>
      </c>
      <c r="K30" s="65">
        <v>8.4686175544239255</v>
      </c>
      <c r="L30" s="335">
        <v>2576.7132499999993</v>
      </c>
      <c r="M30" s="65">
        <v>27.54195121380716</v>
      </c>
      <c r="N30" s="338">
        <v>23318.171583333336</v>
      </c>
      <c r="O30" s="66">
        <v>11.823965291460809</v>
      </c>
      <c r="Q30" s="347"/>
      <c r="R30" s="67"/>
    </row>
    <row r="31" spans="1:18" ht="31.95" customHeight="1" thickBot="1">
      <c r="A31" s="356" t="s">
        <v>123</v>
      </c>
      <c r="B31" s="340">
        <v>1235.7184166666668</v>
      </c>
      <c r="C31" s="68">
        <v>2.3046423244503216</v>
      </c>
      <c r="D31" s="341">
        <v>227.66666666666666</v>
      </c>
      <c r="E31" s="68">
        <v>2.9222439239360871</v>
      </c>
      <c r="F31" s="340">
        <v>2628.8266666666668</v>
      </c>
      <c r="G31" s="68">
        <v>2.2657605796312059</v>
      </c>
      <c r="H31" s="340">
        <v>0</v>
      </c>
      <c r="I31" s="68">
        <v>0</v>
      </c>
      <c r="J31" s="340">
        <v>720.79493333333323</v>
      </c>
      <c r="K31" s="68">
        <v>8.072475149525884</v>
      </c>
      <c r="L31" s="340">
        <v>1645.5742500000003</v>
      </c>
      <c r="M31" s="68">
        <v>17.589200394028062</v>
      </c>
      <c r="N31" s="341">
        <v>6458.5809333333345</v>
      </c>
      <c r="O31" s="69">
        <v>3.274958180786633</v>
      </c>
      <c r="Q31" s="347"/>
      <c r="R31" s="67"/>
    </row>
    <row r="32" spans="1:18" ht="31.95" customHeight="1" thickTop="1" thickBot="1">
      <c r="A32" s="358" t="s">
        <v>88</v>
      </c>
      <c r="B32" s="343">
        <v>53618.663666666675</v>
      </c>
      <c r="C32" s="79">
        <v>100</v>
      </c>
      <c r="D32" s="343">
        <v>7790.8166666666666</v>
      </c>
      <c r="E32" s="79">
        <v>100.00000000000001</v>
      </c>
      <c r="F32" s="343">
        <v>116024.027</v>
      </c>
      <c r="G32" s="79">
        <v>100</v>
      </c>
      <c r="H32" s="343">
        <v>1492.9496666666664</v>
      </c>
      <c r="I32" s="79">
        <v>100.00000000000001</v>
      </c>
      <c r="J32" s="343">
        <v>8929.0449333333327</v>
      </c>
      <c r="K32" s="79">
        <v>100.00000000000001</v>
      </c>
      <c r="L32" s="343">
        <v>9355.594416666665</v>
      </c>
      <c r="M32" s="79">
        <v>100.00000000000003</v>
      </c>
      <c r="N32" s="344">
        <v>197211.09635000004</v>
      </c>
      <c r="O32" s="80">
        <v>99.999999999999986</v>
      </c>
    </row>
    <row r="33" spans="2:5">
      <c r="C33" s="350"/>
      <c r="E33" s="350"/>
    </row>
    <row r="34" spans="2:5">
      <c r="C34" s="350"/>
      <c r="E34" s="350"/>
    </row>
    <row r="35" spans="2:5">
      <c r="B35" s="574" t="s">
        <v>654</v>
      </c>
      <c r="C35" s="350"/>
      <c r="E35" s="350"/>
    </row>
    <row r="43" spans="2:5" ht="16.5" customHeight="1"/>
  </sheetData>
  <mergeCells count="19">
    <mergeCell ref="Q5:R5"/>
    <mergeCell ref="B19:O19"/>
    <mergeCell ref="B20:C20"/>
    <mergeCell ref="D20:E20"/>
    <mergeCell ref="F20:G20"/>
    <mergeCell ref="H20:I20"/>
    <mergeCell ref="J20:K20"/>
    <mergeCell ref="L20:M20"/>
    <mergeCell ref="N20:O20"/>
    <mergeCell ref="Q20:R20"/>
    <mergeCell ref="M3:O3"/>
    <mergeCell ref="B4:O4"/>
    <mergeCell ref="B5:C5"/>
    <mergeCell ref="D5:E5"/>
    <mergeCell ref="F5:G5"/>
    <mergeCell ref="H5:I5"/>
    <mergeCell ref="J5:K5"/>
    <mergeCell ref="L5:M5"/>
    <mergeCell ref="N5:O5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scale="7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88F9-6888-4BC7-ADAC-E600A5AD37AA}">
  <sheetPr>
    <tabColor rgb="FFFF99FF"/>
  </sheetPr>
  <dimension ref="A1:M45"/>
  <sheetViews>
    <sheetView view="pageBreakPreview" zoomScaleNormal="130" zoomScaleSheetLayoutView="100" workbookViewId="0"/>
  </sheetViews>
  <sheetFormatPr defaultColWidth="9" defaultRowHeight="17.100000000000001" customHeight="1"/>
  <cols>
    <col min="1" max="3" width="4.33203125" style="365" customWidth="1"/>
    <col min="4" max="4" width="11.6640625" style="365" customWidth="1"/>
    <col min="5" max="5" width="16.6640625" style="365" customWidth="1"/>
    <col min="6" max="6" width="10.109375" style="365" customWidth="1"/>
    <col min="7" max="7" width="16.6640625" style="365" customWidth="1"/>
    <col min="8" max="8" width="10.109375" style="365" customWidth="1"/>
    <col min="9" max="9" width="13.6640625" style="365" customWidth="1"/>
    <col min="10" max="11" width="9" style="365"/>
    <col min="12" max="12" width="12.6640625" style="365" customWidth="1"/>
    <col min="13" max="256" width="9" style="365"/>
    <col min="257" max="259" width="4.33203125" style="365" customWidth="1"/>
    <col min="260" max="260" width="11.6640625" style="365" customWidth="1"/>
    <col min="261" max="261" width="16.6640625" style="365" customWidth="1"/>
    <col min="262" max="262" width="10.109375" style="365" customWidth="1"/>
    <col min="263" max="263" width="16.6640625" style="365" customWidth="1"/>
    <col min="264" max="264" width="10.109375" style="365" customWidth="1"/>
    <col min="265" max="265" width="13.6640625" style="365" customWidth="1"/>
    <col min="266" max="267" width="9" style="365"/>
    <col min="268" max="268" width="12.6640625" style="365" customWidth="1"/>
    <col min="269" max="512" width="9" style="365"/>
    <col min="513" max="515" width="4.33203125" style="365" customWidth="1"/>
    <col min="516" max="516" width="11.6640625" style="365" customWidth="1"/>
    <col min="517" max="517" width="16.6640625" style="365" customWidth="1"/>
    <col min="518" max="518" width="10.109375" style="365" customWidth="1"/>
    <col min="519" max="519" width="16.6640625" style="365" customWidth="1"/>
    <col min="520" max="520" width="10.109375" style="365" customWidth="1"/>
    <col min="521" max="521" width="13.6640625" style="365" customWidth="1"/>
    <col min="522" max="523" width="9" style="365"/>
    <col min="524" max="524" width="12.6640625" style="365" customWidth="1"/>
    <col min="525" max="768" width="9" style="365"/>
    <col min="769" max="771" width="4.33203125" style="365" customWidth="1"/>
    <col min="772" max="772" width="11.6640625" style="365" customWidth="1"/>
    <col min="773" max="773" width="16.6640625" style="365" customWidth="1"/>
    <col min="774" max="774" width="10.109375" style="365" customWidth="1"/>
    <col min="775" max="775" width="16.6640625" style="365" customWidth="1"/>
    <col min="776" max="776" width="10.109375" style="365" customWidth="1"/>
    <col min="777" max="777" width="13.6640625" style="365" customWidth="1"/>
    <col min="778" max="779" width="9" style="365"/>
    <col min="780" max="780" width="12.6640625" style="365" customWidth="1"/>
    <col min="781" max="1024" width="9" style="365"/>
    <col min="1025" max="1027" width="4.33203125" style="365" customWidth="1"/>
    <col min="1028" max="1028" width="11.6640625" style="365" customWidth="1"/>
    <col min="1029" max="1029" width="16.6640625" style="365" customWidth="1"/>
    <col min="1030" max="1030" width="10.109375" style="365" customWidth="1"/>
    <col min="1031" max="1031" width="16.6640625" style="365" customWidth="1"/>
    <col min="1032" max="1032" width="10.109375" style="365" customWidth="1"/>
    <col min="1033" max="1033" width="13.6640625" style="365" customWidth="1"/>
    <col min="1034" max="1035" width="9" style="365"/>
    <col min="1036" max="1036" width="12.6640625" style="365" customWidth="1"/>
    <col min="1037" max="1280" width="9" style="365"/>
    <col min="1281" max="1283" width="4.33203125" style="365" customWidth="1"/>
    <col min="1284" max="1284" width="11.6640625" style="365" customWidth="1"/>
    <col min="1285" max="1285" width="16.6640625" style="365" customWidth="1"/>
    <col min="1286" max="1286" width="10.109375" style="365" customWidth="1"/>
    <col min="1287" max="1287" width="16.6640625" style="365" customWidth="1"/>
    <col min="1288" max="1288" width="10.109375" style="365" customWidth="1"/>
    <col min="1289" max="1289" width="13.6640625" style="365" customWidth="1"/>
    <col min="1290" max="1291" width="9" style="365"/>
    <col min="1292" max="1292" width="12.6640625" style="365" customWidth="1"/>
    <col min="1293" max="1536" width="9" style="365"/>
    <col min="1537" max="1539" width="4.33203125" style="365" customWidth="1"/>
    <col min="1540" max="1540" width="11.6640625" style="365" customWidth="1"/>
    <col min="1541" max="1541" width="16.6640625" style="365" customWidth="1"/>
    <col min="1542" max="1542" width="10.109375" style="365" customWidth="1"/>
    <col min="1543" max="1543" width="16.6640625" style="365" customWidth="1"/>
    <col min="1544" max="1544" width="10.109375" style="365" customWidth="1"/>
    <col min="1545" max="1545" width="13.6640625" style="365" customWidth="1"/>
    <col min="1546" max="1547" width="9" style="365"/>
    <col min="1548" max="1548" width="12.6640625" style="365" customWidth="1"/>
    <col min="1549" max="1792" width="9" style="365"/>
    <col min="1793" max="1795" width="4.33203125" style="365" customWidth="1"/>
    <col min="1796" max="1796" width="11.6640625" style="365" customWidth="1"/>
    <col min="1797" max="1797" width="16.6640625" style="365" customWidth="1"/>
    <col min="1798" max="1798" width="10.109375" style="365" customWidth="1"/>
    <col min="1799" max="1799" width="16.6640625" style="365" customWidth="1"/>
    <col min="1800" max="1800" width="10.109375" style="365" customWidth="1"/>
    <col min="1801" max="1801" width="13.6640625" style="365" customWidth="1"/>
    <col min="1802" max="1803" width="9" style="365"/>
    <col min="1804" max="1804" width="12.6640625" style="365" customWidth="1"/>
    <col min="1805" max="2048" width="9" style="365"/>
    <col min="2049" max="2051" width="4.33203125" style="365" customWidth="1"/>
    <col min="2052" max="2052" width="11.6640625" style="365" customWidth="1"/>
    <col min="2053" max="2053" width="16.6640625" style="365" customWidth="1"/>
    <col min="2054" max="2054" width="10.109375" style="365" customWidth="1"/>
    <col min="2055" max="2055" width="16.6640625" style="365" customWidth="1"/>
    <col min="2056" max="2056" width="10.109375" style="365" customWidth="1"/>
    <col min="2057" max="2057" width="13.6640625" style="365" customWidth="1"/>
    <col min="2058" max="2059" width="9" style="365"/>
    <col min="2060" max="2060" width="12.6640625" style="365" customWidth="1"/>
    <col min="2061" max="2304" width="9" style="365"/>
    <col min="2305" max="2307" width="4.33203125" style="365" customWidth="1"/>
    <col min="2308" max="2308" width="11.6640625" style="365" customWidth="1"/>
    <col min="2309" max="2309" width="16.6640625" style="365" customWidth="1"/>
    <col min="2310" max="2310" width="10.109375" style="365" customWidth="1"/>
    <col min="2311" max="2311" width="16.6640625" style="365" customWidth="1"/>
    <col min="2312" max="2312" width="10.109375" style="365" customWidth="1"/>
    <col min="2313" max="2313" width="13.6640625" style="365" customWidth="1"/>
    <col min="2314" max="2315" width="9" style="365"/>
    <col min="2316" max="2316" width="12.6640625" style="365" customWidth="1"/>
    <col min="2317" max="2560" width="9" style="365"/>
    <col min="2561" max="2563" width="4.33203125" style="365" customWidth="1"/>
    <col min="2564" max="2564" width="11.6640625" style="365" customWidth="1"/>
    <col min="2565" max="2565" width="16.6640625" style="365" customWidth="1"/>
    <col min="2566" max="2566" width="10.109375" style="365" customWidth="1"/>
    <col min="2567" max="2567" width="16.6640625" style="365" customWidth="1"/>
    <col min="2568" max="2568" width="10.109375" style="365" customWidth="1"/>
    <col min="2569" max="2569" width="13.6640625" style="365" customWidth="1"/>
    <col min="2570" max="2571" width="9" style="365"/>
    <col min="2572" max="2572" width="12.6640625" style="365" customWidth="1"/>
    <col min="2573" max="2816" width="9" style="365"/>
    <col min="2817" max="2819" width="4.33203125" style="365" customWidth="1"/>
    <col min="2820" max="2820" width="11.6640625" style="365" customWidth="1"/>
    <col min="2821" max="2821" width="16.6640625" style="365" customWidth="1"/>
    <col min="2822" max="2822" width="10.109375" style="365" customWidth="1"/>
    <col min="2823" max="2823" width="16.6640625" style="365" customWidth="1"/>
    <col min="2824" max="2824" width="10.109375" style="365" customWidth="1"/>
    <col min="2825" max="2825" width="13.6640625" style="365" customWidth="1"/>
    <col min="2826" max="2827" width="9" style="365"/>
    <col min="2828" max="2828" width="12.6640625" style="365" customWidth="1"/>
    <col min="2829" max="3072" width="9" style="365"/>
    <col min="3073" max="3075" width="4.33203125" style="365" customWidth="1"/>
    <col min="3076" max="3076" width="11.6640625" style="365" customWidth="1"/>
    <col min="3077" max="3077" width="16.6640625" style="365" customWidth="1"/>
    <col min="3078" max="3078" width="10.109375" style="365" customWidth="1"/>
    <col min="3079" max="3079" width="16.6640625" style="365" customWidth="1"/>
    <col min="3080" max="3080" width="10.109375" style="365" customWidth="1"/>
    <col min="3081" max="3081" width="13.6640625" style="365" customWidth="1"/>
    <col min="3082" max="3083" width="9" style="365"/>
    <col min="3084" max="3084" width="12.6640625" style="365" customWidth="1"/>
    <col min="3085" max="3328" width="9" style="365"/>
    <col min="3329" max="3331" width="4.33203125" style="365" customWidth="1"/>
    <col min="3332" max="3332" width="11.6640625" style="365" customWidth="1"/>
    <col min="3333" max="3333" width="16.6640625" style="365" customWidth="1"/>
    <col min="3334" max="3334" width="10.109375" style="365" customWidth="1"/>
    <col min="3335" max="3335" width="16.6640625" style="365" customWidth="1"/>
    <col min="3336" max="3336" width="10.109375" style="365" customWidth="1"/>
    <col min="3337" max="3337" width="13.6640625" style="365" customWidth="1"/>
    <col min="3338" max="3339" width="9" style="365"/>
    <col min="3340" max="3340" width="12.6640625" style="365" customWidth="1"/>
    <col min="3341" max="3584" width="9" style="365"/>
    <col min="3585" max="3587" width="4.33203125" style="365" customWidth="1"/>
    <col min="3588" max="3588" width="11.6640625" style="365" customWidth="1"/>
    <col min="3589" max="3589" width="16.6640625" style="365" customWidth="1"/>
    <col min="3590" max="3590" width="10.109375" style="365" customWidth="1"/>
    <col min="3591" max="3591" width="16.6640625" style="365" customWidth="1"/>
    <col min="3592" max="3592" width="10.109375" style="365" customWidth="1"/>
    <col min="3593" max="3593" width="13.6640625" style="365" customWidth="1"/>
    <col min="3594" max="3595" width="9" style="365"/>
    <col min="3596" max="3596" width="12.6640625" style="365" customWidth="1"/>
    <col min="3597" max="3840" width="9" style="365"/>
    <col min="3841" max="3843" width="4.33203125" style="365" customWidth="1"/>
    <col min="3844" max="3844" width="11.6640625" style="365" customWidth="1"/>
    <col min="3845" max="3845" width="16.6640625" style="365" customWidth="1"/>
    <col min="3846" max="3846" width="10.109375" style="365" customWidth="1"/>
    <col min="3847" max="3847" width="16.6640625" style="365" customWidth="1"/>
    <col min="3848" max="3848" width="10.109375" style="365" customWidth="1"/>
    <col min="3849" max="3849" width="13.6640625" style="365" customWidth="1"/>
    <col min="3850" max="3851" width="9" style="365"/>
    <col min="3852" max="3852" width="12.6640625" style="365" customWidth="1"/>
    <col min="3853" max="4096" width="9" style="365"/>
    <col min="4097" max="4099" width="4.33203125" style="365" customWidth="1"/>
    <col min="4100" max="4100" width="11.6640625" style="365" customWidth="1"/>
    <col min="4101" max="4101" width="16.6640625" style="365" customWidth="1"/>
    <col min="4102" max="4102" width="10.109375" style="365" customWidth="1"/>
    <col min="4103" max="4103" width="16.6640625" style="365" customWidth="1"/>
    <col min="4104" max="4104" width="10.109375" style="365" customWidth="1"/>
    <col min="4105" max="4105" width="13.6640625" style="365" customWidth="1"/>
    <col min="4106" max="4107" width="9" style="365"/>
    <col min="4108" max="4108" width="12.6640625" style="365" customWidth="1"/>
    <col min="4109" max="4352" width="9" style="365"/>
    <col min="4353" max="4355" width="4.33203125" style="365" customWidth="1"/>
    <col min="4356" max="4356" width="11.6640625" style="365" customWidth="1"/>
    <col min="4357" max="4357" width="16.6640625" style="365" customWidth="1"/>
    <col min="4358" max="4358" width="10.109375" style="365" customWidth="1"/>
    <col min="4359" max="4359" width="16.6640625" style="365" customWidth="1"/>
    <col min="4360" max="4360" width="10.109375" style="365" customWidth="1"/>
    <col min="4361" max="4361" width="13.6640625" style="365" customWidth="1"/>
    <col min="4362" max="4363" width="9" style="365"/>
    <col min="4364" max="4364" width="12.6640625" style="365" customWidth="1"/>
    <col min="4365" max="4608" width="9" style="365"/>
    <col min="4609" max="4611" width="4.33203125" style="365" customWidth="1"/>
    <col min="4612" max="4612" width="11.6640625" style="365" customWidth="1"/>
    <col min="4613" max="4613" width="16.6640625" style="365" customWidth="1"/>
    <col min="4614" max="4614" width="10.109375" style="365" customWidth="1"/>
    <col min="4615" max="4615" width="16.6640625" style="365" customWidth="1"/>
    <col min="4616" max="4616" width="10.109375" style="365" customWidth="1"/>
    <col min="4617" max="4617" width="13.6640625" style="365" customWidth="1"/>
    <col min="4618" max="4619" width="9" style="365"/>
    <col min="4620" max="4620" width="12.6640625" style="365" customWidth="1"/>
    <col min="4621" max="4864" width="9" style="365"/>
    <col min="4865" max="4867" width="4.33203125" style="365" customWidth="1"/>
    <col min="4868" max="4868" width="11.6640625" style="365" customWidth="1"/>
    <col min="4869" max="4869" width="16.6640625" style="365" customWidth="1"/>
    <col min="4870" max="4870" width="10.109375" style="365" customWidth="1"/>
    <col min="4871" max="4871" width="16.6640625" style="365" customWidth="1"/>
    <col min="4872" max="4872" width="10.109375" style="365" customWidth="1"/>
    <col min="4873" max="4873" width="13.6640625" style="365" customWidth="1"/>
    <col min="4874" max="4875" width="9" style="365"/>
    <col min="4876" max="4876" width="12.6640625" style="365" customWidth="1"/>
    <col min="4877" max="5120" width="9" style="365"/>
    <col min="5121" max="5123" width="4.33203125" style="365" customWidth="1"/>
    <col min="5124" max="5124" width="11.6640625" style="365" customWidth="1"/>
    <col min="5125" max="5125" width="16.6640625" style="365" customWidth="1"/>
    <col min="5126" max="5126" width="10.109375" style="365" customWidth="1"/>
    <col min="5127" max="5127" width="16.6640625" style="365" customWidth="1"/>
    <col min="5128" max="5128" width="10.109375" style="365" customWidth="1"/>
    <col min="5129" max="5129" width="13.6640625" style="365" customWidth="1"/>
    <col min="5130" max="5131" width="9" style="365"/>
    <col min="5132" max="5132" width="12.6640625" style="365" customWidth="1"/>
    <col min="5133" max="5376" width="9" style="365"/>
    <col min="5377" max="5379" width="4.33203125" style="365" customWidth="1"/>
    <col min="5380" max="5380" width="11.6640625" style="365" customWidth="1"/>
    <col min="5381" max="5381" width="16.6640625" style="365" customWidth="1"/>
    <col min="5382" max="5382" width="10.109375" style="365" customWidth="1"/>
    <col min="5383" max="5383" width="16.6640625" style="365" customWidth="1"/>
    <col min="5384" max="5384" width="10.109375" style="365" customWidth="1"/>
    <col min="5385" max="5385" width="13.6640625" style="365" customWidth="1"/>
    <col min="5386" max="5387" width="9" style="365"/>
    <col min="5388" max="5388" width="12.6640625" style="365" customWidth="1"/>
    <col min="5389" max="5632" width="9" style="365"/>
    <col min="5633" max="5635" width="4.33203125" style="365" customWidth="1"/>
    <col min="5636" max="5636" width="11.6640625" style="365" customWidth="1"/>
    <col min="5637" max="5637" width="16.6640625" style="365" customWidth="1"/>
    <col min="5638" max="5638" width="10.109375" style="365" customWidth="1"/>
    <col min="5639" max="5639" width="16.6640625" style="365" customWidth="1"/>
    <col min="5640" max="5640" width="10.109375" style="365" customWidth="1"/>
    <col min="5641" max="5641" width="13.6640625" style="365" customWidth="1"/>
    <col min="5642" max="5643" width="9" style="365"/>
    <col min="5644" max="5644" width="12.6640625" style="365" customWidth="1"/>
    <col min="5645" max="5888" width="9" style="365"/>
    <col min="5889" max="5891" width="4.33203125" style="365" customWidth="1"/>
    <col min="5892" max="5892" width="11.6640625" style="365" customWidth="1"/>
    <col min="5893" max="5893" width="16.6640625" style="365" customWidth="1"/>
    <col min="5894" max="5894" width="10.109375" style="365" customWidth="1"/>
    <col min="5895" max="5895" width="16.6640625" style="365" customWidth="1"/>
    <col min="5896" max="5896" width="10.109375" style="365" customWidth="1"/>
    <col min="5897" max="5897" width="13.6640625" style="365" customWidth="1"/>
    <col min="5898" max="5899" width="9" style="365"/>
    <col min="5900" max="5900" width="12.6640625" style="365" customWidth="1"/>
    <col min="5901" max="6144" width="9" style="365"/>
    <col min="6145" max="6147" width="4.33203125" style="365" customWidth="1"/>
    <col min="6148" max="6148" width="11.6640625" style="365" customWidth="1"/>
    <col min="6149" max="6149" width="16.6640625" style="365" customWidth="1"/>
    <col min="6150" max="6150" width="10.109375" style="365" customWidth="1"/>
    <col min="6151" max="6151" width="16.6640625" style="365" customWidth="1"/>
    <col min="6152" max="6152" width="10.109375" style="365" customWidth="1"/>
    <col min="6153" max="6153" width="13.6640625" style="365" customWidth="1"/>
    <col min="6154" max="6155" width="9" style="365"/>
    <col min="6156" max="6156" width="12.6640625" style="365" customWidth="1"/>
    <col min="6157" max="6400" width="9" style="365"/>
    <col min="6401" max="6403" width="4.33203125" style="365" customWidth="1"/>
    <col min="6404" max="6404" width="11.6640625" style="365" customWidth="1"/>
    <col min="6405" max="6405" width="16.6640625" style="365" customWidth="1"/>
    <col min="6406" max="6406" width="10.109375" style="365" customWidth="1"/>
    <col min="6407" max="6407" width="16.6640625" style="365" customWidth="1"/>
    <col min="6408" max="6408" width="10.109375" style="365" customWidth="1"/>
    <col min="6409" max="6409" width="13.6640625" style="365" customWidth="1"/>
    <col min="6410" max="6411" width="9" style="365"/>
    <col min="6412" max="6412" width="12.6640625" style="365" customWidth="1"/>
    <col min="6413" max="6656" width="9" style="365"/>
    <col min="6657" max="6659" width="4.33203125" style="365" customWidth="1"/>
    <col min="6660" max="6660" width="11.6640625" style="365" customWidth="1"/>
    <col min="6661" max="6661" width="16.6640625" style="365" customWidth="1"/>
    <col min="6662" max="6662" width="10.109375" style="365" customWidth="1"/>
    <col min="6663" max="6663" width="16.6640625" style="365" customWidth="1"/>
    <col min="6664" max="6664" width="10.109375" style="365" customWidth="1"/>
    <col min="6665" max="6665" width="13.6640625" style="365" customWidth="1"/>
    <col min="6666" max="6667" width="9" style="365"/>
    <col min="6668" max="6668" width="12.6640625" style="365" customWidth="1"/>
    <col min="6669" max="6912" width="9" style="365"/>
    <col min="6913" max="6915" width="4.33203125" style="365" customWidth="1"/>
    <col min="6916" max="6916" width="11.6640625" style="365" customWidth="1"/>
    <col min="6917" max="6917" width="16.6640625" style="365" customWidth="1"/>
    <col min="6918" max="6918" width="10.109375" style="365" customWidth="1"/>
    <col min="6919" max="6919" width="16.6640625" style="365" customWidth="1"/>
    <col min="6920" max="6920" width="10.109375" style="365" customWidth="1"/>
    <col min="6921" max="6921" width="13.6640625" style="365" customWidth="1"/>
    <col min="6922" max="6923" width="9" style="365"/>
    <col min="6924" max="6924" width="12.6640625" style="365" customWidth="1"/>
    <col min="6925" max="7168" width="9" style="365"/>
    <col min="7169" max="7171" width="4.33203125" style="365" customWidth="1"/>
    <col min="7172" max="7172" width="11.6640625" style="365" customWidth="1"/>
    <col min="7173" max="7173" width="16.6640625" style="365" customWidth="1"/>
    <col min="7174" max="7174" width="10.109375" style="365" customWidth="1"/>
    <col min="7175" max="7175" width="16.6640625" style="365" customWidth="1"/>
    <col min="7176" max="7176" width="10.109375" style="365" customWidth="1"/>
    <col min="7177" max="7177" width="13.6640625" style="365" customWidth="1"/>
    <col min="7178" max="7179" width="9" style="365"/>
    <col min="7180" max="7180" width="12.6640625" style="365" customWidth="1"/>
    <col min="7181" max="7424" width="9" style="365"/>
    <col min="7425" max="7427" width="4.33203125" style="365" customWidth="1"/>
    <col min="7428" max="7428" width="11.6640625" style="365" customWidth="1"/>
    <col min="7429" max="7429" width="16.6640625" style="365" customWidth="1"/>
    <col min="7430" max="7430" width="10.109375" style="365" customWidth="1"/>
    <col min="7431" max="7431" width="16.6640625" style="365" customWidth="1"/>
    <col min="7432" max="7432" width="10.109375" style="365" customWidth="1"/>
    <col min="7433" max="7433" width="13.6640625" style="365" customWidth="1"/>
    <col min="7434" max="7435" width="9" style="365"/>
    <col min="7436" max="7436" width="12.6640625" style="365" customWidth="1"/>
    <col min="7437" max="7680" width="9" style="365"/>
    <col min="7681" max="7683" width="4.33203125" style="365" customWidth="1"/>
    <col min="7684" max="7684" width="11.6640625" style="365" customWidth="1"/>
    <col min="7685" max="7685" width="16.6640625" style="365" customWidth="1"/>
    <col min="7686" max="7686" width="10.109375" style="365" customWidth="1"/>
    <col min="7687" max="7687" width="16.6640625" style="365" customWidth="1"/>
    <col min="7688" max="7688" width="10.109375" style="365" customWidth="1"/>
    <col min="7689" max="7689" width="13.6640625" style="365" customWidth="1"/>
    <col min="7690" max="7691" width="9" style="365"/>
    <col min="7692" max="7692" width="12.6640625" style="365" customWidth="1"/>
    <col min="7693" max="7936" width="9" style="365"/>
    <col min="7937" max="7939" width="4.33203125" style="365" customWidth="1"/>
    <col min="7940" max="7940" width="11.6640625" style="365" customWidth="1"/>
    <col min="7941" max="7941" width="16.6640625" style="365" customWidth="1"/>
    <col min="7942" max="7942" width="10.109375" style="365" customWidth="1"/>
    <col min="7943" max="7943" width="16.6640625" style="365" customWidth="1"/>
    <col min="7944" max="7944" width="10.109375" style="365" customWidth="1"/>
    <col min="7945" max="7945" width="13.6640625" style="365" customWidth="1"/>
    <col min="7946" max="7947" width="9" style="365"/>
    <col min="7948" max="7948" width="12.6640625" style="365" customWidth="1"/>
    <col min="7949" max="8192" width="9" style="365"/>
    <col min="8193" max="8195" width="4.33203125" style="365" customWidth="1"/>
    <col min="8196" max="8196" width="11.6640625" style="365" customWidth="1"/>
    <col min="8197" max="8197" width="16.6640625" style="365" customWidth="1"/>
    <col min="8198" max="8198" width="10.109375" style="365" customWidth="1"/>
    <col min="8199" max="8199" width="16.6640625" style="365" customWidth="1"/>
    <col min="8200" max="8200" width="10.109375" style="365" customWidth="1"/>
    <col min="8201" max="8201" width="13.6640625" style="365" customWidth="1"/>
    <col min="8202" max="8203" width="9" style="365"/>
    <col min="8204" max="8204" width="12.6640625" style="365" customWidth="1"/>
    <col min="8205" max="8448" width="9" style="365"/>
    <col min="8449" max="8451" width="4.33203125" style="365" customWidth="1"/>
    <col min="8452" max="8452" width="11.6640625" style="365" customWidth="1"/>
    <col min="8453" max="8453" width="16.6640625" style="365" customWidth="1"/>
    <col min="8454" max="8454" width="10.109375" style="365" customWidth="1"/>
    <col min="8455" max="8455" width="16.6640625" style="365" customWidth="1"/>
    <col min="8456" max="8456" width="10.109375" style="365" customWidth="1"/>
    <col min="8457" max="8457" width="13.6640625" style="365" customWidth="1"/>
    <col min="8458" max="8459" width="9" style="365"/>
    <col min="8460" max="8460" width="12.6640625" style="365" customWidth="1"/>
    <col min="8461" max="8704" width="9" style="365"/>
    <col min="8705" max="8707" width="4.33203125" style="365" customWidth="1"/>
    <col min="8708" max="8708" width="11.6640625" style="365" customWidth="1"/>
    <col min="8709" max="8709" width="16.6640625" style="365" customWidth="1"/>
    <col min="8710" max="8710" width="10.109375" style="365" customWidth="1"/>
    <col min="8711" max="8711" width="16.6640625" style="365" customWidth="1"/>
    <col min="8712" max="8712" width="10.109375" style="365" customWidth="1"/>
    <col min="8713" max="8713" width="13.6640625" style="365" customWidth="1"/>
    <col min="8714" max="8715" width="9" style="365"/>
    <col min="8716" max="8716" width="12.6640625" style="365" customWidth="1"/>
    <col min="8717" max="8960" width="9" style="365"/>
    <col min="8961" max="8963" width="4.33203125" style="365" customWidth="1"/>
    <col min="8964" max="8964" width="11.6640625" style="365" customWidth="1"/>
    <col min="8965" max="8965" width="16.6640625" style="365" customWidth="1"/>
    <col min="8966" max="8966" width="10.109375" style="365" customWidth="1"/>
    <col min="8967" max="8967" width="16.6640625" style="365" customWidth="1"/>
    <col min="8968" max="8968" width="10.109375" style="365" customWidth="1"/>
    <col min="8969" max="8969" width="13.6640625" style="365" customWidth="1"/>
    <col min="8970" max="8971" width="9" style="365"/>
    <col min="8972" max="8972" width="12.6640625" style="365" customWidth="1"/>
    <col min="8973" max="9216" width="9" style="365"/>
    <col min="9217" max="9219" width="4.33203125" style="365" customWidth="1"/>
    <col min="9220" max="9220" width="11.6640625" style="365" customWidth="1"/>
    <col min="9221" max="9221" width="16.6640625" style="365" customWidth="1"/>
    <col min="9222" max="9222" width="10.109375" style="365" customWidth="1"/>
    <col min="9223" max="9223" width="16.6640625" style="365" customWidth="1"/>
    <col min="9224" max="9224" width="10.109375" style="365" customWidth="1"/>
    <col min="9225" max="9225" width="13.6640625" style="365" customWidth="1"/>
    <col min="9226" max="9227" width="9" style="365"/>
    <col min="9228" max="9228" width="12.6640625" style="365" customWidth="1"/>
    <col min="9229" max="9472" width="9" style="365"/>
    <col min="9473" max="9475" width="4.33203125" style="365" customWidth="1"/>
    <col min="9476" max="9476" width="11.6640625" style="365" customWidth="1"/>
    <col min="9477" max="9477" width="16.6640625" style="365" customWidth="1"/>
    <col min="9478" max="9478" width="10.109375" style="365" customWidth="1"/>
    <col min="9479" max="9479" width="16.6640625" style="365" customWidth="1"/>
    <col min="9480" max="9480" width="10.109375" style="365" customWidth="1"/>
    <col min="9481" max="9481" width="13.6640625" style="365" customWidth="1"/>
    <col min="9482" max="9483" width="9" style="365"/>
    <col min="9484" max="9484" width="12.6640625" style="365" customWidth="1"/>
    <col min="9485" max="9728" width="9" style="365"/>
    <col min="9729" max="9731" width="4.33203125" style="365" customWidth="1"/>
    <col min="9732" max="9732" width="11.6640625" style="365" customWidth="1"/>
    <col min="9733" max="9733" width="16.6640625" style="365" customWidth="1"/>
    <col min="9734" max="9734" width="10.109375" style="365" customWidth="1"/>
    <col min="9735" max="9735" width="16.6640625" style="365" customWidth="1"/>
    <col min="9736" max="9736" width="10.109375" style="365" customWidth="1"/>
    <col min="9737" max="9737" width="13.6640625" style="365" customWidth="1"/>
    <col min="9738" max="9739" width="9" style="365"/>
    <col min="9740" max="9740" width="12.6640625" style="365" customWidth="1"/>
    <col min="9741" max="9984" width="9" style="365"/>
    <col min="9985" max="9987" width="4.33203125" style="365" customWidth="1"/>
    <col min="9988" max="9988" width="11.6640625" style="365" customWidth="1"/>
    <col min="9989" max="9989" width="16.6640625" style="365" customWidth="1"/>
    <col min="9990" max="9990" width="10.109375" style="365" customWidth="1"/>
    <col min="9991" max="9991" width="16.6640625" style="365" customWidth="1"/>
    <col min="9992" max="9992" width="10.109375" style="365" customWidth="1"/>
    <col min="9993" max="9993" width="13.6640625" style="365" customWidth="1"/>
    <col min="9994" max="9995" width="9" style="365"/>
    <col min="9996" max="9996" width="12.6640625" style="365" customWidth="1"/>
    <col min="9997" max="10240" width="9" style="365"/>
    <col min="10241" max="10243" width="4.33203125" style="365" customWidth="1"/>
    <col min="10244" max="10244" width="11.6640625" style="365" customWidth="1"/>
    <col min="10245" max="10245" width="16.6640625" style="365" customWidth="1"/>
    <col min="10246" max="10246" width="10.109375" style="365" customWidth="1"/>
    <col min="10247" max="10247" width="16.6640625" style="365" customWidth="1"/>
    <col min="10248" max="10248" width="10.109375" style="365" customWidth="1"/>
    <col min="10249" max="10249" width="13.6640625" style="365" customWidth="1"/>
    <col min="10250" max="10251" width="9" style="365"/>
    <col min="10252" max="10252" width="12.6640625" style="365" customWidth="1"/>
    <col min="10253" max="10496" width="9" style="365"/>
    <col min="10497" max="10499" width="4.33203125" style="365" customWidth="1"/>
    <col min="10500" max="10500" width="11.6640625" style="365" customWidth="1"/>
    <col min="10501" max="10501" width="16.6640625" style="365" customWidth="1"/>
    <col min="10502" max="10502" width="10.109375" style="365" customWidth="1"/>
    <col min="10503" max="10503" width="16.6640625" style="365" customWidth="1"/>
    <col min="10504" max="10504" width="10.109375" style="365" customWidth="1"/>
    <col min="10505" max="10505" width="13.6640625" style="365" customWidth="1"/>
    <col min="10506" max="10507" width="9" style="365"/>
    <col min="10508" max="10508" width="12.6640625" style="365" customWidth="1"/>
    <col min="10509" max="10752" width="9" style="365"/>
    <col min="10753" max="10755" width="4.33203125" style="365" customWidth="1"/>
    <col min="10756" max="10756" width="11.6640625" style="365" customWidth="1"/>
    <col min="10757" max="10757" width="16.6640625" style="365" customWidth="1"/>
    <col min="10758" max="10758" width="10.109375" style="365" customWidth="1"/>
    <col min="10759" max="10759" width="16.6640625" style="365" customWidth="1"/>
    <col min="10760" max="10760" width="10.109375" style="365" customWidth="1"/>
    <col min="10761" max="10761" width="13.6640625" style="365" customWidth="1"/>
    <col min="10762" max="10763" width="9" style="365"/>
    <col min="10764" max="10764" width="12.6640625" style="365" customWidth="1"/>
    <col min="10765" max="11008" width="9" style="365"/>
    <col min="11009" max="11011" width="4.33203125" style="365" customWidth="1"/>
    <col min="11012" max="11012" width="11.6640625" style="365" customWidth="1"/>
    <col min="11013" max="11013" width="16.6640625" style="365" customWidth="1"/>
    <col min="11014" max="11014" width="10.109375" style="365" customWidth="1"/>
    <col min="11015" max="11015" width="16.6640625" style="365" customWidth="1"/>
    <col min="11016" max="11016" width="10.109375" style="365" customWidth="1"/>
    <col min="11017" max="11017" width="13.6640625" style="365" customWidth="1"/>
    <col min="11018" max="11019" width="9" style="365"/>
    <col min="11020" max="11020" width="12.6640625" style="365" customWidth="1"/>
    <col min="11021" max="11264" width="9" style="365"/>
    <col min="11265" max="11267" width="4.33203125" style="365" customWidth="1"/>
    <col min="11268" max="11268" width="11.6640625" style="365" customWidth="1"/>
    <col min="11269" max="11269" width="16.6640625" style="365" customWidth="1"/>
    <col min="11270" max="11270" width="10.109375" style="365" customWidth="1"/>
    <col min="11271" max="11271" width="16.6640625" style="365" customWidth="1"/>
    <col min="11272" max="11272" width="10.109375" style="365" customWidth="1"/>
    <col min="11273" max="11273" width="13.6640625" style="365" customWidth="1"/>
    <col min="11274" max="11275" width="9" style="365"/>
    <col min="11276" max="11276" width="12.6640625" style="365" customWidth="1"/>
    <col min="11277" max="11520" width="9" style="365"/>
    <col min="11521" max="11523" width="4.33203125" style="365" customWidth="1"/>
    <col min="11524" max="11524" width="11.6640625" style="365" customWidth="1"/>
    <col min="11525" max="11525" width="16.6640625" style="365" customWidth="1"/>
    <col min="11526" max="11526" width="10.109375" style="365" customWidth="1"/>
    <col min="11527" max="11527" width="16.6640625" style="365" customWidth="1"/>
    <col min="11528" max="11528" width="10.109375" style="365" customWidth="1"/>
    <col min="11529" max="11529" width="13.6640625" style="365" customWidth="1"/>
    <col min="11530" max="11531" width="9" style="365"/>
    <col min="11532" max="11532" width="12.6640625" style="365" customWidth="1"/>
    <col min="11533" max="11776" width="9" style="365"/>
    <col min="11777" max="11779" width="4.33203125" style="365" customWidth="1"/>
    <col min="11780" max="11780" width="11.6640625" style="365" customWidth="1"/>
    <col min="11781" max="11781" width="16.6640625" style="365" customWidth="1"/>
    <col min="11782" max="11782" width="10.109375" style="365" customWidth="1"/>
    <col min="11783" max="11783" width="16.6640625" style="365" customWidth="1"/>
    <col min="11784" max="11784" width="10.109375" style="365" customWidth="1"/>
    <col min="11785" max="11785" width="13.6640625" style="365" customWidth="1"/>
    <col min="11786" max="11787" width="9" style="365"/>
    <col min="11788" max="11788" width="12.6640625" style="365" customWidth="1"/>
    <col min="11789" max="12032" width="9" style="365"/>
    <col min="12033" max="12035" width="4.33203125" style="365" customWidth="1"/>
    <col min="12036" max="12036" width="11.6640625" style="365" customWidth="1"/>
    <col min="12037" max="12037" width="16.6640625" style="365" customWidth="1"/>
    <col min="12038" max="12038" width="10.109375" style="365" customWidth="1"/>
    <col min="12039" max="12039" width="16.6640625" style="365" customWidth="1"/>
    <col min="12040" max="12040" width="10.109375" style="365" customWidth="1"/>
    <col min="12041" max="12041" width="13.6640625" style="365" customWidth="1"/>
    <col min="12042" max="12043" width="9" style="365"/>
    <col min="12044" max="12044" width="12.6640625" style="365" customWidth="1"/>
    <col min="12045" max="12288" width="9" style="365"/>
    <col min="12289" max="12291" width="4.33203125" style="365" customWidth="1"/>
    <col min="12292" max="12292" width="11.6640625" style="365" customWidth="1"/>
    <col min="12293" max="12293" width="16.6640625" style="365" customWidth="1"/>
    <col min="12294" max="12294" width="10.109375" style="365" customWidth="1"/>
    <col min="12295" max="12295" width="16.6640625" style="365" customWidth="1"/>
    <col min="12296" max="12296" width="10.109375" style="365" customWidth="1"/>
    <col min="12297" max="12297" width="13.6640625" style="365" customWidth="1"/>
    <col min="12298" max="12299" width="9" style="365"/>
    <col min="12300" max="12300" width="12.6640625" style="365" customWidth="1"/>
    <col min="12301" max="12544" width="9" style="365"/>
    <col min="12545" max="12547" width="4.33203125" style="365" customWidth="1"/>
    <col min="12548" max="12548" width="11.6640625" style="365" customWidth="1"/>
    <col min="12549" max="12549" width="16.6640625" style="365" customWidth="1"/>
    <col min="12550" max="12550" width="10.109375" style="365" customWidth="1"/>
    <col min="12551" max="12551" width="16.6640625" style="365" customWidth="1"/>
    <col min="12552" max="12552" width="10.109375" style="365" customWidth="1"/>
    <col min="12553" max="12553" width="13.6640625" style="365" customWidth="1"/>
    <col min="12554" max="12555" width="9" style="365"/>
    <col min="12556" max="12556" width="12.6640625" style="365" customWidth="1"/>
    <col min="12557" max="12800" width="9" style="365"/>
    <col min="12801" max="12803" width="4.33203125" style="365" customWidth="1"/>
    <col min="12804" max="12804" width="11.6640625" style="365" customWidth="1"/>
    <col min="12805" max="12805" width="16.6640625" style="365" customWidth="1"/>
    <col min="12806" max="12806" width="10.109375" style="365" customWidth="1"/>
    <col min="12807" max="12807" width="16.6640625" style="365" customWidth="1"/>
    <col min="12808" max="12808" width="10.109375" style="365" customWidth="1"/>
    <col min="12809" max="12809" width="13.6640625" style="365" customWidth="1"/>
    <col min="12810" max="12811" width="9" style="365"/>
    <col min="12812" max="12812" width="12.6640625" style="365" customWidth="1"/>
    <col min="12813" max="13056" width="9" style="365"/>
    <col min="13057" max="13059" width="4.33203125" style="365" customWidth="1"/>
    <col min="13060" max="13060" width="11.6640625" style="365" customWidth="1"/>
    <col min="13061" max="13061" width="16.6640625" style="365" customWidth="1"/>
    <col min="13062" max="13062" width="10.109375" style="365" customWidth="1"/>
    <col min="13063" max="13063" width="16.6640625" style="365" customWidth="1"/>
    <col min="13064" max="13064" width="10.109375" style="365" customWidth="1"/>
    <col min="13065" max="13065" width="13.6640625" style="365" customWidth="1"/>
    <col min="13066" max="13067" width="9" style="365"/>
    <col min="13068" max="13068" width="12.6640625" style="365" customWidth="1"/>
    <col min="13069" max="13312" width="9" style="365"/>
    <col min="13313" max="13315" width="4.33203125" style="365" customWidth="1"/>
    <col min="13316" max="13316" width="11.6640625" style="365" customWidth="1"/>
    <col min="13317" max="13317" width="16.6640625" style="365" customWidth="1"/>
    <col min="13318" max="13318" width="10.109375" style="365" customWidth="1"/>
    <col min="13319" max="13319" width="16.6640625" style="365" customWidth="1"/>
    <col min="13320" max="13320" width="10.109375" style="365" customWidth="1"/>
    <col min="13321" max="13321" width="13.6640625" style="365" customWidth="1"/>
    <col min="13322" max="13323" width="9" style="365"/>
    <col min="13324" max="13324" width="12.6640625" style="365" customWidth="1"/>
    <col min="13325" max="13568" width="9" style="365"/>
    <col min="13569" max="13571" width="4.33203125" style="365" customWidth="1"/>
    <col min="13572" max="13572" width="11.6640625" style="365" customWidth="1"/>
    <col min="13573" max="13573" width="16.6640625" style="365" customWidth="1"/>
    <col min="13574" max="13574" width="10.109375" style="365" customWidth="1"/>
    <col min="13575" max="13575" width="16.6640625" style="365" customWidth="1"/>
    <col min="13576" max="13576" width="10.109375" style="365" customWidth="1"/>
    <col min="13577" max="13577" width="13.6640625" style="365" customWidth="1"/>
    <col min="13578" max="13579" width="9" style="365"/>
    <col min="13580" max="13580" width="12.6640625" style="365" customWidth="1"/>
    <col min="13581" max="13824" width="9" style="365"/>
    <col min="13825" max="13827" width="4.33203125" style="365" customWidth="1"/>
    <col min="13828" max="13828" width="11.6640625" style="365" customWidth="1"/>
    <col min="13829" max="13829" width="16.6640625" style="365" customWidth="1"/>
    <col min="13830" max="13830" width="10.109375" style="365" customWidth="1"/>
    <col min="13831" max="13831" width="16.6640625" style="365" customWidth="1"/>
    <col min="13832" max="13832" width="10.109375" style="365" customWidth="1"/>
    <col min="13833" max="13833" width="13.6640625" style="365" customWidth="1"/>
    <col min="13834" max="13835" width="9" style="365"/>
    <col min="13836" max="13836" width="12.6640625" style="365" customWidth="1"/>
    <col min="13837" max="14080" width="9" style="365"/>
    <col min="14081" max="14083" width="4.33203125" style="365" customWidth="1"/>
    <col min="14084" max="14084" width="11.6640625" style="365" customWidth="1"/>
    <col min="14085" max="14085" width="16.6640625" style="365" customWidth="1"/>
    <col min="14086" max="14086" width="10.109375" style="365" customWidth="1"/>
    <col min="14087" max="14087" width="16.6640625" style="365" customWidth="1"/>
    <col min="14088" max="14088" width="10.109375" style="365" customWidth="1"/>
    <col min="14089" max="14089" width="13.6640625" style="365" customWidth="1"/>
    <col min="14090" max="14091" width="9" style="365"/>
    <col min="14092" max="14092" width="12.6640625" style="365" customWidth="1"/>
    <col min="14093" max="14336" width="9" style="365"/>
    <col min="14337" max="14339" width="4.33203125" style="365" customWidth="1"/>
    <col min="14340" max="14340" width="11.6640625" style="365" customWidth="1"/>
    <col min="14341" max="14341" width="16.6640625" style="365" customWidth="1"/>
    <col min="14342" max="14342" width="10.109375" style="365" customWidth="1"/>
    <col min="14343" max="14343" width="16.6640625" style="365" customWidth="1"/>
    <col min="14344" max="14344" width="10.109375" style="365" customWidth="1"/>
    <col min="14345" max="14345" width="13.6640625" style="365" customWidth="1"/>
    <col min="14346" max="14347" width="9" style="365"/>
    <col min="14348" max="14348" width="12.6640625" style="365" customWidth="1"/>
    <col min="14349" max="14592" width="9" style="365"/>
    <col min="14593" max="14595" width="4.33203125" style="365" customWidth="1"/>
    <col min="14596" max="14596" width="11.6640625" style="365" customWidth="1"/>
    <col min="14597" max="14597" width="16.6640625" style="365" customWidth="1"/>
    <col min="14598" max="14598" width="10.109375" style="365" customWidth="1"/>
    <col min="14599" max="14599" width="16.6640625" style="365" customWidth="1"/>
    <col min="14600" max="14600" width="10.109375" style="365" customWidth="1"/>
    <col min="14601" max="14601" width="13.6640625" style="365" customWidth="1"/>
    <col min="14602" max="14603" width="9" style="365"/>
    <col min="14604" max="14604" width="12.6640625" style="365" customWidth="1"/>
    <col min="14605" max="14848" width="9" style="365"/>
    <col min="14849" max="14851" width="4.33203125" style="365" customWidth="1"/>
    <col min="14852" max="14852" width="11.6640625" style="365" customWidth="1"/>
    <col min="14853" max="14853" width="16.6640625" style="365" customWidth="1"/>
    <col min="14854" max="14854" width="10.109375" style="365" customWidth="1"/>
    <col min="14855" max="14855" width="16.6640625" style="365" customWidth="1"/>
    <col min="14856" max="14856" width="10.109375" style="365" customWidth="1"/>
    <col min="14857" max="14857" width="13.6640625" style="365" customWidth="1"/>
    <col min="14858" max="14859" width="9" style="365"/>
    <col min="14860" max="14860" width="12.6640625" style="365" customWidth="1"/>
    <col min="14861" max="15104" width="9" style="365"/>
    <col min="15105" max="15107" width="4.33203125" style="365" customWidth="1"/>
    <col min="15108" max="15108" width="11.6640625" style="365" customWidth="1"/>
    <col min="15109" max="15109" width="16.6640625" style="365" customWidth="1"/>
    <col min="15110" max="15110" width="10.109375" style="365" customWidth="1"/>
    <col min="15111" max="15111" width="16.6640625" style="365" customWidth="1"/>
    <col min="15112" max="15112" width="10.109375" style="365" customWidth="1"/>
    <col min="15113" max="15113" width="13.6640625" style="365" customWidth="1"/>
    <col min="15114" max="15115" width="9" style="365"/>
    <col min="15116" max="15116" width="12.6640625" style="365" customWidth="1"/>
    <col min="15117" max="15360" width="9" style="365"/>
    <col min="15361" max="15363" width="4.33203125" style="365" customWidth="1"/>
    <col min="15364" max="15364" width="11.6640625" style="365" customWidth="1"/>
    <col min="15365" max="15365" width="16.6640625" style="365" customWidth="1"/>
    <col min="15366" max="15366" width="10.109375" style="365" customWidth="1"/>
    <col min="15367" max="15367" width="16.6640625" style="365" customWidth="1"/>
    <col min="15368" max="15368" width="10.109375" style="365" customWidth="1"/>
    <col min="15369" max="15369" width="13.6640625" style="365" customWidth="1"/>
    <col min="15370" max="15371" width="9" style="365"/>
    <col min="15372" max="15372" width="12.6640625" style="365" customWidth="1"/>
    <col min="15373" max="15616" width="9" style="365"/>
    <col min="15617" max="15619" width="4.33203125" style="365" customWidth="1"/>
    <col min="15620" max="15620" width="11.6640625" style="365" customWidth="1"/>
    <col min="15621" max="15621" width="16.6640625" style="365" customWidth="1"/>
    <col min="15622" max="15622" width="10.109375" style="365" customWidth="1"/>
    <col min="15623" max="15623" width="16.6640625" style="365" customWidth="1"/>
    <col min="15624" max="15624" width="10.109375" style="365" customWidth="1"/>
    <col min="15625" max="15625" width="13.6640625" style="365" customWidth="1"/>
    <col min="15626" max="15627" width="9" style="365"/>
    <col min="15628" max="15628" width="12.6640625" style="365" customWidth="1"/>
    <col min="15629" max="15872" width="9" style="365"/>
    <col min="15873" max="15875" width="4.33203125" style="365" customWidth="1"/>
    <col min="15876" max="15876" width="11.6640625" style="365" customWidth="1"/>
    <col min="15877" max="15877" width="16.6640625" style="365" customWidth="1"/>
    <col min="15878" max="15878" width="10.109375" style="365" customWidth="1"/>
    <col min="15879" max="15879" width="16.6640625" style="365" customWidth="1"/>
    <col min="15880" max="15880" width="10.109375" style="365" customWidth="1"/>
    <col min="15881" max="15881" width="13.6640625" style="365" customWidth="1"/>
    <col min="15882" max="15883" width="9" style="365"/>
    <col min="15884" max="15884" width="12.6640625" style="365" customWidth="1"/>
    <col min="15885" max="16128" width="9" style="365"/>
    <col min="16129" max="16131" width="4.33203125" style="365" customWidth="1"/>
    <col min="16132" max="16132" width="11.6640625" style="365" customWidth="1"/>
    <col min="16133" max="16133" width="16.6640625" style="365" customWidth="1"/>
    <col min="16134" max="16134" width="10.109375" style="365" customWidth="1"/>
    <col min="16135" max="16135" width="16.6640625" style="365" customWidth="1"/>
    <col min="16136" max="16136" width="10.109375" style="365" customWidth="1"/>
    <col min="16137" max="16137" width="13.6640625" style="365" customWidth="1"/>
    <col min="16138" max="16139" width="9" style="365"/>
    <col min="16140" max="16140" width="12.6640625" style="365" customWidth="1"/>
    <col min="16141" max="16384" width="9" style="365"/>
  </cols>
  <sheetData>
    <row r="1" spans="1:13" ht="20.100000000000001" customHeight="1">
      <c r="A1" s="364"/>
      <c r="B1" s="364"/>
      <c r="C1" s="364"/>
    </row>
    <row r="2" spans="1:13" ht="20.100000000000001" customHeight="1" thickBot="1">
      <c r="A2" s="366" t="s">
        <v>457</v>
      </c>
      <c r="B2" s="364"/>
      <c r="C2" s="364"/>
      <c r="I2" s="367" t="str">
        <f>'[1]3-2.保管の状況②－ｱ'!M3</f>
        <v>令和５年度</v>
      </c>
    </row>
    <row r="3" spans="1:13" ht="36" customHeight="1" thickBot="1">
      <c r="A3" s="1143" t="s">
        <v>124</v>
      </c>
      <c r="B3" s="1144"/>
      <c r="C3" s="1145" t="s">
        <v>125</v>
      </c>
      <c r="D3" s="1146"/>
      <c r="E3" s="368" t="s">
        <v>458</v>
      </c>
      <c r="F3" s="368" t="s">
        <v>459</v>
      </c>
      <c r="G3" s="369" t="s">
        <v>460</v>
      </c>
      <c r="H3" s="368" t="s">
        <v>461</v>
      </c>
      <c r="I3" s="370" t="s">
        <v>462</v>
      </c>
    </row>
    <row r="4" spans="1:13" ht="18" customHeight="1">
      <c r="A4" s="1166" t="s">
        <v>126</v>
      </c>
      <c r="B4" s="1147" t="s">
        <v>433</v>
      </c>
      <c r="C4" s="371" t="s">
        <v>127</v>
      </c>
      <c r="D4" s="738" t="s">
        <v>463</v>
      </c>
      <c r="E4" s="81">
        <v>538380.15</v>
      </c>
      <c r="F4" s="372">
        <v>6.7</v>
      </c>
      <c r="G4" s="81">
        <v>677289.23166666669</v>
      </c>
      <c r="H4" s="373">
        <v>0.8</v>
      </c>
      <c r="I4" s="374">
        <v>15.1</v>
      </c>
      <c r="L4" s="82"/>
      <c r="M4" s="375"/>
    </row>
    <row r="5" spans="1:13" ht="18" customHeight="1">
      <c r="A5" s="1166"/>
      <c r="B5" s="1147"/>
      <c r="C5" s="376" t="s">
        <v>128</v>
      </c>
      <c r="D5" s="377" t="s">
        <v>464</v>
      </c>
      <c r="E5" s="81">
        <v>88913.26</v>
      </c>
      <c r="F5" s="378">
        <v>1.1100000000000001</v>
      </c>
      <c r="G5" s="81">
        <v>39145.326666666668</v>
      </c>
      <c r="H5" s="379">
        <v>2.2999999999999998</v>
      </c>
      <c r="I5" s="380">
        <v>5.3</v>
      </c>
      <c r="L5" s="82"/>
      <c r="M5" s="375"/>
    </row>
    <row r="6" spans="1:13" ht="18" customHeight="1">
      <c r="A6" s="1166"/>
      <c r="B6" s="1147"/>
      <c r="C6" s="1149" t="s">
        <v>465</v>
      </c>
      <c r="D6" s="1150"/>
      <c r="E6" s="81">
        <v>295183.93599999999</v>
      </c>
      <c r="F6" s="378">
        <v>3.67</v>
      </c>
      <c r="G6" s="81">
        <v>48595.269166666665</v>
      </c>
      <c r="H6" s="379">
        <v>6.1</v>
      </c>
      <c r="I6" s="380">
        <v>2</v>
      </c>
      <c r="L6" s="82"/>
      <c r="M6" s="375"/>
    </row>
    <row r="7" spans="1:13" ht="18" customHeight="1">
      <c r="A7" s="1166"/>
      <c r="B7" s="1147"/>
      <c r="C7" s="1149" t="s">
        <v>466</v>
      </c>
      <c r="D7" s="1150"/>
      <c r="E7" s="81">
        <v>1807059.703</v>
      </c>
      <c r="F7" s="378">
        <v>22.48</v>
      </c>
      <c r="G7" s="81">
        <v>293882.42525000003</v>
      </c>
      <c r="H7" s="379">
        <v>6.1</v>
      </c>
      <c r="I7" s="380">
        <v>2</v>
      </c>
      <c r="L7" s="82"/>
      <c r="M7" s="375"/>
    </row>
    <row r="8" spans="1:13" ht="18" customHeight="1">
      <c r="A8" s="1166"/>
      <c r="B8" s="1147"/>
      <c r="C8" s="1149" t="s">
        <v>467</v>
      </c>
      <c r="D8" s="1150"/>
      <c r="E8" s="81">
        <v>48008.3</v>
      </c>
      <c r="F8" s="378">
        <v>0.6</v>
      </c>
      <c r="G8" s="81">
        <v>10645.033333333335</v>
      </c>
      <c r="H8" s="379">
        <v>4.5</v>
      </c>
      <c r="I8" s="380">
        <v>2.7</v>
      </c>
      <c r="L8" s="82"/>
      <c r="M8" s="375"/>
    </row>
    <row r="9" spans="1:13" ht="18" customHeight="1">
      <c r="A9" s="1166"/>
      <c r="B9" s="1147"/>
      <c r="C9" s="1149" t="s">
        <v>468</v>
      </c>
      <c r="D9" s="1150"/>
      <c r="E9" s="81">
        <v>695831.67200000002</v>
      </c>
      <c r="F9" s="378">
        <v>8.66</v>
      </c>
      <c r="G9" s="81">
        <v>121630.10609999999</v>
      </c>
      <c r="H9" s="379">
        <v>5.7</v>
      </c>
      <c r="I9" s="380">
        <v>2.1</v>
      </c>
      <c r="L9" s="82"/>
      <c r="M9" s="375"/>
    </row>
    <row r="10" spans="1:13" ht="18" customHeight="1">
      <c r="A10" s="1166"/>
      <c r="B10" s="1147"/>
      <c r="C10" s="1149" t="s">
        <v>469</v>
      </c>
      <c r="D10" s="1150"/>
      <c r="E10" s="81">
        <v>1101128.78</v>
      </c>
      <c r="F10" s="378">
        <v>13.7</v>
      </c>
      <c r="G10" s="81">
        <v>138222.29166666669</v>
      </c>
      <c r="H10" s="379">
        <v>8</v>
      </c>
      <c r="I10" s="380">
        <v>1.5</v>
      </c>
      <c r="L10" s="82"/>
      <c r="M10" s="375"/>
    </row>
    <row r="11" spans="1:13" ht="18" customHeight="1">
      <c r="A11" s="1166"/>
      <c r="B11" s="1147"/>
      <c r="C11" s="1149" t="s">
        <v>470</v>
      </c>
      <c r="D11" s="1150"/>
      <c r="E11" s="81">
        <v>31838.97</v>
      </c>
      <c r="F11" s="378">
        <v>0.4</v>
      </c>
      <c r="G11" s="81">
        <v>9181.7793333333339</v>
      </c>
      <c r="H11" s="379">
        <v>3.5</v>
      </c>
      <c r="I11" s="380">
        <v>3.5</v>
      </c>
      <c r="L11" s="82"/>
      <c r="M11" s="375"/>
    </row>
    <row r="12" spans="1:13" ht="18" customHeight="1">
      <c r="A12" s="1166"/>
      <c r="B12" s="1147"/>
      <c r="C12" s="1149" t="s">
        <v>471</v>
      </c>
      <c r="D12" s="1150"/>
      <c r="E12" s="81">
        <v>1446486.1909999999</v>
      </c>
      <c r="F12" s="378">
        <v>18</v>
      </c>
      <c r="G12" s="81">
        <v>92727.004833333325</v>
      </c>
      <c r="H12" s="379">
        <v>15.6</v>
      </c>
      <c r="I12" s="380">
        <v>0.8</v>
      </c>
      <c r="L12" s="82"/>
      <c r="M12" s="375"/>
    </row>
    <row r="13" spans="1:13" ht="18" customHeight="1">
      <c r="A13" s="1166"/>
      <c r="B13" s="1147"/>
      <c r="C13" s="1149" t="s">
        <v>472</v>
      </c>
      <c r="D13" s="1150"/>
      <c r="E13" s="81">
        <v>1099488.5519999999</v>
      </c>
      <c r="F13" s="378">
        <v>13.68</v>
      </c>
      <c r="G13" s="81">
        <v>147812.85833333331</v>
      </c>
      <c r="H13" s="379">
        <v>7.4</v>
      </c>
      <c r="I13" s="380">
        <v>1.6</v>
      </c>
      <c r="L13" s="82"/>
      <c r="M13" s="375"/>
    </row>
    <row r="14" spans="1:13" ht="18" customHeight="1" thickBot="1">
      <c r="A14" s="1166"/>
      <c r="B14" s="1147"/>
      <c r="C14" s="1151" t="s">
        <v>473</v>
      </c>
      <c r="D14" s="1152"/>
      <c r="E14" s="83">
        <v>885944.16800000006</v>
      </c>
      <c r="F14" s="381">
        <v>11.02</v>
      </c>
      <c r="G14" s="83">
        <v>172144.66399999999</v>
      </c>
      <c r="H14" s="382">
        <v>5.0999999999999996</v>
      </c>
      <c r="I14" s="383">
        <v>2.2999999999999998</v>
      </c>
      <c r="L14" s="82"/>
      <c r="M14" s="375"/>
    </row>
    <row r="15" spans="1:13" ht="18" customHeight="1" thickTop="1">
      <c r="A15" s="1166"/>
      <c r="B15" s="1148"/>
      <c r="C15" s="1153" t="s">
        <v>129</v>
      </c>
      <c r="D15" s="1154"/>
      <c r="E15" s="84">
        <v>8038263.682</v>
      </c>
      <c r="F15" s="384">
        <v>100.02</v>
      </c>
      <c r="G15" s="84">
        <v>1751275.9903500001</v>
      </c>
      <c r="H15" s="385">
        <v>4.5999999999999996</v>
      </c>
      <c r="I15" s="386">
        <v>2.6</v>
      </c>
      <c r="L15" s="82"/>
    </row>
    <row r="16" spans="1:13" ht="18" customHeight="1">
      <c r="A16" s="1166"/>
      <c r="B16" s="1140" t="s">
        <v>474</v>
      </c>
      <c r="C16" s="1162" t="s">
        <v>475</v>
      </c>
      <c r="D16" s="1163"/>
      <c r="E16" s="81">
        <v>116756</v>
      </c>
      <c r="F16" s="372">
        <v>24.6</v>
      </c>
      <c r="G16" s="81">
        <v>1589.0833333333333</v>
      </c>
      <c r="H16" s="373">
        <v>73.5</v>
      </c>
      <c r="I16" s="374">
        <v>0.2</v>
      </c>
    </row>
    <row r="17" spans="1:9" ht="18" customHeight="1">
      <c r="A17" s="1166"/>
      <c r="B17" s="1141"/>
      <c r="C17" s="1164" t="s">
        <v>130</v>
      </c>
      <c r="D17" s="1165"/>
      <c r="E17" s="81">
        <v>225</v>
      </c>
      <c r="F17" s="372">
        <v>0.05</v>
      </c>
      <c r="G17" s="81">
        <v>162</v>
      </c>
      <c r="H17" s="379">
        <v>1.4</v>
      </c>
      <c r="I17" s="380">
        <v>8.6</v>
      </c>
    </row>
    <row r="18" spans="1:9" ht="18" customHeight="1">
      <c r="A18" s="1166"/>
      <c r="B18" s="1141"/>
      <c r="C18" s="1149" t="s">
        <v>468</v>
      </c>
      <c r="D18" s="1150"/>
      <c r="E18" s="85">
        <v>7288</v>
      </c>
      <c r="F18" s="378">
        <v>1.54</v>
      </c>
      <c r="G18" s="81">
        <v>442.33333333333331</v>
      </c>
      <c r="H18" s="379">
        <v>16.5</v>
      </c>
      <c r="I18" s="380">
        <v>0.7</v>
      </c>
    </row>
    <row r="19" spans="1:9" ht="18" customHeight="1" thickBot="1">
      <c r="A19" s="1166"/>
      <c r="B19" s="1141"/>
      <c r="C19" s="1151" t="s">
        <v>473</v>
      </c>
      <c r="D19" s="1152"/>
      <c r="E19" s="83">
        <v>350015</v>
      </c>
      <c r="F19" s="381">
        <v>73.73</v>
      </c>
      <c r="G19" s="83">
        <v>86519.083333333328</v>
      </c>
      <c r="H19" s="382">
        <v>4</v>
      </c>
      <c r="I19" s="383">
        <v>0</v>
      </c>
    </row>
    <row r="20" spans="1:9" ht="18" customHeight="1" thickTop="1">
      <c r="A20" s="1166"/>
      <c r="B20" s="1142"/>
      <c r="C20" s="387" t="s">
        <v>129</v>
      </c>
      <c r="D20" s="388"/>
      <c r="E20" s="84">
        <v>474694</v>
      </c>
      <c r="F20" s="384">
        <v>100.01</v>
      </c>
      <c r="G20" s="84">
        <v>88812.5</v>
      </c>
      <c r="H20" s="385">
        <v>5.3</v>
      </c>
      <c r="I20" s="386">
        <v>2.2000000000000002</v>
      </c>
    </row>
    <row r="21" spans="1:9" ht="18" customHeight="1">
      <c r="A21" s="1166"/>
      <c r="B21" s="1155" t="s">
        <v>131</v>
      </c>
      <c r="C21" s="371" t="s">
        <v>127</v>
      </c>
      <c r="D21" s="738" t="s">
        <v>463</v>
      </c>
      <c r="E21" s="81">
        <v>205985</v>
      </c>
      <c r="F21" s="372">
        <v>9.5399999999999991</v>
      </c>
      <c r="G21" s="81">
        <v>36353.75</v>
      </c>
      <c r="H21" s="373">
        <v>5.7</v>
      </c>
      <c r="I21" s="374">
        <v>2.1</v>
      </c>
    </row>
    <row r="22" spans="1:9" ht="18" customHeight="1">
      <c r="A22" s="1166"/>
      <c r="B22" s="1156"/>
      <c r="C22" s="376" t="s">
        <v>128</v>
      </c>
      <c r="D22" s="377" t="s">
        <v>464</v>
      </c>
      <c r="E22" s="81">
        <v>1503422</v>
      </c>
      <c r="F22" s="378">
        <v>69.650000000000006</v>
      </c>
      <c r="G22" s="81">
        <v>122193.41666666667</v>
      </c>
      <c r="H22" s="379">
        <v>12.3</v>
      </c>
      <c r="I22" s="374">
        <v>1</v>
      </c>
    </row>
    <row r="23" spans="1:9" ht="18" customHeight="1">
      <c r="A23" s="1166"/>
      <c r="B23" s="1156"/>
      <c r="C23" s="1149" t="s">
        <v>471</v>
      </c>
      <c r="D23" s="1150"/>
      <c r="E23" s="85">
        <v>28273</v>
      </c>
      <c r="F23" s="378">
        <v>1.31</v>
      </c>
      <c r="G23" s="81">
        <v>1648.25</v>
      </c>
      <c r="H23" s="379">
        <v>17.2</v>
      </c>
      <c r="I23" s="380">
        <v>0.7</v>
      </c>
    </row>
    <row r="24" spans="1:9" ht="18" customHeight="1" thickBot="1">
      <c r="A24" s="1166"/>
      <c r="B24" s="1156"/>
      <c r="C24" s="1151" t="s">
        <v>473</v>
      </c>
      <c r="D24" s="1152"/>
      <c r="E24" s="83">
        <v>420713.92499999999</v>
      </c>
      <c r="F24" s="381">
        <v>19.489999999999998</v>
      </c>
      <c r="G24" s="83">
        <v>57860.618583333329</v>
      </c>
      <c r="H24" s="382">
        <v>7.3</v>
      </c>
      <c r="I24" s="383">
        <v>1.7</v>
      </c>
    </row>
    <row r="25" spans="1:9" ht="18" customHeight="1" thickTop="1">
      <c r="A25" s="1166"/>
      <c r="B25" s="1157"/>
      <c r="C25" s="1153" t="s">
        <v>129</v>
      </c>
      <c r="D25" s="1154"/>
      <c r="E25" s="84">
        <v>2158393.9249999998</v>
      </c>
      <c r="F25" s="384">
        <v>99.99</v>
      </c>
      <c r="G25" s="84">
        <v>218056.03525000002</v>
      </c>
      <c r="H25" s="385">
        <v>9.9</v>
      </c>
      <c r="I25" s="386">
        <v>1.2</v>
      </c>
    </row>
    <row r="26" spans="1:9" ht="18" customHeight="1">
      <c r="A26" s="1166"/>
      <c r="B26" s="1156" t="s">
        <v>132</v>
      </c>
      <c r="C26" s="1178" t="s">
        <v>133</v>
      </c>
      <c r="D26" s="1179"/>
      <c r="E26" s="81">
        <v>13</v>
      </c>
      <c r="F26" s="372">
        <v>0</v>
      </c>
      <c r="G26" s="81">
        <v>4.75</v>
      </c>
      <c r="H26" s="373">
        <v>2.7</v>
      </c>
      <c r="I26" s="374">
        <v>4.4000000000000004</v>
      </c>
    </row>
    <row r="27" spans="1:9" ht="18" customHeight="1">
      <c r="A27" s="1166"/>
      <c r="B27" s="1156"/>
      <c r="C27" s="1149" t="s">
        <v>134</v>
      </c>
      <c r="D27" s="1150"/>
      <c r="E27" s="85">
        <v>159424.380909</v>
      </c>
      <c r="F27" s="389">
        <v>54.14</v>
      </c>
      <c r="G27" s="85">
        <v>49498.345761166667</v>
      </c>
      <c r="H27" s="379">
        <v>3.2</v>
      </c>
      <c r="I27" s="380">
        <v>3.7</v>
      </c>
    </row>
    <row r="28" spans="1:9" ht="18" customHeight="1">
      <c r="A28" s="1166"/>
      <c r="B28" s="1156"/>
      <c r="C28" s="1149" t="s">
        <v>470</v>
      </c>
      <c r="D28" s="1150"/>
      <c r="E28" s="85">
        <v>653.97200000000009</v>
      </c>
      <c r="F28" s="389">
        <v>0.22</v>
      </c>
      <c r="G28" s="85">
        <v>12.728500000000002</v>
      </c>
      <c r="H28" s="379">
        <v>51.4</v>
      </c>
      <c r="I28" s="380">
        <v>0.2</v>
      </c>
    </row>
    <row r="29" spans="1:9" ht="18" customHeight="1">
      <c r="A29" s="1166"/>
      <c r="B29" s="1156"/>
      <c r="C29" s="1149" t="s">
        <v>472</v>
      </c>
      <c r="D29" s="1150"/>
      <c r="E29" s="85">
        <v>410</v>
      </c>
      <c r="F29" s="389">
        <v>0.09</v>
      </c>
      <c r="G29" s="85">
        <v>100</v>
      </c>
      <c r="H29" s="379">
        <v>4.0999999999999996</v>
      </c>
      <c r="I29" s="380">
        <v>2.9</v>
      </c>
    </row>
    <row r="30" spans="1:9" ht="18" customHeight="1" thickBot="1">
      <c r="A30" s="1166"/>
      <c r="B30" s="1156"/>
      <c r="C30" s="1151" t="s">
        <v>135</v>
      </c>
      <c r="D30" s="1152"/>
      <c r="E30" s="83">
        <v>134366</v>
      </c>
      <c r="F30" s="381">
        <v>45.63</v>
      </c>
      <c r="G30" s="83">
        <v>36857.75</v>
      </c>
      <c r="H30" s="382">
        <v>3.6</v>
      </c>
      <c r="I30" s="383">
        <v>3.3</v>
      </c>
    </row>
    <row r="31" spans="1:9" ht="18" customHeight="1" thickTop="1" thickBot="1">
      <c r="A31" s="1167"/>
      <c r="B31" s="1174"/>
      <c r="C31" s="1175" t="s">
        <v>129</v>
      </c>
      <c r="D31" s="1176"/>
      <c r="E31" s="86">
        <v>294457.35290900001</v>
      </c>
      <c r="F31" s="390">
        <v>99.990000000000009</v>
      </c>
      <c r="G31" s="86">
        <v>86373.574261166665</v>
      </c>
      <c r="H31" s="391">
        <v>3.4</v>
      </c>
      <c r="I31" s="392">
        <v>3.5</v>
      </c>
    </row>
    <row r="32" spans="1:9" ht="18" customHeight="1">
      <c r="A32" s="1168" t="s">
        <v>89</v>
      </c>
      <c r="B32" s="1169"/>
      <c r="C32" s="1162" t="s">
        <v>476</v>
      </c>
      <c r="D32" s="1163"/>
      <c r="E32" s="87">
        <v>2106.19</v>
      </c>
      <c r="F32" s="393">
        <v>0.21</v>
      </c>
      <c r="G32" s="87">
        <v>861.87150000000008</v>
      </c>
      <c r="H32" s="373">
        <v>2.4</v>
      </c>
      <c r="I32" s="374">
        <v>4.9000000000000004</v>
      </c>
    </row>
    <row r="33" spans="1:9" ht="18" customHeight="1">
      <c r="A33" s="1170"/>
      <c r="B33" s="1171"/>
      <c r="C33" s="1149" t="s">
        <v>477</v>
      </c>
      <c r="D33" s="1150"/>
      <c r="E33" s="81">
        <v>340267.74199999997</v>
      </c>
      <c r="F33" s="394">
        <v>33.880000000000003</v>
      </c>
      <c r="G33" s="81">
        <v>107699.25141666667</v>
      </c>
      <c r="H33" s="379">
        <v>3.2</v>
      </c>
      <c r="I33" s="380">
        <v>3.8</v>
      </c>
    </row>
    <row r="34" spans="1:9" ht="18" customHeight="1">
      <c r="A34" s="1170"/>
      <c r="B34" s="1171"/>
      <c r="C34" s="1149" t="s">
        <v>478</v>
      </c>
      <c r="D34" s="1150"/>
      <c r="E34" s="81">
        <v>14352.582</v>
      </c>
      <c r="F34" s="394">
        <v>1.43</v>
      </c>
      <c r="G34" s="81">
        <v>3732.4413333333337</v>
      </c>
      <c r="H34" s="379">
        <v>3.8</v>
      </c>
      <c r="I34" s="380">
        <v>3.1</v>
      </c>
    </row>
    <row r="35" spans="1:9" ht="18" customHeight="1">
      <c r="A35" s="1170"/>
      <c r="B35" s="1171"/>
      <c r="C35" s="1149" t="s">
        <v>479</v>
      </c>
      <c r="D35" s="1150"/>
      <c r="E35" s="81">
        <v>54507.326000000001</v>
      </c>
      <c r="F35" s="394">
        <v>5.43</v>
      </c>
      <c r="G35" s="81">
        <v>8633.9750833333328</v>
      </c>
      <c r="H35" s="379">
        <v>6.3</v>
      </c>
      <c r="I35" s="380">
        <v>1.9</v>
      </c>
    </row>
    <row r="36" spans="1:9" ht="18" customHeight="1">
      <c r="A36" s="1170"/>
      <c r="B36" s="1171"/>
      <c r="C36" s="1149" t="s">
        <v>480</v>
      </c>
      <c r="D36" s="1150"/>
      <c r="E36" s="81">
        <v>97368.11</v>
      </c>
      <c r="F36" s="394">
        <v>9.6999999999999993</v>
      </c>
      <c r="G36" s="81">
        <v>15569.102916666669</v>
      </c>
      <c r="H36" s="379">
        <v>6.3</v>
      </c>
      <c r="I36" s="380">
        <v>1.9</v>
      </c>
    </row>
    <row r="37" spans="1:9" ht="18" customHeight="1">
      <c r="A37" s="1170"/>
      <c r="B37" s="1171"/>
      <c r="C37" s="1149" t="s">
        <v>481</v>
      </c>
      <c r="D37" s="1150"/>
      <c r="E37" s="81">
        <v>163414.68300000002</v>
      </c>
      <c r="F37" s="394">
        <v>16.27</v>
      </c>
      <c r="G37" s="81">
        <v>9034.1294166666667</v>
      </c>
      <c r="H37" s="379">
        <v>18.100000000000001</v>
      </c>
      <c r="I37" s="380">
        <v>0.7</v>
      </c>
    </row>
    <row r="38" spans="1:9" ht="18" customHeight="1">
      <c r="A38" s="1170"/>
      <c r="B38" s="1171"/>
      <c r="C38" s="1149" t="s">
        <v>482</v>
      </c>
      <c r="D38" s="1150"/>
      <c r="E38" s="81">
        <v>52136.123999999996</v>
      </c>
      <c r="F38" s="394">
        <v>5.19</v>
      </c>
      <c r="G38" s="81">
        <v>14768.514416666667</v>
      </c>
      <c r="H38" s="379">
        <v>3.5</v>
      </c>
      <c r="I38" s="380">
        <v>3.4</v>
      </c>
    </row>
    <row r="39" spans="1:9" ht="18" customHeight="1">
      <c r="A39" s="1170"/>
      <c r="B39" s="1171"/>
      <c r="C39" s="1149" t="s">
        <v>483</v>
      </c>
      <c r="D39" s="1150"/>
      <c r="E39" s="81">
        <v>29925.686999999998</v>
      </c>
      <c r="F39" s="394">
        <v>2.98</v>
      </c>
      <c r="G39" s="81">
        <v>7135.0577499999999</v>
      </c>
      <c r="H39" s="379">
        <v>4.2</v>
      </c>
      <c r="I39" s="380">
        <v>2.9</v>
      </c>
    </row>
    <row r="40" spans="1:9" ht="18" customHeight="1">
      <c r="A40" s="1170"/>
      <c r="B40" s="1171"/>
      <c r="C40" s="1149" t="s">
        <v>484</v>
      </c>
      <c r="D40" s="1150"/>
      <c r="E40" s="81">
        <v>193535.467</v>
      </c>
      <c r="F40" s="394">
        <v>19.27</v>
      </c>
      <c r="G40" s="81">
        <v>23318.171583333333</v>
      </c>
      <c r="H40" s="379">
        <v>8.3000000000000007</v>
      </c>
      <c r="I40" s="380">
        <v>1.4</v>
      </c>
    </row>
    <row r="41" spans="1:9" ht="18" customHeight="1" thickBot="1">
      <c r="A41" s="1170"/>
      <c r="B41" s="1171"/>
      <c r="C41" s="1177" t="s">
        <v>485</v>
      </c>
      <c r="D41" s="1152"/>
      <c r="E41" s="83">
        <v>56678.328099999999</v>
      </c>
      <c r="F41" s="395">
        <v>5.64</v>
      </c>
      <c r="G41" s="83">
        <v>6458.5809333333336</v>
      </c>
      <c r="H41" s="382">
        <v>8.8000000000000007</v>
      </c>
      <c r="I41" s="383">
        <v>1.4</v>
      </c>
    </row>
    <row r="42" spans="1:9" ht="18" customHeight="1" thickTop="1" thickBot="1">
      <c r="A42" s="1172"/>
      <c r="B42" s="1173"/>
      <c r="C42" s="1175" t="s">
        <v>129</v>
      </c>
      <c r="D42" s="1176"/>
      <c r="E42" s="88">
        <v>1004292.2390999999</v>
      </c>
      <c r="F42" s="396">
        <v>100</v>
      </c>
      <c r="G42" s="88">
        <v>197211.09635000004</v>
      </c>
      <c r="H42" s="391">
        <v>5.0999999999999996</v>
      </c>
      <c r="I42" s="392">
        <v>2.4</v>
      </c>
    </row>
    <row r="43" spans="1:9" ht="18" customHeight="1" thickBot="1">
      <c r="A43" s="1158" t="s">
        <v>70</v>
      </c>
      <c r="B43" s="1159"/>
      <c r="C43" s="1160" t="s">
        <v>136</v>
      </c>
      <c r="D43" s="1161"/>
      <c r="E43" s="89">
        <v>0</v>
      </c>
      <c r="F43" s="397">
        <v>0</v>
      </c>
      <c r="G43" s="89">
        <v>0</v>
      </c>
      <c r="H43" s="398" t="s">
        <v>137</v>
      </c>
      <c r="I43" s="399" t="s">
        <v>137</v>
      </c>
    </row>
    <row r="45" spans="1:9" ht="17.100000000000001" customHeight="1">
      <c r="G45" s="812"/>
    </row>
  </sheetData>
  <mergeCells count="44">
    <mergeCell ref="C18:D18"/>
    <mergeCell ref="C19:D19"/>
    <mergeCell ref="A4:A31"/>
    <mergeCell ref="A32:B42"/>
    <mergeCell ref="B26:B31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B21:B25"/>
    <mergeCell ref="C23:D23"/>
    <mergeCell ref="C24:D24"/>
    <mergeCell ref="C25:D25"/>
    <mergeCell ref="A43:B43"/>
    <mergeCell ref="C43:D43"/>
    <mergeCell ref="C27:D27"/>
    <mergeCell ref="C28:D28"/>
    <mergeCell ref="C29:D29"/>
    <mergeCell ref="C30:D30"/>
    <mergeCell ref="C41:D41"/>
    <mergeCell ref="C26:D26"/>
    <mergeCell ref="B16:B20"/>
    <mergeCell ref="A3:B3"/>
    <mergeCell ref="C3:D3"/>
    <mergeCell ref="B4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E235-F602-48A9-98E2-4BFD64059E76}">
  <sheetPr>
    <tabColor rgb="FFFF99FF"/>
  </sheetPr>
  <dimension ref="A1:N49"/>
  <sheetViews>
    <sheetView showGridLines="0" view="pageBreakPreview" topLeftCell="B5" zoomScale="115" zoomScaleNormal="115" zoomScaleSheetLayoutView="115" workbookViewId="0">
      <selection activeCell="B1" sqref="A1:XFD1048576"/>
    </sheetView>
  </sheetViews>
  <sheetFormatPr defaultColWidth="9" defaultRowHeight="18.899999999999999" customHeight="1"/>
  <cols>
    <col min="1" max="2" width="4.33203125" style="401" customWidth="1"/>
    <col min="3" max="3" width="15.6640625" style="401" customWidth="1"/>
    <col min="4" max="6" width="14.109375" style="401" customWidth="1"/>
    <col min="7" max="7" width="14.6640625" style="401" customWidth="1"/>
    <col min="8" max="8" width="10.6640625" style="401" customWidth="1"/>
    <col min="9" max="10" width="9" style="401"/>
    <col min="11" max="11" width="10.44140625" style="401" bestFit="1" customWidth="1"/>
    <col min="12" max="12" width="9" style="401"/>
    <col min="13" max="13" width="9.6640625" style="401" bestFit="1" customWidth="1"/>
    <col min="14" max="256" width="9" style="401"/>
    <col min="257" max="258" width="4.33203125" style="401" customWidth="1"/>
    <col min="259" max="259" width="15.6640625" style="401" customWidth="1"/>
    <col min="260" max="262" width="14.109375" style="401" customWidth="1"/>
    <col min="263" max="263" width="14.6640625" style="401" customWidth="1"/>
    <col min="264" max="264" width="10.6640625" style="401" customWidth="1"/>
    <col min="265" max="266" width="9" style="401"/>
    <col min="267" max="267" width="10.44140625" style="401" bestFit="1" customWidth="1"/>
    <col min="268" max="268" width="9" style="401"/>
    <col min="269" max="269" width="9.6640625" style="401" bestFit="1" customWidth="1"/>
    <col min="270" max="512" width="9" style="401"/>
    <col min="513" max="514" width="4.33203125" style="401" customWidth="1"/>
    <col min="515" max="515" width="15.6640625" style="401" customWidth="1"/>
    <col min="516" max="518" width="14.109375" style="401" customWidth="1"/>
    <col min="519" max="519" width="14.6640625" style="401" customWidth="1"/>
    <col min="520" max="520" width="10.6640625" style="401" customWidth="1"/>
    <col min="521" max="522" width="9" style="401"/>
    <col min="523" max="523" width="10.44140625" style="401" bestFit="1" customWidth="1"/>
    <col min="524" max="524" width="9" style="401"/>
    <col min="525" max="525" width="9.6640625" style="401" bestFit="1" customWidth="1"/>
    <col min="526" max="768" width="9" style="401"/>
    <col min="769" max="770" width="4.33203125" style="401" customWidth="1"/>
    <col min="771" max="771" width="15.6640625" style="401" customWidth="1"/>
    <col min="772" max="774" width="14.109375" style="401" customWidth="1"/>
    <col min="775" max="775" width="14.6640625" style="401" customWidth="1"/>
    <col min="776" max="776" width="10.6640625" style="401" customWidth="1"/>
    <col min="777" max="778" width="9" style="401"/>
    <col min="779" max="779" width="10.44140625" style="401" bestFit="1" customWidth="1"/>
    <col min="780" max="780" width="9" style="401"/>
    <col min="781" max="781" width="9.6640625" style="401" bestFit="1" customWidth="1"/>
    <col min="782" max="1024" width="9" style="401"/>
    <col min="1025" max="1026" width="4.33203125" style="401" customWidth="1"/>
    <col min="1027" max="1027" width="15.6640625" style="401" customWidth="1"/>
    <col min="1028" max="1030" width="14.109375" style="401" customWidth="1"/>
    <col min="1031" max="1031" width="14.6640625" style="401" customWidth="1"/>
    <col min="1032" max="1032" width="10.6640625" style="401" customWidth="1"/>
    <col min="1033" max="1034" width="9" style="401"/>
    <col min="1035" max="1035" width="10.44140625" style="401" bestFit="1" customWidth="1"/>
    <col min="1036" max="1036" width="9" style="401"/>
    <col min="1037" max="1037" width="9.6640625" style="401" bestFit="1" customWidth="1"/>
    <col min="1038" max="1280" width="9" style="401"/>
    <col min="1281" max="1282" width="4.33203125" style="401" customWidth="1"/>
    <col min="1283" max="1283" width="15.6640625" style="401" customWidth="1"/>
    <col min="1284" max="1286" width="14.109375" style="401" customWidth="1"/>
    <col min="1287" max="1287" width="14.6640625" style="401" customWidth="1"/>
    <col min="1288" max="1288" width="10.6640625" style="401" customWidth="1"/>
    <col min="1289" max="1290" width="9" style="401"/>
    <col min="1291" max="1291" width="10.44140625" style="401" bestFit="1" customWidth="1"/>
    <col min="1292" max="1292" width="9" style="401"/>
    <col min="1293" max="1293" width="9.6640625" style="401" bestFit="1" customWidth="1"/>
    <col min="1294" max="1536" width="9" style="401"/>
    <col min="1537" max="1538" width="4.33203125" style="401" customWidth="1"/>
    <col min="1539" max="1539" width="15.6640625" style="401" customWidth="1"/>
    <col min="1540" max="1542" width="14.109375" style="401" customWidth="1"/>
    <col min="1543" max="1543" width="14.6640625" style="401" customWidth="1"/>
    <col min="1544" max="1544" width="10.6640625" style="401" customWidth="1"/>
    <col min="1545" max="1546" width="9" style="401"/>
    <col min="1547" max="1547" width="10.44140625" style="401" bestFit="1" customWidth="1"/>
    <col min="1548" max="1548" width="9" style="401"/>
    <col min="1549" max="1549" width="9.6640625" style="401" bestFit="1" customWidth="1"/>
    <col min="1550" max="1792" width="9" style="401"/>
    <col min="1793" max="1794" width="4.33203125" style="401" customWidth="1"/>
    <col min="1795" max="1795" width="15.6640625" style="401" customWidth="1"/>
    <col min="1796" max="1798" width="14.109375" style="401" customWidth="1"/>
    <col min="1799" max="1799" width="14.6640625" style="401" customWidth="1"/>
    <col min="1800" max="1800" width="10.6640625" style="401" customWidth="1"/>
    <col min="1801" max="1802" width="9" style="401"/>
    <col min="1803" max="1803" width="10.44140625" style="401" bestFit="1" customWidth="1"/>
    <col min="1804" max="1804" width="9" style="401"/>
    <col min="1805" max="1805" width="9.6640625" style="401" bestFit="1" customWidth="1"/>
    <col min="1806" max="2048" width="9" style="401"/>
    <col min="2049" max="2050" width="4.33203125" style="401" customWidth="1"/>
    <col min="2051" max="2051" width="15.6640625" style="401" customWidth="1"/>
    <col min="2052" max="2054" width="14.109375" style="401" customWidth="1"/>
    <col min="2055" max="2055" width="14.6640625" style="401" customWidth="1"/>
    <col min="2056" max="2056" width="10.6640625" style="401" customWidth="1"/>
    <col min="2057" max="2058" width="9" style="401"/>
    <col min="2059" max="2059" width="10.44140625" style="401" bestFit="1" customWidth="1"/>
    <col min="2060" max="2060" width="9" style="401"/>
    <col min="2061" max="2061" width="9.6640625" style="401" bestFit="1" customWidth="1"/>
    <col min="2062" max="2304" width="9" style="401"/>
    <col min="2305" max="2306" width="4.33203125" style="401" customWidth="1"/>
    <col min="2307" max="2307" width="15.6640625" style="401" customWidth="1"/>
    <col min="2308" max="2310" width="14.109375" style="401" customWidth="1"/>
    <col min="2311" max="2311" width="14.6640625" style="401" customWidth="1"/>
    <col min="2312" max="2312" width="10.6640625" style="401" customWidth="1"/>
    <col min="2313" max="2314" width="9" style="401"/>
    <col min="2315" max="2315" width="10.44140625" style="401" bestFit="1" customWidth="1"/>
    <col min="2316" max="2316" width="9" style="401"/>
    <col min="2317" max="2317" width="9.6640625" style="401" bestFit="1" customWidth="1"/>
    <col min="2318" max="2560" width="9" style="401"/>
    <col min="2561" max="2562" width="4.33203125" style="401" customWidth="1"/>
    <col min="2563" max="2563" width="15.6640625" style="401" customWidth="1"/>
    <col min="2564" max="2566" width="14.109375" style="401" customWidth="1"/>
    <col min="2567" max="2567" width="14.6640625" style="401" customWidth="1"/>
    <col min="2568" max="2568" width="10.6640625" style="401" customWidth="1"/>
    <col min="2569" max="2570" width="9" style="401"/>
    <col min="2571" max="2571" width="10.44140625" style="401" bestFit="1" customWidth="1"/>
    <col min="2572" max="2572" width="9" style="401"/>
    <col min="2573" max="2573" width="9.6640625" style="401" bestFit="1" customWidth="1"/>
    <col min="2574" max="2816" width="9" style="401"/>
    <col min="2817" max="2818" width="4.33203125" style="401" customWidth="1"/>
    <col min="2819" max="2819" width="15.6640625" style="401" customWidth="1"/>
    <col min="2820" max="2822" width="14.109375" style="401" customWidth="1"/>
    <col min="2823" max="2823" width="14.6640625" style="401" customWidth="1"/>
    <col min="2824" max="2824" width="10.6640625" style="401" customWidth="1"/>
    <col min="2825" max="2826" width="9" style="401"/>
    <col min="2827" max="2827" width="10.44140625" style="401" bestFit="1" customWidth="1"/>
    <col min="2828" max="2828" width="9" style="401"/>
    <col min="2829" max="2829" width="9.6640625" style="401" bestFit="1" customWidth="1"/>
    <col min="2830" max="3072" width="9" style="401"/>
    <col min="3073" max="3074" width="4.33203125" style="401" customWidth="1"/>
    <col min="3075" max="3075" width="15.6640625" style="401" customWidth="1"/>
    <col min="3076" max="3078" width="14.109375" style="401" customWidth="1"/>
    <col min="3079" max="3079" width="14.6640625" style="401" customWidth="1"/>
    <col min="3080" max="3080" width="10.6640625" style="401" customWidth="1"/>
    <col min="3081" max="3082" width="9" style="401"/>
    <col min="3083" max="3083" width="10.44140625" style="401" bestFit="1" customWidth="1"/>
    <col min="3084" max="3084" width="9" style="401"/>
    <col min="3085" max="3085" width="9.6640625" style="401" bestFit="1" customWidth="1"/>
    <col min="3086" max="3328" width="9" style="401"/>
    <col min="3329" max="3330" width="4.33203125" style="401" customWidth="1"/>
    <col min="3331" max="3331" width="15.6640625" style="401" customWidth="1"/>
    <col min="3332" max="3334" width="14.109375" style="401" customWidth="1"/>
    <col min="3335" max="3335" width="14.6640625" style="401" customWidth="1"/>
    <col min="3336" max="3336" width="10.6640625" style="401" customWidth="1"/>
    <col min="3337" max="3338" width="9" style="401"/>
    <col min="3339" max="3339" width="10.44140625" style="401" bestFit="1" customWidth="1"/>
    <col min="3340" max="3340" width="9" style="401"/>
    <col min="3341" max="3341" width="9.6640625" style="401" bestFit="1" customWidth="1"/>
    <col min="3342" max="3584" width="9" style="401"/>
    <col min="3585" max="3586" width="4.33203125" style="401" customWidth="1"/>
    <col min="3587" max="3587" width="15.6640625" style="401" customWidth="1"/>
    <col min="3588" max="3590" width="14.109375" style="401" customWidth="1"/>
    <col min="3591" max="3591" width="14.6640625" style="401" customWidth="1"/>
    <col min="3592" max="3592" width="10.6640625" style="401" customWidth="1"/>
    <col min="3593" max="3594" width="9" style="401"/>
    <col min="3595" max="3595" width="10.44140625" style="401" bestFit="1" customWidth="1"/>
    <col min="3596" max="3596" width="9" style="401"/>
    <col min="3597" max="3597" width="9.6640625" style="401" bestFit="1" customWidth="1"/>
    <col min="3598" max="3840" width="9" style="401"/>
    <col min="3841" max="3842" width="4.33203125" style="401" customWidth="1"/>
    <col min="3843" max="3843" width="15.6640625" style="401" customWidth="1"/>
    <col min="3844" max="3846" width="14.109375" style="401" customWidth="1"/>
    <col min="3847" max="3847" width="14.6640625" style="401" customWidth="1"/>
    <col min="3848" max="3848" width="10.6640625" style="401" customWidth="1"/>
    <col min="3849" max="3850" width="9" style="401"/>
    <col min="3851" max="3851" width="10.44140625" style="401" bestFit="1" customWidth="1"/>
    <col min="3852" max="3852" width="9" style="401"/>
    <col min="3853" max="3853" width="9.6640625" style="401" bestFit="1" customWidth="1"/>
    <col min="3854" max="4096" width="9" style="401"/>
    <col min="4097" max="4098" width="4.33203125" style="401" customWidth="1"/>
    <col min="4099" max="4099" width="15.6640625" style="401" customWidth="1"/>
    <col min="4100" max="4102" width="14.109375" style="401" customWidth="1"/>
    <col min="4103" max="4103" width="14.6640625" style="401" customWidth="1"/>
    <col min="4104" max="4104" width="10.6640625" style="401" customWidth="1"/>
    <col min="4105" max="4106" width="9" style="401"/>
    <col min="4107" max="4107" width="10.44140625" style="401" bestFit="1" customWidth="1"/>
    <col min="4108" max="4108" width="9" style="401"/>
    <col min="4109" max="4109" width="9.6640625" style="401" bestFit="1" customWidth="1"/>
    <col min="4110" max="4352" width="9" style="401"/>
    <col min="4353" max="4354" width="4.33203125" style="401" customWidth="1"/>
    <col min="4355" max="4355" width="15.6640625" style="401" customWidth="1"/>
    <col min="4356" max="4358" width="14.109375" style="401" customWidth="1"/>
    <col min="4359" max="4359" width="14.6640625" style="401" customWidth="1"/>
    <col min="4360" max="4360" width="10.6640625" style="401" customWidth="1"/>
    <col min="4361" max="4362" width="9" style="401"/>
    <col min="4363" max="4363" width="10.44140625" style="401" bestFit="1" customWidth="1"/>
    <col min="4364" max="4364" width="9" style="401"/>
    <col min="4365" max="4365" width="9.6640625" style="401" bestFit="1" customWidth="1"/>
    <col min="4366" max="4608" width="9" style="401"/>
    <col min="4609" max="4610" width="4.33203125" style="401" customWidth="1"/>
    <col min="4611" max="4611" width="15.6640625" style="401" customWidth="1"/>
    <col min="4612" max="4614" width="14.109375" style="401" customWidth="1"/>
    <col min="4615" max="4615" width="14.6640625" style="401" customWidth="1"/>
    <col min="4616" max="4616" width="10.6640625" style="401" customWidth="1"/>
    <col min="4617" max="4618" width="9" style="401"/>
    <col min="4619" max="4619" width="10.44140625" style="401" bestFit="1" customWidth="1"/>
    <col min="4620" max="4620" width="9" style="401"/>
    <col min="4621" max="4621" width="9.6640625" style="401" bestFit="1" customWidth="1"/>
    <col min="4622" max="4864" width="9" style="401"/>
    <col min="4865" max="4866" width="4.33203125" style="401" customWidth="1"/>
    <col min="4867" max="4867" width="15.6640625" style="401" customWidth="1"/>
    <col min="4868" max="4870" width="14.109375" style="401" customWidth="1"/>
    <col min="4871" max="4871" width="14.6640625" style="401" customWidth="1"/>
    <col min="4872" max="4872" width="10.6640625" style="401" customWidth="1"/>
    <col min="4873" max="4874" width="9" style="401"/>
    <col min="4875" max="4875" width="10.44140625" style="401" bestFit="1" customWidth="1"/>
    <col min="4876" max="4876" width="9" style="401"/>
    <col min="4877" max="4877" width="9.6640625" style="401" bestFit="1" customWidth="1"/>
    <col min="4878" max="5120" width="9" style="401"/>
    <col min="5121" max="5122" width="4.33203125" style="401" customWidth="1"/>
    <col min="5123" max="5123" width="15.6640625" style="401" customWidth="1"/>
    <col min="5124" max="5126" width="14.109375" style="401" customWidth="1"/>
    <col min="5127" max="5127" width="14.6640625" style="401" customWidth="1"/>
    <col min="5128" max="5128" width="10.6640625" style="401" customWidth="1"/>
    <col min="5129" max="5130" width="9" style="401"/>
    <col min="5131" max="5131" width="10.44140625" style="401" bestFit="1" customWidth="1"/>
    <col min="5132" max="5132" width="9" style="401"/>
    <col min="5133" max="5133" width="9.6640625" style="401" bestFit="1" customWidth="1"/>
    <col min="5134" max="5376" width="9" style="401"/>
    <col min="5377" max="5378" width="4.33203125" style="401" customWidth="1"/>
    <col min="5379" max="5379" width="15.6640625" style="401" customWidth="1"/>
    <col min="5380" max="5382" width="14.109375" style="401" customWidth="1"/>
    <col min="5383" max="5383" width="14.6640625" style="401" customWidth="1"/>
    <col min="5384" max="5384" width="10.6640625" style="401" customWidth="1"/>
    <col min="5385" max="5386" width="9" style="401"/>
    <col min="5387" max="5387" width="10.44140625" style="401" bestFit="1" customWidth="1"/>
    <col min="5388" max="5388" width="9" style="401"/>
    <col min="5389" max="5389" width="9.6640625" style="401" bestFit="1" customWidth="1"/>
    <col min="5390" max="5632" width="9" style="401"/>
    <col min="5633" max="5634" width="4.33203125" style="401" customWidth="1"/>
    <col min="5635" max="5635" width="15.6640625" style="401" customWidth="1"/>
    <col min="5636" max="5638" width="14.109375" style="401" customWidth="1"/>
    <col min="5639" max="5639" width="14.6640625" style="401" customWidth="1"/>
    <col min="5640" max="5640" width="10.6640625" style="401" customWidth="1"/>
    <col min="5641" max="5642" width="9" style="401"/>
    <col min="5643" max="5643" width="10.44140625" style="401" bestFit="1" customWidth="1"/>
    <col min="5644" max="5644" width="9" style="401"/>
    <col min="5645" max="5645" width="9.6640625" style="401" bestFit="1" customWidth="1"/>
    <col min="5646" max="5888" width="9" style="401"/>
    <col min="5889" max="5890" width="4.33203125" style="401" customWidth="1"/>
    <col min="5891" max="5891" width="15.6640625" style="401" customWidth="1"/>
    <col min="5892" max="5894" width="14.109375" style="401" customWidth="1"/>
    <col min="5895" max="5895" width="14.6640625" style="401" customWidth="1"/>
    <col min="5896" max="5896" width="10.6640625" style="401" customWidth="1"/>
    <col min="5897" max="5898" width="9" style="401"/>
    <col min="5899" max="5899" width="10.44140625" style="401" bestFit="1" customWidth="1"/>
    <col min="5900" max="5900" width="9" style="401"/>
    <col min="5901" max="5901" width="9.6640625" style="401" bestFit="1" customWidth="1"/>
    <col min="5902" max="6144" width="9" style="401"/>
    <col min="6145" max="6146" width="4.33203125" style="401" customWidth="1"/>
    <col min="6147" max="6147" width="15.6640625" style="401" customWidth="1"/>
    <col min="6148" max="6150" width="14.109375" style="401" customWidth="1"/>
    <col min="6151" max="6151" width="14.6640625" style="401" customWidth="1"/>
    <col min="6152" max="6152" width="10.6640625" style="401" customWidth="1"/>
    <col min="6153" max="6154" width="9" style="401"/>
    <col min="6155" max="6155" width="10.44140625" style="401" bestFit="1" customWidth="1"/>
    <col min="6156" max="6156" width="9" style="401"/>
    <col min="6157" max="6157" width="9.6640625" style="401" bestFit="1" customWidth="1"/>
    <col min="6158" max="6400" width="9" style="401"/>
    <col min="6401" max="6402" width="4.33203125" style="401" customWidth="1"/>
    <col min="6403" max="6403" width="15.6640625" style="401" customWidth="1"/>
    <col min="6404" max="6406" width="14.109375" style="401" customWidth="1"/>
    <col min="6407" max="6407" width="14.6640625" style="401" customWidth="1"/>
    <col min="6408" max="6408" width="10.6640625" style="401" customWidth="1"/>
    <col min="6409" max="6410" width="9" style="401"/>
    <col min="6411" max="6411" width="10.44140625" style="401" bestFit="1" customWidth="1"/>
    <col min="6412" max="6412" width="9" style="401"/>
    <col min="6413" max="6413" width="9.6640625" style="401" bestFit="1" customWidth="1"/>
    <col min="6414" max="6656" width="9" style="401"/>
    <col min="6657" max="6658" width="4.33203125" style="401" customWidth="1"/>
    <col min="6659" max="6659" width="15.6640625" style="401" customWidth="1"/>
    <col min="6660" max="6662" width="14.109375" style="401" customWidth="1"/>
    <col min="6663" max="6663" width="14.6640625" style="401" customWidth="1"/>
    <col min="6664" max="6664" width="10.6640625" style="401" customWidth="1"/>
    <col min="6665" max="6666" width="9" style="401"/>
    <col min="6667" max="6667" width="10.44140625" style="401" bestFit="1" customWidth="1"/>
    <col min="6668" max="6668" width="9" style="401"/>
    <col min="6669" max="6669" width="9.6640625" style="401" bestFit="1" customWidth="1"/>
    <col min="6670" max="6912" width="9" style="401"/>
    <col min="6913" max="6914" width="4.33203125" style="401" customWidth="1"/>
    <col min="6915" max="6915" width="15.6640625" style="401" customWidth="1"/>
    <col min="6916" max="6918" width="14.109375" style="401" customWidth="1"/>
    <col min="6919" max="6919" width="14.6640625" style="401" customWidth="1"/>
    <col min="6920" max="6920" width="10.6640625" style="401" customWidth="1"/>
    <col min="6921" max="6922" width="9" style="401"/>
    <col min="6923" max="6923" width="10.44140625" style="401" bestFit="1" customWidth="1"/>
    <col min="6924" max="6924" width="9" style="401"/>
    <col min="6925" max="6925" width="9.6640625" style="401" bestFit="1" customWidth="1"/>
    <col min="6926" max="7168" width="9" style="401"/>
    <col min="7169" max="7170" width="4.33203125" style="401" customWidth="1"/>
    <col min="7171" max="7171" width="15.6640625" style="401" customWidth="1"/>
    <col min="7172" max="7174" width="14.109375" style="401" customWidth="1"/>
    <col min="7175" max="7175" width="14.6640625" style="401" customWidth="1"/>
    <col min="7176" max="7176" width="10.6640625" style="401" customWidth="1"/>
    <col min="7177" max="7178" width="9" style="401"/>
    <col min="7179" max="7179" width="10.44140625" style="401" bestFit="1" customWidth="1"/>
    <col min="7180" max="7180" width="9" style="401"/>
    <col min="7181" max="7181" width="9.6640625" style="401" bestFit="1" customWidth="1"/>
    <col min="7182" max="7424" width="9" style="401"/>
    <col min="7425" max="7426" width="4.33203125" style="401" customWidth="1"/>
    <col min="7427" max="7427" width="15.6640625" style="401" customWidth="1"/>
    <col min="7428" max="7430" width="14.109375" style="401" customWidth="1"/>
    <col min="7431" max="7431" width="14.6640625" style="401" customWidth="1"/>
    <col min="7432" max="7432" width="10.6640625" style="401" customWidth="1"/>
    <col min="7433" max="7434" width="9" style="401"/>
    <col min="7435" max="7435" width="10.44140625" style="401" bestFit="1" customWidth="1"/>
    <col min="7436" max="7436" width="9" style="401"/>
    <col min="7437" max="7437" width="9.6640625" style="401" bestFit="1" customWidth="1"/>
    <col min="7438" max="7680" width="9" style="401"/>
    <col min="7681" max="7682" width="4.33203125" style="401" customWidth="1"/>
    <col min="7683" max="7683" width="15.6640625" style="401" customWidth="1"/>
    <col min="7684" max="7686" width="14.109375" style="401" customWidth="1"/>
    <col min="7687" max="7687" width="14.6640625" style="401" customWidth="1"/>
    <col min="7688" max="7688" width="10.6640625" style="401" customWidth="1"/>
    <col min="7689" max="7690" width="9" style="401"/>
    <col min="7691" max="7691" width="10.44140625" style="401" bestFit="1" customWidth="1"/>
    <col min="7692" max="7692" width="9" style="401"/>
    <col min="7693" max="7693" width="9.6640625" style="401" bestFit="1" customWidth="1"/>
    <col min="7694" max="7936" width="9" style="401"/>
    <col min="7937" max="7938" width="4.33203125" style="401" customWidth="1"/>
    <col min="7939" max="7939" width="15.6640625" style="401" customWidth="1"/>
    <col min="7940" max="7942" width="14.109375" style="401" customWidth="1"/>
    <col min="7943" max="7943" width="14.6640625" style="401" customWidth="1"/>
    <col min="7944" max="7944" width="10.6640625" style="401" customWidth="1"/>
    <col min="7945" max="7946" width="9" style="401"/>
    <col min="7947" max="7947" width="10.44140625" style="401" bestFit="1" customWidth="1"/>
    <col min="7948" max="7948" width="9" style="401"/>
    <col min="7949" max="7949" width="9.6640625" style="401" bestFit="1" customWidth="1"/>
    <col min="7950" max="8192" width="9" style="401"/>
    <col min="8193" max="8194" width="4.33203125" style="401" customWidth="1"/>
    <col min="8195" max="8195" width="15.6640625" style="401" customWidth="1"/>
    <col min="8196" max="8198" width="14.109375" style="401" customWidth="1"/>
    <col min="8199" max="8199" width="14.6640625" style="401" customWidth="1"/>
    <col min="8200" max="8200" width="10.6640625" style="401" customWidth="1"/>
    <col min="8201" max="8202" width="9" style="401"/>
    <col min="8203" max="8203" width="10.44140625" style="401" bestFit="1" customWidth="1"/>
    <col min="8204" max="8204" width="9" style="401"/>
    <col min="8205" max="8205" width="9.6640625" style="401" bestFit="1" customWidth="1"/>
    <col min="8206" max="8448" width="9" style="401"/>
    <col min="8449" max="8450" width="4.33203125" style="401" customWidth="1"/>
    <col min="8451" max="8451" width="15.6640625" style="401" customWidth="1"/>
    <col min="8452" max="8454" width="14.109375" style="401" customWidth="1"/>
    <col min="8455" max="8455" width="14.6640625" style="401" customWidth="1"/>
    <col min="8456" max="8456" width="10.6640625" style="401" customWidth="1"/>
    <col min="8457" max="8458" width="9" style="401"/>
    <col min="8459" max="8459" width="10.44140625" style="401" bestFit="1" customWidth="1"/>
    <col min="8460" max="8460" width="9" style="401"/>
    <col min="8461" max="8461" width="9.6640625" style="401" bestFit="1" customWidth="1"/>
    <col min="8462" max="8704" width="9" style="401"/>
    <col min="8705" max="8706" width="4.33203125" style="401" customWidth="1"/>
    <col min="8707" max="8707" width="15.6640625" style="401" customWidth="1"/>
    <col min="8708" max="8710" width="14.109375" style="401" customWidth="1"/>
    <col min="8711" max="8711" width="14.6640625" style="401" customWidth="1"/>
    <col min="8712" max="8712" width="10.6640625" style="401" customWidth="1"/>
    <col min="8713" max="8714" width="9" style="401"/>
    <col min="8715" max="8715" width="10.44140625" style="401" bestFit="1" customWidth="1"/>
    <col min="8716" max="8716" width="9" style="401"/>
    <col min="8717" max="8717" width="9.6640625" style="401" bestFit="1" customWidth="1"/>
    <col min="8718" max="8960" width="9" style="401"/>
    <col min="8961" max="8962" width="4.33203125" style="401" customWidth="1"/>
    <col min="8963" max="8963" width="15.6640625" style="401" customWidth="1"/>
    <col min="8964" max="8966" width="14.109375" style="401" customWidth="1"/>
    <col min="8967" max="8967" width="14.6640625" style="401" customWidth="1"/>
    <col min="8968" max="8968" width="10.6640625" style="401" customWidth="1"/>
    <col min="8969" max="8970" width="9" style="401"/>
    <col min="8971" max="8971" width="10.44140625" style="401" bestFit="1" customWidth="1"/>
    <col min="8972" max="8972" width="9" style="401"/>
    <col min="8973" max="8973" width="9.6640625" style="401" bestFit="1" customWidth="1"/>
    <col min="8974" max="9216" width="9" style="401"/>
    <col min="9217" max="9218" width="4.33203125" style="401" customWidth="1"/>
    <col min="9219" max="9219" width="15.6640625" style="401" customWidth="1"/>
    <col min="9220" max="9222" width="14.109375" style="401" customWidth="1"/>
    <col min="9223" max="9223" width="14.6640625" style="401" customWidth="1"/>
    <col min="9224" max="9224" width="10.6640625" style="401" customWidth="1"/>
    <col min="9225" max="9226" width="9" style="401"/>
    <col min="9227" max="9227" width="10.44140625" style="401" bestFit="1" customWidth="1"/>
    <col min="9228" max="9228" width="9" style="401"/>
    <col min="9229" max="9229" width="9.6640625" style="401" bestFit="1" customWidth="1"/>
    <col min="9230" max="9472" width="9" style="401"/>
    <col min="9473" max="9474" width="4.33203125" style="401" customWidth="1"/>
    <col min="9475" max="9475" width="15.6640625" style="401" customWidth="1"/>
    <col min="9476" max="9478" width="14.109375" style="401" customWidth="1"/>
    <col min="9479" max="9479" width="14.6640625" style="401" customWidth="1"/>
    <col min="9480" max="9480" width="10.6640625" style="401" customWidth="1"/>
    <col min="9481" max="9482" width="9" style="401"/>
    <col min="9483" max="9483" width="10.44140625" style="401" bestFit="1" customWidth="1"/>
    <col min="9484" max="9484" width="9" style="401"/>
    <col min="9485" max="9485" width="9.6640625" style="401" bestFit="1" customWidth="1"/>
    <col min="9486" max="9728" width="9" style="401"/>
    <col min="9729" max="9730" width="4.33203125" style="401" customWidth="1"/>
    <col min="9731" max="9731" width="15.6640625" style="401" customWidth="1"/>
    <col min="9732" max="9734" width="14.109375" style="401" customWidth="1"/>
    <col min="9735" max="9735" width="14.6640625" style="401" customWidth="1"/>
    <col min="9736" max="9736" width="10.6640625" style="401" customWidth="1"/>
    <col min="9737" max="9738" width="9" style="401"/>
    <col min="9739" max="9739" width="10.44140625" style="401" bestFit="1" customWidth="1"/>
    <col min="9740" max="9740" width="9" style="401"/>
    <col min="9741" max="9741" width="9.6640625" style="401" bestFit="1" customWidth="1"/>
    <col min="9742" max="9984" width="9" style="401"/>
    <col min="9985" max="9986" width="4.33203125" style="401" customWidth="1"/>
    <col min="9987" max="9987" width="15.6640625" style="401" customWidth="1"/>
    <col min="9988" max="9990" width="14.109375" style="401" customWidth="1"/>
    <col min="9991" max="9991" width="14.6640625" style="401" customWidth="1"/>
    <col min="9992" max="9992" width="10.6640625" style="401" customWidth="1"/>
    <col min="9993" max="9994" width="9" style="401"/>
    <col min="9995" max="9995" width="10.44140625" style="401" bestFit="1" customWidth="1"/>
    <col min="9996" max="9996" width="9" style="401"/>
    <col min="9997" max="9997" width="9.6640625" style="401" bestFit="1" customWidth="1"/>
    <col min="9998" max="10240" width="9" style="401"/>
    <col min="10241" max="10242" width="4.33203125" style="401" customWidth="1"/>
    <col min="10243" max="10243" width="15.6640625" style="401" customWidth="1"/>
    <col min="10244" max="10246" width="14.109375" style="401" customWidth="1"/>
    <col min="10247" max="10247" width="14.6640625" style="401" customWidth="1"/>
    <col min="10248" max="10248" width="10.6640625" style="401" customWidth="1"/>
    <col min="10249" max="10250" width="9" style="401"/>
    <col min="10251" max="10251" width="10.44140625" style="401" bestFit="1" customWidth="1"/>
    <col min="10252" max="10252" width="9" style="401"/>
    <col min="10253" max="10253" width="9.6640625" style="401" bestFit="1" customWidth="1"/>
    <col min="10254" max="10496" width="9" style="401"/>
    <col min="10497" max="10498" width="4.33203125" style="401" customWidth="1"/>
    <col min="10499" max="10499" width="15.6640625" style="401" customWidth="1"/>
    <col min="10500" max="10502" width="14.109375" style="401" customWidth="1"/>
    <col min="10503" max="10503" width="14.6640625" style="401" customWidth="1"/>
    <col min="10504" max="10504" width="10.6640625" style="401" customWidth="1"/>
    <col min="10505" max="10506" width="9" style="401"/>
    <col min="10507" max="10507" width="10.44140625" style="401" bestFit="1" customWidth="1"/>
    <col min="10508" max="10508" width="9" style="401"/>
    <col min="10509" max="10509" width="9.6640625" style="401" bestFit="1" customWidth="1"/>
    <col min="10510" max="10752" width="9" style="401"/>
    <col min="10753" max="10754" width="4.33203125" style="401" customWidth="1"/>
    <col min="10755" max="10755" width="15.6640625" style="401" customWidth="1"/>
    <col min="10756" max="10758" width="14.109375" style="401" customWidth="1"/>
    <col min="10759" max="10759" width="14.6640625" style="401" customWidth="1"/>
    <col min="10760" max="10760" width="10.6640625" style="401" customWidth="1"/>
    <col min="10761" max="10762" width="9" style="401"/>
    <col min="10763" max="10763" width="10.44140625" style="401" bestFit="1" customWidth="1"/>
    <col min="10764" max="10764" width="9" style="401"/>
    <col min="10765" max="10765" width="9.6640625" style="401" bestFit="1" customWidth="1"/>
    <col min="10766" max="11008" width="9" style="401"/>
    <col min="11009" max="11010" width="4.33203125" style="401" customWidth="1"/>
    <col min="11011" max="11011" width="15.6640625" style="401" customWidth="1"/>
    <col min="11012" max="11014" width="14.109375" style="401" customWidth="1"/>
    <col min="11015" max="11015" width="14.6640625" style="401" customWidth="1"/>
    <col min="11016" max="11016" width="10.6640625" style="401" customWidth="1"/>
    <col min="11017" max="11018" width="9" style="401"/>
    <col min="11019" max="11019" width="10.44140625" style="401" bestFit="1" customWidth="1"/>
    <col min="11020" max="11020" width="9" style="401"/>
    <col min="11021" max="11021" width="9.6640625" style="401" bestFit="1" customWidth="1"/>
    <col min="11022" max="11264" width="9" style="401"/>
    <col min="11265" max="11266" width="4.33203125" style="401" customWidth="1"/>
    <col min="11267" max="11267" width="15.6640625" style="401" customWidth="1"/>
    <col min="11268" max="11270" width="14.109375" style="401" customWidth="1"/>
    <col min="11271" max="11271" width="14.6640625" style="401" customWidth="1"/>
    <col min="11272" max="11272" width="10.6640625" style="401" customWidth="1"/>
    <col min="11273" max="11274" width="9" style="401"/>
    <col min="11275" max="11275" width="10.44140625" style="401" bestFit="1" customWidth="1"/>
    <col min="11276" max="11276" width="9" style="401"/>
    <col min="11277" max="11277" width="9.6640625" style="401" bestFit="1" customWidth="1"/>
    <col min="11278" max="11520" width="9" style="401"/>
    <col min="11521" max="11522" width="4.33203125" style="401" customWidth="1"/>
    <col min="11523" max="11523" width="15.6640625" style="401" customWidth="1"/>
    <col min="11524" max="11526" width="14.109375" style="401" customWidth="1"/>
    <col min="11527" max="11527" width="14.6640625" style="401" customWidth="1"/>
    <col min="11528" max="11528" width="10.6640625" style="401" customWidth="1"/>
    <col min="11529" max="11530" width="9" style="401"/>
    <col min="11531" max="11531" width="10.44140625" style="401" bestFit="1" customWidth="1"/>
    <col min="11532" max="11532" width="9" style="401"/>
    <col min="11533" max="11533" width="9.6640625" style="401" bestFit="1" customWidth="1"/>
    <col min="11534" max="11776" width="9" style="401"/>
    <col min="11777" max="11778" width="4.33203125" style="401" customWidth="1"/>
    <col min="11779" max="11779" width="15.6640625" style="401" customWidth="1"/>
    <col min="11780" max="11782" width="14.109375" style="401" customWidth="1"/>
    <col min="11783" max="11783" width="14.6640625" style="401" customWidth="1"/>
    <col min="11784" max="11784" width="10.6640625" style="401" customWidth="1"/>
    <col min="11785" max="11786" width="9" style="401"/>
    <col min="11787" max="11787" width="10.44140625" style="401" bestFit="1" customWidth="1"/>
    <col min="11788" max="11788" width="9" style="401"/>
    <col min="11789" max="11789" width="9.6640625" style="401" bestFit="1" customWidth="1"/>
    <col min="11790" max="12032" width="9" style="401"/>
    <col min="12033" max="12034" width="4.33203125" style="401" customWidth="1"/>
    <col min="12035" max="12035" width="15.6640625" style="401" customWidth="1"/>
    <col min="12036" max="12038" width="14.109375" style="401" customWidth="1"/>
    <col min="12039" max="12039" width="14.6640625" style="401" customWidth="1"/>
    <col min="12040" max="12040" width="10.6640625" style="401" customWidth="1"/>
    <col min="12041" max="12042" width="9" style="401"/>
    <col min="12043" max="12043" width="10.44140625" style="401" bestFit="1" customWidth="1"/>
    <col min="12044" max="12044" width="9" style="401"/>
    <col min="12045" max="12045" width="9.6640625" style="401" bestFit="1" customWidth="1"/>
    <col min="12046" max="12288" width="9" style="401"/>
    <col min="12289" max="12290" width="4.33203125" style="401" customWidth="1"/>
    <col min="12291" max="12291" width="15.6640625" style="401" customWidth="1"/>
    <col min="12292" max="12294" width="14.109375" style="401" customWidth="1"/>
    <col min="12295" max="12295" width="14.6640625" style="401" customWidth="1"/>
    <col min="12296" max="12296" width="10.6640625" style="401" customWidth="1"/>
    <col min="12297" max="12298" width="9" style="401"/>
    <col min="12299" max="12299" width="10.44140625" style="401" bestFit="1" customWidth="1"/>
    <col min="12300" max="12300" width="9" style="401"/>
    <col min="12301" max="12301" width="9.6640625" style="401" bestFit="1" customWidth="1"/>
    <col min="12302" max="12544" width="9" style="401"/>
    <col min="12545" max="12546" width="4.33203125" style="401" customWidth="1"/>
    <col min="12547" max="12547" width="15.6640625" style="401" customWidth="1"/>
    <col min="12548" max="12550" width="14.109375" style="401" customWidth="1"/>
    <col min="12551" max="12551" width="14.6640625" style="401" customWidth="1"/>
    <col min="12552" max="12552" width="10.6640625" style="401" customWidth="1"/>
    <col min="12553" max="12554" width="9" style="401"/>
    <col min="12555" max="12555" width="10.44140625" style="401" bestFit="1" customWidth="1"/>
    <col min="12556" max="12556" width="9" style="401"/>
    <col min="12557" max="12557" width="9.6640625" style="401" bestFit="1" customWidth="1"/>
    <col min="12558" max="12800" width="9" style="401"/>
    <col min="12801" max="12802" width="4.33203125" style="401" customWidth="1"/>
    <col min="12803" max="12803" width="15.6640625" style="401" customWidth="1"/>
    <col min="12804" max="12806" width="14.109375" style="401" customWidth="1"/>
    <col min="12807" max="12807" width="14.6640625" style="401" customWidth="1"/>
    <col min="12808" max="12808" width="10.6640625" style="401" customWidth="1"/>
    <col min="12809" max="12810" width="9" style="401"/>
    <col min="12811" max="12811" width="10.44140625" style="401" bestFit="1" customWidth="1"/>
    <col min="12812" max="12812" width="9" style="401"/>
    <col min="12813" max="12813" width="9.6640625" style="401" bestFit="1" customWidth="1"/>
    <col min="12814" max="13056" width="9" style="401"/>
    <col min="13057" max="13058" width="4.33203125" style="401" customWidth="1"/>
    <col min="13059" max="13059" width="15.6640625" style="401" customWidth="1"/>
    <col min="13060" max="13062" width="14.109375" style="401" customWidth="1"/>
    <col min="13063" max="13063" width="14.6640625" style="401" customWidth="1"/>
    <col min="13064" max="13064" width="10.6640625" style="401" customWidth="1"/>
    <col min="13065" max="13066" width="9" style="401"/>
    <col min="13067" max="13067" width="10.44140625" style="401" bestFit="1" customWidth="1"/>
    <col min="13068" max="13068" width="9" style="401"/>
    <col min="13069" max="13069" width="9.6640625" style="401" bestFit="1" customWidth="1"/>
    <col min="13070" max="13312" width="9" style="401"/>
    <col min="13313" max="13314" width="4.33203125" style="401" customWidth="1"/>
    <col min="13315" max="13315" width="15.6640625" style="401" customWidth="1"/>
    <col min="13316" max="13318" width="14.109375" style="401" customWidth="1"/>
    <col min="13319" max="13319" width="14.6640625" style="401" customWidth="1"/>
    <col min="13320" max="13320" width="10.6640625" style="401" customWidth="1"/>
    <col min="13321" max="13322" width="9" style="401"/>
    <col min="13323" max="13323" width="10.44140625" style="401" bestFit="1" customWidth="1"/>
    <col min="13324" max="13324" width="9" style="401"/>
    <col min="13325" max="13325" width="9.6640625" style="401" bestFit="1" customWidth="1"/>
    <col min="13326" max="13568" width="9" style="401"/>
    <col min="13569" max="13570" width="4.33203125" style="401" customWidth="1"/>
    <col min="13571" max="13571" width="15.6640625" style="401" customWidth="1"/>
    <col min="13572" max="13574" width="14.109375" style="401" customWidth="1"/>
    <col min="13575" max="13575" width="14.6640625" style="401" customWidth="1"/>
    <col min="13576" max="13576" width="10.6640625" style="401" customWidth="1"/>
    <col min="13577" max="13578" width="9" style="401"/>
    <col min="13579" max="13579" width="10.44140625" style="401" bestFit="1" customWidth="1"/>
    <col min="13580" max="13580" width="9" style="401"/>
    <col min="13581" max="13581" width="9.6640625" style="401" bestFit="1" customWidth="1"/>
    <col min="13582" max="13824" width="9" style="401"/>
    <col min="13825" max="13826" width="4.33203125" style="401" customWidth="1"/>
    <col min="13827" max="13827" width="15.6640625" style="401" customWidth="1"/>
    <col min="13828" max="13830" width="14.109375" style="401" customWidth="1"/>
    <col min="13831" max="13831" width="14.6640625" style="401" customWidth="1"/>
    <col min="13832" max="13832" width="10.6640625" style="401" customWidth="1"/>
    <col min="13833" max="13834" width="9" style="401"/>
    <col min="13835" max="13835" width="10.44140625" style="401" bestFit="1" customWidth="1"/>
    <col min="13836" max="13836" width="9" style="401"/>
    <col min="13837" max="13837" width="9.6640625" style="401" bestFit="1" customWidth="1"/>
    <col min="13838" max="14080" width="9" style="401"/>
    <col min="14081" max="14082" width="4.33203125" style="401" customWidth="1"/>
    <col min="14083" max="14083" width="15.6640625" style="401" customWidth="1"/>
    <col min="14084" max="14086" width="14.109375" style="401" customWidth="1"/>
    <col min="14087" max="14087" width="14.6640625" style="401" customWidth="1"/>
    <col min="14088" max="14088" width="10.6640625" style="401" customWidth="1"/>
    <col min="14089" max="14090" width="9" style="401"/>
    <col min="14091" max="14091" width="10.44140625" style="401" bestFit="1" customWidth="1"/>
    <col min="14092" max="14092" width="9" style="401"/>
    <col min="14093" max="14093" width="9.6640625" style="401" bestFit="1" customWidth="1"/>
    <col min="14094" max="14336" width="9" style="401"/>
    <col min="14337" max="14338" width="4.33203125" style="401" customWidth="1"/>
    <col min="14339" max="14339" width="15.6640625" style="401" customWidth="1"/>
    <col min="14340" max="14342" width="14.109375" style="401" customWidth="1"/>
    <col min="14343" max="14343" width="14.6640625" style="401" customWidth="1"/>
    <col min="14344" max="14344" width="10.6640625" style="401" customWidth="1"/>
    <col min="14345" max="14346" width="9" style="401"/>
    <col min="14347" max="14347" width="10.44140625" style="401" bestFit="1" customWidth="1"/>
    <col min="14348" max="14348" width="9" style="401"/>
    <col min="14349" max="14349" width="9.6640625" style="401" bestFit="1" customWidth="1"/>
    <col min="14350" max="14592" width="9" style="401"/>
    <col min="14593" max="14594" width="4.33203125" style="401" customWidth="1"/>
    <col min="14595" max="14595" width="15.6640625" style="401" customWidth="1"/>
    <col min="14596" max="14598" width="14.109375" style="401" customWidth="1"/>
    <col min="14599" max="14599" width="14.6640625" style="401" customWidth="1"/>
    <col min="14600" max="14600" width="10.6640625" style="401" customWidth="1"/>
    <col min="14601" max="14602" width="9" style="401"/>
    <col min="14603" max="14603" width="10.44140625" style="401" bestFit="1" customWidth="1"/>
    <col min="14604" max="14604" width="9" style="401"/>
    <col min="14605" max="14605" width="9.6640625" style="401" bestFit="1" customWidth="1"/>
    <col min="14606" max="14848" width="9" style="401"/>
    <col min="14849" max="14850" width="4.33203125" style="401" customWidth="1"/>
    <col min="14851" max="14851" width="15.6640625" style="401" customWidth="1"/>
    <col min="14852" max="14854" width="14.109375" style="401" customWidth="1"/>
    <col min="14855" max="14855" width="14.6640625" style="401" customWidth="1"/>
    <col min="14856" max="14856" width="10.6640625" style="401" customWidth="1"/>
    <col min="14857" max="14858" width="9" style="401"/>
    <col min="14859" max="14859" width="10.44140625" style="401" bestFit="1" customWidth="1"/>
    <col min="14860" max="14860" width="9" style="401"/>
    <col min="14861" max="14861" width="9.6640625" style="401" bestFit="1" customWidth="1"/>
    <col min="14862" max="15104" width="9" style="401"/>
    <col min="15105" max="15106" width="4.33203125" style="401" customWidth="1"/>
    <col min="15107" max="15107" width="15.6640625" style="401" customWidth="1"/>
    <col min="15108" max="15110" width="14.109375" style="401" customWidth="1"/>
    <col min="15111" max="15111" width="14.6640625" style="401" customWidth="1"/>
    <col min="15112" max="15112" width="10.6640625" style="401" customWidth="1"/>
    <col min="15113" max="15114" width="9" style="401"/>
    <col min="15115" max="15115" width="10.44140625" style="401" bestFit="1" customWidth="1"/>
    <col min="15116" max="15116" width="9" style="401"/>
    <col min="15117" max="15117" width="9.6640625" style="401" bestFit="1" customWidth="1"/>
    <col min="15118" max="15360" width="9" style="401"/>
    <col min="15361" max="15362" width="4.33203125" style="401" customWidth="1"/>
    <col min="15363" max="15363" width="15.6640625" style="401" customWidth="1"/>
    <col min="15364" max="15366" width="14.109375" style="401" customWidth="1"/>
    <col min="15367" max="15367" width="14.6640625" style="401" customWidth="1"/>
    <col min="15368" max="15368" width="10.6640625" style="401" customWidth="1"/>
    <col min="15369" max="15370" width="9" style="401"/>
    <col min="15371" max="15371" width="10.44140625" style="401" bestFit="1" customWidth="1"/>
    <col min="15372" max="15372" width="9" style="401"/>
    <col min="15373" max="15373" width="9.6640625" style="401" bestFit="1" customWidth="1"/>
    <col min="15374" max="15616" width="9" style="401"/>
    <col min="15617" max="15618" width="4.33203125" style="401" customWidth="1"/>
    <col min="15619" max="15619" width="15.6640625" style="401" customWidth="1"/>
    <col min="15620" max="15622" width="14.109375" style="401" customWidth="1"/>
    <col min="15623" max="15623" width="14.6640625" style="401" customWidth="1"/>
    <col min="15624" max="15624" width="10.6640625" style="401" customWidth="1"/>
    <col min="15625" max="15626" width="9" style="401"/>
    <col min="15627" max="15627" width="10.44140625" style="401" bestFit="1" customWidth="1"/>
    <col min="15628" max="15628" width="9" style="401"/>
    <col min="15629" max="15629" width="9.6640625" style="401" bestFit="1" customWidth="1"/>
    <col min="15630" max="15872" width="9" style="401"/>
    <col min="15873" max="15874" width="4.33203125" style="401" customWidth="1"/>
    <col min="15875" max="15875" width="15.6640625" style="401" customWidth="1"/>
    <col min="15876" max="15878" width="14.109375" style="401" customWidth="1"/>
    <col min="15879" max="15879" width="14.6640625" style="401" customWidth="1"/>
    <col min="15880" max="15880" width="10.6640625" style="401" customWidth="1"/>
    <col min="15881" max="15882" width="9" style="401"/>
    <col min="15883" max="15883" width="10.44140625" style="401" bestFit="1" customWidth="1"/>
    <col min="15884" max="15884" width="9" style="401"/>
    <col min="15885" max="15885" width="9.6640625" style="401" bestFit="1" customWidth="1"/>
    <col min="15886" max="16128" width="9" style="401"/>
    <col min="16129" max="16130" width="4.33203125" style="401" customWidth="1"/>
    <col min="16131" max="16131" width="15.6640625" style="401" customWidth="1"/>
    <col min="16132" max="16134" width="14.109375" style="401" customWidth="1"/>
    <col min="16135" max="16135" width="14.6640625" style="401" customWidth="1"/>
    <col min="16136" max="16136" width="10.6640625" style="401" customWidth="1"/>
    <col min="16137" max="16138" width="9" style="401"/>
    <col min="16139" max="16139" width="10.44140625" style="401" bestFit="1" customWidth="1"/>
    <col min="16140" max="16140" width="9" style="401"/>
    <col min="16141" max="16141" width="9.6640625" style="401" bestFit="1" customWidth="1"/>
    <col min="16142" max="16384" width="9" style="401"/>
  </cols>
  <sheetData>
    <row r="1" spans="1:14" ht="20.100000000000001" customHeight="1">
      <c r="A1" s="400"/>
      <c r="B1" s="400"/>
      <c r="C1" s="400"/>
    </row>
    <row r="2" spans="1:14" ht="20.100000000000001" customHeight="1" thickBot="1">
      <c r="A2" s="402" t="s">
        <v>486</v>
      </c>
      <c r="B2" s="400"/>
      <c r="C2" s="400"/>
      <c r="G2" s="1185" t="str">
        <f>'[1]3-2.保管の状況②－ｱ'!M3</f>
        <v>令和５年度</v>
      </c>
      <c r="H2" s="1185"/>
    </row>
    <row r="3" spans="1:14" ht="48.6" thickBot="1">
      <c r="A3" s="1186" t="s">
        <v>124</v>
      </c>
      <c r="B3" s="1187"/>
      <c r="C3" s="403" t="s">
        <v>487</v>
      </c>
      <c r="D3" s="404" t="s">
        <v>488</v>
      </c>
      <c r="E3" s="404" t="s">
        <v>489</v>
      </c>
      <c r="F3" s="404" t="s">
        <v>490</v>
      </c>
      <c r="G3" s="404" t="s">
        <v>491</v>
      </c>
      <c r="H3" s="405" t="s">
        <v>492</v>
      </c>
    </row>
    <row r="4" spans="1:14" ht="14.85" customHeight="1">
      <c r="A4" s="1188" t="s">
        <v>126</v>
      </c>
      <c r="B4" s="1190" t="s">
        <v>138</v>
      </c>
      <c r="C4" s="406" t="s">
        <v>493</v>
      </c>
      <c r="D4" s="90">
        <v>2351752.199</v>
      </c>
      <c r="E4" s="91">
        <v>3560883</v>
      </c>
      <c r="F4" s="91">
        <v>1649289</v>
      </c>
      <c r="G4" s="92">
        <v>0.66</v>
      </c>
      <c r="H4" s="407">
        <v>46.3</v>
      </c>
      <c r="I4" s="408"/>
      <c r="J4" s="93"/>
      <c r="K4" s="93"/>
      <c r="L4" s="93"/>
      <c r="M4" s="94"/>
      <c r="N4" s="409"/>
    </row>
    <row r="5" spans="1:14" ht="14.85" customHeight="1">
      <c r="A5" s="1188"/>
      <c r="B5" s="1190"/>
      <c r="C5" s="410" t="s">
        <v>494</v>
      </c>
      <c r="D5" s="95">
        <v>1046694.3720000001</v>
      </c>
      <c r="E5" s="95">
        <v>3476457</v>
      </c>
      <c r="F5" s="95">
        <v>1854618</v>
      </c>
      <c r="G5" s="96">
        <v>0.3</v>
      </c>
      <c r="H5" s="411">
        <v>53.3</v>
      </c>
    </row>
    <row r="6" spans="1:14" ht="14.85" customHeight="1">
      <c r="A6" s="1188"/>
      <c r="B6" s="1190"/>
      <c r="C6" s="410" t="s">
        <v>495</v>
      </c>
      <c r="D6" s="95">
        <v>7739204.9809999987</v>
      </c>
      <c r="E6" s="95">
        <v>17645730</v>
      </c>
      <c r="F6" s="95">
        <v>9046440</v>
      </c>
      <c r="G6" s="96">
        <v>0.44</v>
      </c>
      <c r="H6" s="411">
        <v>51.3</v>
      </c>
    </row>
    <row r="7" spans="1:14" ht="14.85" customHeight="1">
      <c r="A7" s="1188"/>
      <c r="B7" s="1190"/>
      <c r="C7" s="410" t="s">
        <v>139</v>
      </c>
      <c r="D7" s="95">
        <v>2020284.71</v>
      </c>
      <c r="E7" s="95">
        <v>2579574</v>
      </c>
      <c r="F7" s="95">
        <v>1756101</v>
      </c>
      <c r="G7" s="96">
        <v>0.78</v>
      </c>
      <c r="H7" s="411">
        <v>68.099999999999994</v>
      </c>
    </row>
    <row r="8" spans="1:14" ht="14.85" customHeight="1">
      <c r="A8" s="1188"/>
      <c r="B8" s="1190"/>
      <c r="C8" s="410" t="s">
        <v>140</v>
      </c>
      <c r="D8" s="95">
        <v>2431695.9462000001</v>
      </c>
      <c r="E8" s="95">
        <v>3623565</v>
      </c>
      <c r="F8" s="95">
        <v>2110986</v>
      </c>
      <c r="G8" s="96">
        <v>0.67</v>
      </c>
      <c r="H8" s="411">
        <v>58.3</v>
      </c>
    </row>
    <row r="9" spans="1:14" ht="14.85" customHeight="1" thickBot="1">
      <c r="A9" s="1188"/>
      <c r="B9" s="1190"/>
      <c r="C9" s="412" t="s">
        <v>496</v>
      </c>
      <c r="D9" s="97">
        <v>5425679.6760000009</v>
      </c>
      <c r="E9" s="97">
        <v>10942194</v>
      </c>
      <c r="F9" s="97">
        <v>6174517.5</v>
      </c>
      <c r="G9" s="98">
        <v>0.5</v>
      </c>
      <c r="H9" s="413">
        <v>56.4</v>
      </c>
    </row>
    <row r="10" spans="1:14" ht="14.85" customHeight="1" thickTop="1">
      <c r="A10" s="1188"/>
      <c r="B10" s="1191"/>
      <c r="C10" s="414" t="s">
        <v>129</v>
      </c>
      <c r="D10" s="91">
        <v>21015311.884199999</v>
      </c>
      <c r="E10" s="91">
        <v>41828403</v>
      </c>
      <c r="F10" s="91">
        <v>22591951.5</v>
      </c>
      <c r="G10" s="99">
        <v>0.5</v>
      </c>
      <c r="H10" s="415">
        <v>54</v>
      </c>
    </row>
    <row r="11" spans="1:14" ht="14.85" customHeight="1">
      <c r="A11" s="1188"/>
      <c r="B11" s="1192" t="s">
        <v>141</v>
      </c>
      <c r="C11" s="416" t="s">
        <v>493</v>
      </c>
      <c r="D11" s="100" t="s">
        <v>655</v>
      </c>
      <c r="E11" s="100" t="s">
        <v>655</v>
      </c>
      <c r="F11" s="100" t="s">
        <v>655</v>
      </c>
      <c r="G11" s="101" t="s">
        <v>655</v>
      </c>
      <c r="H11" s="102" t="s">
        <v>655</v>
      </c>
    </row>
    <row r="12" spans="1:14" ht="14.85" customHeight="1">
      <c r="A12" s="1188"/>
      <c r="B12" s="1190"/>
      <c r="C12" s="410" t="s">
        <v>494</v>
      </c>
      <c r="D12" s="95">
        <v>324</v>
      </c>
      <c r="E12" s="95">
        <v>4368</v>
      </c>
      <c r="F12" s="95">
        <v>3417</v>
      </c>
      <c r="G12" s="96">
        <v>7.0000000000000007E-2</v>
      </c>
      <c r="H12" s="411">
        <v>78.2</v>
      </c>
    </row>
    <row r="13" spans="1:14" ht="14.85" customHeight="1">
      <c r="A13" s="1188"/>
      <c r="B13" s="1190"/>
      <c r="C13" s="410" t="s">
        <v>495</v>
      </c>
      <c r="D13" s="95">
        <v>236922</v>
      </c>
      <c r="E13" s="95">
        <v>1513143</v>
      </c>
      <c r="F13" s="95">
        <v>397413</v>
      </c>
      <c r="G13" s="96">
        <v>0.16</v>
      </c>
      <c r="H13" s="411">
        <v>26.3</v>
      </c>
    </row>
    <row r="14" spans="1:14" ht="14.85" customHeight="1">
      <c r="A14" s="1188"/>
      <c r="B14" s="1190"/>
      <c r="C14" s="410" t="s">
        <v>139</v>
      </c>
      <c r="D14" s="103" t="s">
        <v>655</v>
      </c>
      <c r="E14" s="103" t="s">
        <v>655</v>
      </c>
      <c r="F14" s="103" t="s">
        <v>655</v>
      </c>
      <c r="G14" s="104" t="s">
        <v>655</v>
      </c>
      <c r="H14" s="105" t="s">
        <v>655</v>
      </c>
    </row>
    <row r="15" spans="1:14" ht="14.85" customHeight="1">
      <c r="A15" s="1188"/>
      <c r="B15" s="1190"/>
      <c r="C15" s="410" t="s">
        <v>140</v>
      </c>
      <c r="D15" s="103" t="s">
        <v>655</v>
      </c>
      <c r="E15" s="103" t="s">
        <v>655</v>
      </c>
      <c r="F15" s="103" t="s">
        <v>655</v>
      </c>
      <c r="G15" s="104" t="s">
        <v>655</v>
      </c>
      <c r="H15" s="105" t="s">
        <v>655</v>
      </c>
    </row>
    <row r="16" spans="1:14" ht="14.85" customHeight="1" thickBot="1">
      <c r="A16" s="1188"/>
      <c r="B16" s="1190"/>
      <c r="C16" s="412" t="s">
        <v>496</v>
      </c>
      <c r="D16" s="97">
        <v>828504</v>
      </c>
      <c r="E16" s="97">
        <v>446760</v>
      </c>
      <c r="F16" s="97">
        <v>152511</v>
      </c>
      <c r="G16" s="98">
        <v>1.85</v>
      </c>
      <c r="H16" s="413">
        <v>34.1</v>
      </c>
    </row>
    <row r="17" spans="1:14" ht="14.85" customHeight="1" thickTop="1">
      <c r="A17" s="1188"/>
      <c r="B17" s="1191"/>
      <c r="C17" s="414" t="s">
        <v>129</v>
      </c>
      <c r="D17" s="106">
        <v>1065750</v>
      </c>
      <c r="E17" s="106">
        <v>1964271</v>
      </c>
      <c r="F17" s="106">
        <v>553341</v>
      </c>
      <c r="G17" s="99">
        <v>0.54</v>
      </c>
      <c r="H17" s="415">
        <v>28.2</v>
      </c>
    </row>
    <row r="18" spans="1:14" ht="14.85" customHeight="1">
      <c r="A18" s="1188"/>
      <c r="B18" s="1192" t="s">
        <v>142</v>
      </c>
      <c r="C18" s="416" t="s">
        <v>493</v>
      </c>
      <c r="D18" s="107">
        <v>1125768.423</v>
      </c>
      <c r="E18" s="108">
        <v>3525360</v>
      </c>
      <c r="F18" s="108">
        <v>1431330</v>
      </c>
      <c r="G18" s="109">
        <v>0.32</v>
      </c>
      <c r="H18" s="417">
        <v>40.6</v>
      </c>
      <c r="I18" s="408"/>
      <c r="J18" s="93"/>
      <c r="K18" s="93"/>
      <c r="L18" s="93"/>
      <c r="M18" s="110"/>
      <c r="N18" s="409"/>
    </row>
    <row r="19" spans="1:14" ht="14.85" customHeight="1">
      <c r="A19" s="1188"/>
      <c r="B19" s="1190"/>
      <c r="C19" s="410" t="s">
        <v>494</v>
      </c>
      <c r="D19" s="95">
        <v>130839</v>
      </c>
      <c r="E19" s="95">
        <v>1021080</v>
      </c>
      <c r="F19" s="95">
        <v>146466</v>
      </c>
      <c r="G19" s="96">
        <v>0.13</v>
      </c>
      <c r="H19" s="411">
        <v>14.3</v>
      </c>
    </row>
    <row r="20" spans="1:14" ht="14.85" customHeight="1">
      <c r="A20" s="1188"/>
      <c r="B20" s="1190"/>
      <c r="C20" s="410" t="s">
        <v>495</v>
      </c>
      <c r="D20" s="95">
        <v>1360065</v>
      </c>
      <c r="E20" s="95">
        <v>3529368</v>
      </c>
      <c r="F20" s="95">
        <v>2211276</v>
      </c>
      <c r="G20" s="96">
        <v>0.39</v>
      </c>
      <c r="H20" s="411">
        <v>62.7</v>
      </c>
    </row>
    <row r="21" spans="1:14" ht="14.85" customHeight="1">
      <c r="A21" s="1188"/>
      <c r="B21" s="1190"/>
      <c r="C21" s="410" t="s">
        <v>139</v>
      </c>
      <c r="D21" s="103" t="s">
        <v>655</v>
      </c>
      <c r="E21" s="103" t="s">
        <v>655</v>
      </c>
      <c r="F21" s="103" t="s">
        <v>655</v>
      </c>
      <c r="G21" s="104" t="s">
        <v>655</v>
      </c>
      <c r="H21" s="105" t="s">
        <v>655</v>
      </c>
    </row>
    <row r="22" spans="1:14" ht="14.85" customHeight="1">
      <c r="A22" s="1188"/>
      <c r="B22" s="1190"/>
      <c r="C22" s="410" t="s">
        <v>140</v>
      </c>
      <c r="D22" s="103" t="s">
        <v>655</v>
      </c>
      <c r="E22" s="103" t="s">
        <v>655</v>
      </c>
      <c r="F22" s="103" t="s">
        <v>655</v>
      </c>
      <c r="G22" s="104" t="s">
        <v>655</v>
      </c>
      <c r="H22" s="105" t="s">
        <v>655</v>
      </c>
    </row>
    <row r="23" spans="1:14" ht="14.85" customHeight="1" thickBot="1">
      <c r="A23" s="1188"/>
      <c r="B23" s="1190"/>
      <c r="C23" s="412" t="s">
        <v>496</v>
      </c>
      <c r="D23" s="111" t="s">
        <v>655</v>
      </c>
      <c r="E23" s="111" t="s">
        <v>655</v>
      </c>
      <c r="F23" s="111" t="s">
        <v>655</v>
      </c>
      <c r="G23" s="112" t="s">
        <v>655</v>
      </c>
      <c r="H23" s="113" t="s">
        <v>655</v>
      </c>
    </row>
    <row r="24" spans="1:14" ht="14.85" customHeight="1" thickTop="1">
      <c r="A24" s="1188"/>
      <c r="B24" s="1191"/>
      <c r="C24" s="414" t="s">
        <v>129</v>
      </c>
      <c r="D24" s="91">
        <v>2616672.423</v>
      </c>
      <c r="E24" s="91">
        <v>8075808</v>
      </c>
      <c r="F24" s="91">
        <v>3789072</v>
      </c>
      <c r="G24" s="99">
        <v>0.32</v>
      </c>
      <c r="H24" s="415">
        <v>46.9</v>
      </c>
    </row>
    <row r="25" spans="1:14" ht="14.85" customHeight="1">
      <c r="A25" s="1188"/>
      <c r="B25" s="1193" t="s">
        <v>143</v>
      </c>
      <c r="C25" s="416" t="s">
        <v>493</v>
      </c>
      <c r="D25" s="104" t="s">
        <v>620</v>
      </c>
      <c r="E25" s="104" t="s">
        <v>620</v>
      </c>
      <c r="F25" s="104" t="s">
        <v>620</v>
      </c>
      <c r="G25" s="104" t="s">
        <v>620</v>
      </c>
      <c r="H25" s="104" t="s">
        <v>620</v>
      </c>
    </row>
    <row r="26" spans="1:14" ht="14.85" customHeight="1">
      <c r="A26" s="1188"/>
      <c r="B26" s="1194"/>
      <c r="C26" s="410" t="s">
        <v>494</v>
      </c>
      <c r="D26" s="104" t="s">
        <v>620</v>
      </c>
      <c r="E26" s="104" t="s">
        <v>620</v>
      </c>
      <c r="F26" s="104" t="s">
        <v>620</v>
      </c>
      <c r="G26" s="104" t="s">
        <v>620</v>
      </c>
      <c r="H26" s="104" t="s">
        <v>620</v>
      </c>
    </row>
    <row r="27" spans="1:14" ht="14.85" customHeight="1">
      <c r="A27" s="1188"/>
      <c r="B27" s="1194"/>
      <c r="C27" s="410" t="s">
        <v>495</v>
      </c>
      <c r="D27" s="114">
        <v>912</v>
      </c>
      <c r="E27" s="115">
        <v>969600</v>
      </c>
      <c r="F27" s="115">
        <v>98400</v>
      </c>
      <c r="G27" s="96">
        <v>0</v>
      </c>
      <c r="H27" s="411">
        <v>10.1</v>
      </c>
    </row>
    <row r="28" spans="1:14" ht="14.85" customHeight="1">
      <c r="A28" s="1188"/>
      <c r="B28" s="1194"/>
      <c r="C28" s="410" t="s">
        <v>139</v>
      </c>
      <c r="D28" s="198" t="s">
        <v>137</v>
      </c>
      <c r="E28" s="199" t="s">
        <v>620</v>
      </c>
      <c r="F28" s="199" t="s">
        <v>620</v>
      </c>
      <c r="G28" s="104" t="s">
        <v>620</v>
      </c>
      <c r="H28" s="418" t="s">
        <v>620</v>
      </c>
    </row>
    <row r="29" spans="1:14" ht="14.85" customHeight="1">
      <c r="A29" s="1188"/>
      <c r="B29" s="1194"/>
      <c r="C29" s="410" t="s">
        <v>140</v>
      </c>
      <c r="D29" s="103" t="s">
        <v>137</v>
      </c>
      <c r="E29" s="103" t="s">
        <v>620</v>
      </c>
      <c r="F29" s="103" t="s">
        <v>620</v>
      </c>
      <c r="G29" s="104" t="s">
        <v>620</v>
      </c>
      <c r="H29" s="105" t="s">
        <v>620</v>
      </c>
    </row>
    <row r="30" spans="1:14" ht="14.85" customHeight="1" thickBot="1">
      <c r="A30" s="1188"/>
      <c r="B30" s="1194"/>
      <c r="C30" s="412" t="s">
        <v>496</v>
      </c>
      <c r="D30" s="116" t="s">
        <v>656</v>
      </c>
      <c r="E30" s="117">
        <v>7990548</v>
      </c>
      <c r="F30" s="117">
        <v>824919</v>
      </c>
      <c r="G30" s="98">
        <v>0</v>
      </c>
      <c r="H30" s="413">
        <v>10.3</v>
      </c>
    </row>
    <row r="31" spans="1:14" ht="14.85" customHeight="1" thickTop="1">
      <c r="A31" s="1188"/>
      <c r="B31" s="1195"/>
      <c r="C31" s="419" t="s">
        <v>129</v>
      </c>
      <c r="D31" s="91">
        <v>912</v>
      </c>
      <c r="E31" s="91">
        <v>8960148</v>
      </c>
      <c r="F31" s="91">
        <v>923319</v>
      </c>
      <c r="G31" s="118">
        <v>0</v>
      </c>
      <c r="H31" s="420">
        <v>10.3</v>
      </c>
    </row>
    <row r="32" spans="1:14" ht="14.85" customHeight="1">
      <c r="A32" s="1188"/>
      <c r="B32" s="1193" t="s">
        <v>144</v>
      </c>
      <c r="C32" s="416" t="s">
        <v>493</v>
      </c>
      <c r="D32" s="100" t="s">
        <v>137</v>
      </c>
      <c r="E32" s="119">
        <v>2184</v>
      </c>
      <c r="F32" s="421" t="s">
        <v>655</v>
      </c>
      <c r="G32" s="101" t="s">
        <v>655</v>
      </c>
      <c r="H32" s="422" t="s">
        <v>655</v>
      </c>
      <c r="I32" s="408"/>
      <c r="K32" s="93"/>
      <c r="L32" s="93"/>
      <c r="M32" s="94"/>
      <c r="N32" s="409"/>
    </row>
    <row r="33" spans="1:8" ht="14.85" customHeight="1">
      <c r="A33" s="1188"/>
      <c r="B33" s="1194"/>
      <c r="C33" s="410" t="s">
        <v>494</v>
      </c>
      <c r="D33" s="95">
        <v>3662.165</v>
      </c>
      <c r="E33" s="114">
        <v>47460</v>
      </c>
      <c r="F33" s="114">
        <v>9525</v>
      </c>
      <c r="G33" s="96">
        <v>0.08</v>
      </c>
      <c r="H33" s="411">
        <v>20.100000000000001</v>
      </c>
    </row>
    <row r="34" spans="1:8" ht="14.85" customHeight="1">
      <c r="A34" s="1188"/>
      <c r="B34" s="1194"/>
      <c r="C34" s="410" t="s">
        <v>495</v>
      </c>
      <c r="D34" s="95">
        <v>9190.9861339999989</v>
      </c>
      <c r="E34" s="114">
        <v>93240</v>
      </c>
      <c r="F34" s="114">
        <v>34350</v>
      </c>
      <c r="G34" s="96">
        <v>0.1</v>
      </c>
      <c r="H34" s="411">
        <v>36.799999999999997</v>
      </c>
    </row>
    <row r="35" spans="1:8" ht="14.85" customHeight="1">
      <c r="A35" s="1188"/>
      <c r="B35" s="1194"/>
      <c r="C35" s="410" t="s">
        <v>139</v>
      </c>
      <c r="D35" s="95">
        <v>204</v>
      </c>
      <c r="E35" s="114">
        <v>9144</v>
      </c>
      <c r="F35" s="114">
        <v>603</v>
      </c>
      <c r="G35" s="96">
        <v>0.02</v>
      </c>
      <c r="H35" s="411">
        <v>6.6</v>
      </c>
    </row>
    <row r="36" spans="1:8" ht="14.85" customHeight="1">
      <c r="A36" s="1188"/>
      <c r="B36" s="1194"/>
      <c r="C36" s="410" t="s">
        <v>140</v>
      </c>
      <c r="D36" s="95">
        <v>5780</v>
      </c>
      <c r="E36" s="114">
        <v>36924</v>
      </c>
      <c r="F36" s="114">
        <v>14082</v>
      </c>
      <c r="G36" s="96">
        <v>0.16</v>
      </c>
      <c r="H36" s="411">
        <v>38.1</v>
      </c>
    </row>
    <row r="37" spans="1:8" ht="14.85" customHeight="1" thickBot="1">
      <c r="A37" s="1188"/>
      <c r="B37" s="1194"/>
      <c r="C37" s="412" t="s">
        <v>496</v>
      </c>
      <c r="D37" s="97">
        <v>4157.74</v>
      </c>
      <c r="E37" s="116">
        <v>63204</v>
      </c>
      <c r="F37" s="116">
        <v>3951</v>
      </c>
      <c r="G37" s="98">
        <v>7.0000000000000007E-2</v>
      </c>
      <c r="H37" s="413">
        <v>6.3</v>
      </c>
    </row>
    <row r="38" spans="1:8" ht="14.85" customHeight="1" thickTop="1">
      <c r="A38" s="1188"/>
      <c r="B38" s="1195"/>
      <c r="C38" s="414" t="s">
        <v>129</v>
      </c>
      <c r="D38" s="106">
        <v>22994.891133999998</v>
      </c>
      <c r="E38" s="106">
        <v>252156</v>
      </c>
      <c r="F38" s="106">
        <v>62511</v>
      </c>
      <c r="G38" s="99">
        <v>0.09</v>
      </c>
      <c r="H38" s="415">
        <v>24.8</v>
      </c>
    </row>
    <row r="39" spans="1:8" ht="28.2" customHeight="1">
      <c r="A39" s="1188"/>
      <c r="B39" s="1196" t="s">
        <v>145</v>
      </c>
      <c r="C39" s="1197"/>
      <c r="D39" s="120">
        <v>22104056.775334001</v>
      </c>
      <c r="E39" s="120">
        <v>44044830</v>
      </c>
      <c r="F39" s="120">
        <v>23207803.5</v>
      </c>
      <c r="G39" s="121">
        <v>0.5</v>
      </c>
      <c r="H39" s="423">
        <v>52.7</v>
      </c>
    </row>
    <row r="40" spans="1:8" ht="28.2" customHeight="1" thickBot="1">
      <c r="A40" s="1189"/>
      <c r="B40" s="1198" t="s">
        <v>146</v>
      </c>
      <c r="C40" s="1199"/>
      <c r="D40" s="122">
        <v>2617584.423</v>
      </c>
      <c r="E40" s="122">
        <v>17035956</v>
      </c>
      <c r="F40" s="122">
        <v>4712391</v>
      </c>
      <c r="G40" s="123">
        <v>0.15</v>
      </c>
      <c r="H40" s="424">
        <v>27.7</v>
      </c>
    </row>
    <row r="41" spans="1:8" ht="14.85" customHeight="1">
      <c r="A41" s="1180" t="s">
        <v>89</v>
      </c>
      <c r="B41" s="1181"/>
      <c r="C41" s="406" t="s">
        <v>493</v>
      </c>
      <c r="D41" s="124">
        <v>962384.32799999998</v>
      </c>
      <c r="E41" s="125">
        <v>9333096</v>
      </c>
      <c r="F41" s="91">
        <v>1812252</v>
      </c>
      <c r="G41" s="92">
        <v>0.1</v>
      </c>
      <c r="H41" s="407">
        <v>19.399999999999999</v>
      </c>
    </row>
    <row r="42" spans="1:8" ht="14.85" customHeight="1">
      <c r="A42" s="1182"/>
      <c r="B42" s="1181"/>
      <c r="C42" s="410" t="s">
        <v>494</v>
      </c>
      <c r="D42" s="126">
        <v>129642.70000000001</v>
      </c>
      <c r="E42" s="127">
        <v>2894328</v>
      </c>
      <c r="F42" s="95">
        <v>552466.005</v>
      </c>
      <c r="G42" s="96">
        <v>0.04</v>
      </c>
      <c r="H42" s="411">
        <v>19.100000000000001</v>
      </c>
    </row>
    <row r="43" spans="1:8" ht="14.85" customHeight="1">
      <c r="A43" s="1182"/>
      <c r="B43" s="1181"/>
      <c r="C43" s="410" t="s">
        <v>495</v>
      </c>
      <c r="D43" s="126">
        <v>2370047.9460000005</v>
      </c>
      <c r="E43" s="127">
        <v>20628564</v>
      </c>
      <c r="F43" s="95">
        <v>3852138</v>
      </c>
      <c r="G43" s="96">
        <v>0.11</v>
      </c>
      <c r="H43" s="411">
        <v>18.7</v>
      </c>
    </row>
    <row r="44" spans="1:8" ht="14.85" customHeight="1">
      <c r="A44" s="1182"/>
      <c r="B44" s="1181"/>
      <c r="C44" s="410" t="s">
        <v>139</v>
      </c>
      <c r="D44" s="126">
        <v>31576.268000000004</v>
      </c>
      <c r="E44" s="127">
        <v>595896</v>
      </c>
      <c r="F44" s="95">
        <v>160008</v>
      </c>
      <c r="G44" s="96">
        <v>0.05</v>
      </c>
      <c r="H44" s="411">
        <v>26.9</v>
      </c>
    </row>
    <row r="45" spans="1:8" ht="14.85" customHeight="1">
      <c r="A45" s="1182"/>
      <c r="B45" s="1181"/>
      <c r="C45" s="410" t="s">
        <v>140</v>
      </c>
      <c r="D45" s="126">
        <v>170116.54019999996</v>
      </c>
      <c r="E45" s="127">
        <v>1639056</v>
      </c>
      <c r="F45" s="95">
        <v>541764</v>
      </c>
      <c r="G45" s="96">
        <v>0.1</v>
      </c>
      <c r="H45" s="411">
        <v>33.1</v>
      </c>
    </row>
    <row r="46" spans="1:8" ht="14.85" customHeight="1" thickBot="1">
      <c r="A46" s="1182"/>
      <c r="B46" s="1181"/>
      <c r="C46" s="412" t="s">
        <v>496</v>
      </c>
      <c r="D46" s="128">
        <v>202763.23199999996</v>
      </c>
      <c r="E46" s="129">
        <v>2526846</v>
      </c>
      <c r="F46" s="97">
        <v>294021</v>
      </c>
      <c r="G46" s="98">
        <v>0.08</v>
      </c>
      <c r="H46" s="413">
        <v>11.6</v>
      </c>
    </row>
    <row r="47" spans="1:8" ht="14.85" customHeight="1" thickTop="1" thickBot="1">
      <c r="A47" s="1182"/>
      <c r="B47" s="1181"/>
      <c r="C47" s="419" t="s">
        <v>129</v>
      </c>
      <c r="D47" s="130">
        <v>3866531.0142000006</v>
      </c>
      <c r="E47" s="125">
        <v>37617786</v>
      </c>
      <c r="F47" s="91">
        <v>7212649.0049999999</v>
      </c>
      <c r="G47" s="118">
        <v>0.1</v>
      </c>
      <c r="H47" s="420">
        <v>19.2</v>
      </c>
    </row>
    <row r="48" spans="1:8" ht="14.85" customHeight="1" thickBot="1">
      <c r="A48" s="1183" t="s">
        <v>147</v>
      </c>
      <c r="B48" s="1184"/>
      <c r="C48" s="425" t="s">
        <v>136</v>
      </c>
      <c r="D48" s="131">
        <v>0</v>
      </c>
      <c r="E48" s="132">
        <v>0</v>
      </c>
      <c r="F48" s="132">
        <v>0</v>
      </c>
      <c r="G48" s="133" t="s">
        <v>497</v>
      </c>
      <c r="H48" s="134" t="s">
        <v>497</v>
      </c>
    </row>
    <row r="49" spans="2:2" ht="14.85" customHeight="1">
      <c r="B49" s="401" t="s">
        <v>148</v>
      </c>
    </row>
  </sheetData>
  <mergeCells count="12">
    <mergeCell ref="A41:B47"/>
    <mergeCell ref="A48:B48"/>
    <mergeCell ref="G2:H2"/>
    <mergeCell ref="A3:B3"/>
    <mergeCell ref="A4:A40"/>
    <mergeCell ref="B4:B10"/>
    <mergeCell ref="B11:B17"/>
    <mergeCell ref="B18:B24"/>
    <mergeCell ref="B25:B31"/>
    <mergeCell ref="B32:B38"/>
    <mergeCell ref="B39:C39"/>
    <mergeCell ref="B40:C40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100"/>
  <sheetViews>
    <sheetView showGridLines="0" view="pageBreakPreview" topLeftCell="A63" zoomScale="120" zoomScaleNormal="120" zoomScaleSheetLayoutView="120" workbookViewId="0">
      <selection activeCell="N46" sqref="N46"/>
    </sheetView>
  </sheetViews>
  <sheetFormatPr defaultColWidth="9" defaultRowHeight="14.4"/>
  <cols>
    <col min="1" max="1" width="9" style="179" customWidth="1"/>
    <col min="2" max="2" width="9.33203125" style="180" customWidth="1"/>
    <col min="3" max="3" width="10" style="181" customWidth="1"/>
    <col min="4" max="4" width="14.33203125" style="179" customWidth="1"/>
    <col min="5" max="6" width="11.21875" style="179" customWidth="1"/>
    <col min="7" max="7" width="9.21875" style="179" customWidth="1"/>
    <col min="8" max="8" width="9.77734375" style="179" customWidth="1"/>
    <col min="9" max="9" width="7.44140625" style="179" customWidth="1"/>
    <col min="10" max="10" width="14.33203125" style="179" customWidth="1"/>
    <col min="11" max="11" width="3.77734375" style="179" customWidth="1"/>
    <col min="12" max="16384" width="9" style="179"/>
  </cols>
  <sheetData>
    <row r="1" spans="1:11">
      <c r="A1" s="179" t="s">
        <v>621</v>
      </c>
    </row>
    <row r="2" spans="1:11">
      <c r="A2" s="179" t="s">
        <v>363</v>
      </c>
    </row>
    <row r="3" spans="1:11" ht="21.75" customHeight="1">
      <c r="B3" s="179"/>
      <c r="C3" s="175"/>
      <c r="D3" s="1200" t="s">
        <v>622</v>
      </c>
      <c r="E3" s="1200"/>
      <c r="F3" s="1200"/>
      <c r="G3" s="1200"/>
      <c r="H3" s="1200"/>
      <c r="I3" s="1200"/>
    </row>
    <row r="4" spans="1:11" ht="14.25" customHeight="1">
      <c r="B4" s="183"/>
      <c r="C4" s="184" t="s">
        <v>157</v>
      </c>
      <c r="D4" s="1201" t="s">
        <v>498</v>
      </c>
      <c r="E4" s="1203" t="s">
        <v>549</v>
      </c>
      <c r="F4" s="1205" t="s">
        <v>158</v>
      </c>
      <c r="G4" s="1203" t="s">
        <v>499</v>
      </c>
      <c r="H4" s="1205" t="s">
        <v>500</v>
      </c>
      <c r="I4" s="1207" t="s">
        <v>159</v>
      </c>
      <c r="J4" s="1209" t="s">
        <v>160</v>
      </c>
      <c r="K4" s="181"/>
    </row>
    <row r="5" spans="1:11" s="185" customFormat="1" ht="14.25" customHeight="1">
      <c r="B5" s="1211" t="s">
        <v>161</v>
      </c>
      <c r="C5" s="1212"/>
      <c r="D5" s="1202"/>
      <c r="E5" s="1204"/>
      <c r="F5" s="1206"/>
      <c r="G5" s="1204"/>
      <c r="H5" s="1206"/>
      <c r="I5" s="1208"/>
      <c r="J5" s="1210"/>
      <c r="K5" s="181"/>
    </row>
    <row r="6" spans="1:11" s="175" customFormat="1" ht="21.75" customHeight="1">
      <c r="B6" s="1213" t="s">
        <v>501</v>
      </c>
      <c r="C6" s="432" t="s">
        <v>162</v>
      </c>
      <c r="D6" s="427">
        <v>72539</v>
      </c>
      <c r="E6" s="428">
        <v>1147</v>
      </c>
      <c r="F6" s="428">
        <v>740</v>
      </c>
      <c r="G6" s="428">
        <v>6838</v>
      </c>
      <c r="H6" s="429">
        <v>0</v>
      </c>
      <c r="I6" s="430">
        <v>2</v>
      </c>
      <c r="J6" s="429">
        <v>81266</v>
      </c>
      <c r="K6" s="431"/>
    </row>
    <row r="7" spans="1:11" s="176" customFormat="1" ht="21.75" customHeight="1">
      <c r="B7" s="1213"/>
      <c r="C7" s="437" t="s">
        <v>407</v>
      </c>
      <c r="D7" s="433">
        <v>78820</v>
      </c>
      <c r="E7" s="434">
        <v>1289</v>
      </c>
      <c r="F7" s="434">
        <v>753</v>
      </c>
      <c r="G7" s="434">
        <v>7150</v>
      </c>
      <c r="H7" s="435">
        <v>0</v>
      </c>
      <c r="I7" s="436">
        <v>2</v>
      </c>
      <c r="J7" s="429">
        <v>88014</v>
      </c>
      <c r="K7" s="431"/>
    </row>
    <row r="8" spans="1:11" s="176" customFormat="1" ht="21.75" customHeight="1">
      <c r="B8" s="1213"/>
      <c r="C8" s="426" t="s">
        <v>623</v>
      </c>
      <c r="D8" s="438">
        <v>85592</v>
      </c>
      <c r="E8" s="439">
        <v>1466</v>
      </c>
      <c r="F8" s="439">
        <v>744</v>
      </c>
      <c r="G8" s="439">
        <v>7242</v>
      </c>
      <c r="H8" s="440">
        <v>0</v>
      </c>
      <c r="I8" s="441">
        <v>2</v>
      </c>
      <c r="J8" s="429">
        <v>95046</v>
      </c>
      <c r="K8" s="431"/>
    </row>
    <row r="9" spans="1:11" s="176" customFormat="1" ht="21.75" customHeight="1">
      <c r="B9" s="1213"/>
      <c r="C9" s="813" t="s">
        <v>624</v>
      </c>
      <c r="D9" s="427">
        <v>93615</v>
      </c>
      <c r="E9" s="428">
        <v>1799</v>
      </c>
      <c r="F9" s="428">
        <v>775</v>
      </c>
      <c r="G9" s="428">
        <v>7281</v>
      </c>
      <c r="H9" s="429">
        <v>0</v>
      </c>
      <c r="I9" s="430">
        <v>1</v>
      </c>
      <c r="J9" s="429">
        <v>103471</v>
      </c>
      <c r="K9" s="431"/>
    </row>
    <row r="10" spans="1:11" s="176" customFormat="1" ht="21.75" customHeight="1">
      <c r="B10" s="1206"/>
      <c r="C10" s="814" t="s">
        <v>657</v>
      </c>
      <c r="D10" s="443">
        <v>103682</v>
      </c>
      <c r="E10" s="444">
        <v>2085</v>
      </c>
      <c r="F10" s="444">
        <v>839</v>
      </c>
      <c r="G10" s="444">
        <v>7136</v>
      </c>
      <c r="H10" s="445">
        <v>0</v>
      </c>
      <c r="I10" s="446">
        <v>2</v>
      </c>
      <c r="J10" s="443">
        <v>113744</v>
      </c>
      <c r="K10" s="431"/>
    </row>
    <row r="11" spans="1:11" s="175" customFormat="1" ht="21.75" customHeight="1">
      <c r="B11" s="1214" t="s">
        <v>502</v>
      </c>
      <c r="C11" s="426" t="str">
        <f>$C$6</f>
        <v>R2.3末</v>
      </c>
      <c r="D11" s="427">
        <v>89928</v>
      </c>
      <c r="E11" s="428">
        <v>1400</v>
      </c>
      <c r="F11" s="428">
        <v>1161</v>
      </c>
      <c r="G11" s="447">
        <v>8034</v>
      </c>
      <c r="H11" s="429">
        <v>0</v>
      </c>
      <c r="I11" s="430">
        <v>0</v>
      </c>
      <c r="J11" s="429">
        <v>100523</v>
      </c>
      <c r="K11" s="431"/>
    </row>
    <row r="12" spans="1:11" s="176" customFormat="1" ht="21.75" customHeight="1">
      <c r="B12" s="1214"/>
      <c r="C12" s="432" t="str">
        <f>$C$7</f>
        <v>R3.3末</v>
      </c>
      <c r="D12" s="433">
        <v>99123</v>
      </c>
      <c r="E12" s="434">
        <v>1593</v>
      </c>
      <c r="F12" s="434">
        <v>1198</v>
      </c>
      <c r="G12" s="448">
        <v>8425</v>
      </c>
      <c r="H12" s="435">
        <v>0</v>
      </c>
      <c r="I12" s="436">
        <v>1</v>
      </c>
      <c r="J12" s="433">
        <v>110340</v>
      </c>
      <c r="K12" s="431"/>
    </row>
    <row r="13" spans="1:11" s="176" customFormat="1" ht="21.75" customHeight="1">
      <c r="B13" s="1214"/>
      <c r="C13" s="437" t="str">
        <f>$C$8</f>
        <v>R4.3末</v>
      </c>
      <c r="D13" s="438">
        <v>108422</v>
      </c>
      <c r="E13" s="439">
        <v>1834</v>
      </c>
      <c r="F13" s="439">
        <v>1239</v>
      </c>
      <c r="G13" s="439">
        <v>8539</v>
      </c>
      <c r="H13" s="440">
        <v>0</v>
      </c>
      <c r="I13" s="441">
        <v>0</v>
      </c>
      <c r="J13" s="429">
        <v>120034</v>
      </c>
      <c r="K13" s="431"/>
    </row>
    <row r="14" spans="1:11" s="176" customFormat="1" ht="21.75" customHeight="1">
      <c r="B14" s="1214"/>
      <c r="C14" s="426" t="str">
        <f>$C$9</f>
        <v>R5.3末</v>
      </c>
      <c r="D14" s="427">
        <v>117611</v>
      </c>
      <c r="E14" s="428">
        <v>2183</v>
      </c>
      <c r="F14" s="428">
        <v>1339</v>
      </c>
      <c r="G14" s="428">
        <v>8652</v>
      </c>
      <c r="H14" s="429">
        <v>0</v>
      </c>
      <c r="I14" s="430">
        <v>0</v>
      </c>
      <c r="J14" s="427">
        <v>129785</v>
      </c>
      <c r="K14" s="431"/>
    </row>
    <row r="15" spans="1:11" s="176" customFormat="1" ht="21.75" customHeight="1">
      <c r="B15" s="1204"/>
      <c r="C15" s="442" t="str">
        <f>$C$10</f>
        <v>R6.3末</v>
      </c>
      <c r="D15" s="443">
        <v>127777</v>
      </c>
      <c r="E15" s="444">
        <v>2492</v>
      </c>
      <c r="F15" s="444">
        <v>1430</v>
      </c>
      <c r="G15" s="444">
        <v>8522</v>
      </c>
      <c r="H15" s="445">
        <v>0</v>
      </c>
      <c r="I15" s="446">
        <v>0</v>
      </c>
      <c r="J15" s="443">
        <v>140221</v>
      </c>
      <c r="K15" s="431"/>
    </row>
    <row r="16" spans="1:11" s="175" customFormat="1" ht="21.75" customHeight="1">
      <c r="B16" s="1213" t="s">
        <v>503</v>
      </c>
      <c r="C16" s="426" t="str">
        <f>$C$6</f>
        <v>R2.3末</v>
      </c>
      <c r="D16" s="427">
        <v>209126</v>
      </c>
      <c r="E16" s="428">
        <v>2671</v>
      </c>
      <c r="F16" s="428">
        <v>1911</v>
      </c>
      <c r="G16" s="447">
        <v>15227</v>
      </c>
      <c r="H16" s="429">
        <v>48</v>
      </c>
      <c r="I16" s="430">
        <v>47</v>
      </c>
      <c r="J16" s="429">
        <v>229030</v>
      </c>
      <c r="K16" s="431"/>
    </row>
    <row r="17" spans="2:11" s="176" customFormat="1" ht="21.75" customHeight="1">
      <c r="B17" s="1213"/>
      <c r="C17" s="432" t="str">
        <f>$C$7</f>
        <v>R3.3末</v>
      </c>
      <c r="D17" s="433">
        <v>227348</v>
      </c>
      <c r="E17" s="434">
        <v>2958</v>
      </c>
      <c r="F17" s="434">
        <v>1960</v>
      </c>
      <c r="G17" s="448">
        <v>15701</v>
      </c>
      <c r="H17" s="435">
        <v>34</v>
      </c>
      <c r="I17" s="436">
        <v>62</v>
      </c>
      <c r="J17" s="433">
        <v>248063</v>
      </c>
      <c r="K17" s="431"/>
    </row>
    <row r="18" spans="2:11" s="176" customFormat="1" ht="21.75" customHeight="1">
      <c r="B18" s="1213"/>
      <c r="C18" s="437" t="str">
        <f>$C$8</f>
        <v>R4.3末</v>
      </c>
      <c r="D18" s="438">
        <v>246174</v>
      </c>
      <c r="E18" s="439">
        <v>3374</v>
      </c>
      <c r="F18" s="439">
        <v>2086</v>
      </c>
      <c r="G18" s="439">
        <v>15688</v>
      </c>
      <c r="H18" s="440">
        <v>27</v>
      </c>
      <c r="I18" s="441">
        <v>112</v>
      </c>
      <c r="J18" s="429">
        <v>267461</v>
      </c>
      <c r="K18" s="431"/>
    </row>
    <row r="19" spans="2:11" s="176" customFormat="1" ht="21.75" customHeight="1">
      <c r="B19" s="1213"/>
      <c r="C19" s="426" t="str">
        <f>$C$9</f>
        <v>R5.3末</v>
      </c>
      <c r="D19" s="427">
        <v>265751</v>
      </c>
      <c r="E19" s="428">
        <v>3936</v>
      </c>
      <c r="F19" s="428">
        <v>2373</v>
      </c>
      <c r="G19" s="428">
        <v>15562</v>
      </c>
      <c r="H19" s="429">
        <v>20</v>
      </c>
      <c r="I19" s="430">
        <v>121</v>
      </c>
      <c r="J19" s="429">
        <v>287763</v>
      </c>
      <c r="K19" s="431"/>
    </row>
    <row r="20" spans="2:11" s="176" customFormat="1" ht="21.75" customHeight="1">
      <c r="B20" s="1206"/>
      <c r="C20" s="442" t="str">
        <f>$C$10</f>
        <v>R6.3末</v>
      </c>
      <c r="D20" s="443">
        <v>288116</v>
      </c>
      <c r="E20" s="444">
        <v>4653</v>
      </c>
      <c r="F20" s="444">
        <v>2640</v>
      </c>
      <c r="G20" s="444">
        <v>15194</v>
      </c>
      <c r="H20" s="445">
        <v>14</v>
      </c>
      <c r="I20" s="446">
        <v>131</v>
      </c>
      <c r="J20" s="445">
        <v>310748</v>
      </c>
      <c r="K20" s="431"/>
    </row>
    <row r="21" spans="2:11" s="175" customFormat="1" ht="21.75" customHeight="1">
      <c r="B21" s="1213" t="s">
        <v>504</v>
      </c>
      <c r="C21" s="426" t="str">
        <f>$C$6</f>
        <v>R2.3末</v>
      </c>
      <c r="D21" s="427">
        <v>75491</v>
      </c>
      <c r="E21" s="428">
        <v>1056</v>
      </c>
      <c r="F21" s="428">
        <v>1377</v>
      </c>
      <c r="G21" s="447">
        <v>5521</v>
      </c>
      <c r="H21" s="429">
        <v>2</v>
      </c>
      <c r="I21" s="430">
        <v>0</v>
      </c>
      <c r="J21" s="429">
        <v>83447</v>
      </c>
      <c r="K21" s="431"/>
    </row>
    <row r="22" spans="2:11" s="176" customFormat="1" ht="21.75" customHeight="1">
      <c r="B22" s="1213"/>
      <c r="C22" s="432" t="str">
        <f>$C$7</f>
        <v>R3.3末</v>
      </c>
      <c r="D22" s="433">
        <v>82875</v>
      </c>
      <c r="E22" s="434">
        <v>1202</v>
      </c>
      <c r="F22" s="434">
        <v>1369</v>
      </c>
      <c r="G22" s="448">
        <v>5741</v>
      </c>
      <c r="H22" s="435">
        <v>1</v>
      </c>
      <c r="I22" s="436">
        <v>0</v>
      </c>
      <c r="J22" s="433">
        <v>91188</v>
      </c>
      <c r="K22" s="431"/>
    </row>
    <row r="23" spans="2:11" s="176" customFormat="1" ht="21.75" customHeight="1">
      <c r="B23" s="1213"/>
      <c r="C23" s="437" t="str">
        <f>$C$8</f>
        <v>R4.3末</v>
      </c>
      <c r="D23" s="438">
        <v>90007</v>
      </c>
      <c r="E23" s="439">
        <v>1385</v>
      </c>
      <c r="F23" s="439">
        <v>1401</v>
      </c>
      <c r="G23" s="439">
        <v>5671</v>
      </c>
      <c r="H23" s="440">
        <v>1</v>
      </c>
      <c r="I23" s="441">
        <v>0</v>
      </c>
      <c r="J23" s="429">
        <v>98465</v>
      </c>
      <c r="K23" s="431"/>
    </row>
    <row r="24" spans="2:11" s="176" customFormat="1" ht="21.75" customHeight="1">
      <c r="B24" s="1213"/>
      <c r="C24" s="426" t="str">
        <f>$C$9</f>
        <v>R5.3末</v>
      </c>
      <c r="D24" s="427">
        <v>97398</v>
      </c>
      <c r="E24" s="428">
        <v>1638</v>
      </c>
      <c r="F24" s="428">
        <v>1440</v>
      </c>
      <c r="G24" s="428">
        <v>5672</v>
      </c>
      <c r="H24" s="429">
        <v>0</v>
      </c>
      <c r="I24" s="430">
        <v>0</v>
      </c>
      <c r="J24" s="427">
        <v>106148</v>
      </c>
      <c r="K24" s="431"/>
    </row>
    <row r="25" spans="2:11" s="176" customFormat="1" ht="21.75" customHeight="1">
      <c r="B25" s="1206"/>
      <c r="C25" s="442" t="str">
        <f>$C$10</f>
        <v>R6.3末</v>
      </c>
      <c r="D25" s="443">
        <v>105732</v>
      </c>
      <c r="E25" s="444">
        <v>1940</v>
      </c>
      <c r="F25" s="444">
        <v>1444</v>
      </c>
      <c r="G25" s="444">
        <v>5570</v>
      </c>
      <c r="H25" s="445">
        <v>0</v>
      </c>
      <c r="I25" s="446">
        <v>0</v>
      </c>
      <c r="J25" s="443">
        <v>114686</v>
      </c>
      <c r="K25" s="431"/>
    </row>
    <row r="26" spans="2:11" s="175" customFormat="1" ht="21.75" customHeight="1">
      <c r="B26" s="1213" t="s">
        <v>505</v>
      </c>
      <c r="C26" s="426" t="str">
        <f>$C$6</f>
        <v>R2.3末</v>
      </c>
      <c r="D26" s="427">
        <v>92341</v>
      </c>
      <c r="E26" s="428">
        <v>1512</v>
      </c>
      <c r="F26" s="428">
        <v>1659</v>
      </c>
      <c r="G26" s="447">
        <v>7384</v>
      </c>
      <c r="H26" s="429">
        <v>1</v>
      </c>
      <c r="I26" s="430">
        <v>1</v>
      </c>
      <c r="J26" s="429">
        <v>102898</v>
      </c>
      <c r="K26" s="431"/>
    </row>
    <row r="27" spans="2:11" s="176" customFormat="1" ht="21.75" customHeight="1">
      <c r="B27" s="1213"/>
      <c r="C27" s="432" t="str">
        <f>$C$7</f>
        <v>R3.3末</v>
      </c>
      <c r="D27" s="433">
        <v>100584</v>
      </c>
      <c r="E27" s="434">
        <v>1701</v>
      </c>
      <c r="F27" s="434">
        <v>1794</v>
      </c>
      <c r="G27" s="448">
        <v>7675</v>
      </c>
      <c r="H27" s="435">
        <v>1</v>
      </c>
      <c r="I27" s="436">
        <v>3</v>
      </c>
      <c r="J27" s="433">
        <v>111758</v>
      </c>
      <c r="K27" s="431"/>
    </row>
    <row r="28" spans="2:11" s="176" customFormat="1" ht="21.75" customHeight="1">
      <c r="B28" s="1213"/>
      <c r="C28" s="437" t="str">
        <f>$C$8</f>
        <v>R4.3末</v>
      </c>
      <c r="D28" s="438">
        <v>109312</v>
      </c>
      <c r="E28" s="439">
        <v>1935</v>
      </c>
      <c r="F28" s="439">
        <v>1968</v>
      </c>
      <c r="G28" s="439">
        <v>7760</v>
      </c>
      <c r="H28" s="440">
        <v>0</v>
      </c>
      <c r="I28" s="441">
        <v>4</v>
      </c>
      <c r="J28" s="429">
        <v>120979</v>
      </c>
      <c r="K28" s="431"/>
    </row>
    <row r="29" spans="2:11" s="176" customFormat="1" ht="21.75" customHeight="1">
      <c r="B29" s="1213"/>
      <c r="C29" s="426" t="str">
        <f>$C$9</f>
        <v>R5.3末</v>
      </c>
      <c r="D29" s="427">
        <v>118774</v>
      </c>
      <c r="E29" s="428">
        <v>2301</v>
      </c>
      <c r="F29" s="428">
        <v>2073</v>
      </c>
      <c r="G29" s="428">
        <v>7759</v>
      </c>
      <c r="H29" s="429">
        <v>0</v>
      </c>
      <c r="I29" s="430">
        <v>5</v>
      </c>
      <c r="J29" s="427">
        <v>130912</v>
      </c>
      <c r="K29" s="431"/>
    </row>
    <row r="30" spans="2:11" s="176" customFormat="1" ht="21.75" customHeight="1">
      <c r="B30" s="1206"/>
      <c r="C30" s="442" t="str">
        <f>$C$10</f>
        <v>R6.3末</v>
      </c>
      <c r="D30" s="443">
        <v>128976</v>
      </c>
      <c r="E30" s="444">
        <v>2711</v>
      </c>
      <c r="F30" s="444">
        <v>2106</v>
      </c>
      <c r="G30" s="444">
        <v>7615</v>
      </c>
      <c r="H30" s="445">
        <v>0</v>
      </c>
      <c r="I30" s="446">
        <v>4</v>
      </c>
      <c r="J30" s="443">
        <v>141412</v>
      </c>
      <c r="K30" s="431"/>
    </row>
    <row r="31" spans="2:11" s="175" customFormat="1" ht="21.75" customHeight="1">
      <c r="B31" s="1213" t="s">
        <v>506</v>
      </c>
      <c r="C31" s="426" t="str">
        <f>$C$6</f>
        <v>R2.3末</v>
      </c>
      <c r="D31" s="427">
        <v>183154</v>
      </c>
      <c r="E31" s="428">
        <v>2837</v>
      </c>
      <c r="F31" s="428">
        <v>3641</v>
      </c>
      <c r="G31" s="447">
        <v>13753</v>
      </c>
      <c r="H31" s="429">
        <v>7</v>
      </c>
      <c r="I31" s="430">
        <v>70</v>
      </c>
      <c r="J31" s="429">
        <v>203462</v>
      </c>
      <c r="K31" s="431"/>
    </row>
    <row r="32" spans="2:11" s="176" customFormat="1" ht="21.75" customHeight="1">
      <c r="B32" s="1213"/>
      <c r="C32" s="432" t="str">
        <f>$C$7</f>
        <v>R3.3末</v>
      </c>
      <c r="D32" s="433">
        <v>201121</v>
      </c>
      <c r="E32" s="434">
        <v>3161</v>
      </c>
      <c r="F32" s="434">
        <v>3702</v>
      </c>
      <c r="G32" s="448">
        <v>14015</v>
      </c>
      <c r="H32" s="435">
        <v>4</v>
      </c>
      <c r="I32" s="436">
        <v>118</v>
      </c>
      <c r="J32" s="433">
        <v>222121</v>
      </c>
      <c r="K32" s="431"/>
    </row>
    <row r="33" spans="2:11" s="176" customFormat="1" ht="21.75" customHeight="1">
      <c r="B33" s="1213"/>
      <c r="C33" s="437" t="str">
        <f>$C$8</f>
        <v>R4.3末</v>
      </c>
      <c r="D33" s="438">
        <v>218817</v>
      </c>
      <c r="E33" s="439">
        <v>3641</v>
      </c>
      <c r="F33" s="439">
        <v>3839</v>
      </c>
      <c r="G33" s="439">
        <v>13883</v>
      </c>
      <c r="H33" s="440">
        <v>4</v>
      </c>
      <c r="I33" s="441">
        <v>345</v>
      </c>
      <c r="J33" s="429">
        <v>240529</v>
      </c>
      <c r="K33" s="431"/>
    </row>
    <row r="34" spans="2:11" s="176" customFormat="1" ht="21.75" customHeight="1">
      <c r="B34" s="1213"/>
      <c r="C34" s="426" t="str">
        <f>$C$9</f>
        <v>R5.3末</v>
      </c>
      <c r="D34" s="427">
        <v>236568</v>
      </c>
      <c r="E34" s="428">
        <v>4272</v>
      </c>
      <c r="F34" s="428">
        <v>4040</v>
      </c>
      <c r="G34" s="428">
        <v>13724</v>
      </c>
      <c r="H34" s="429">
        <v>1</v>
      </c>
      <c r="I34" s="430">
        <v>384</v>
      </c>
      <c r="J34" s="427">
        <v>258989</v>
      </c>
      <c r="K34" s="431"/>
    </row>
    <row r="35" spans="2:11" s="176" customFormat="1" ht="21.75" customHeight="1">
      <c r="B35" s="1206"/>
      <c r="C35" s="442" t="str">
        <f>$C$10</f>
        <v>R6.3末</v>
      </c>
      <c r="D35" s="443">
        <v>257200</v>
      </c>
      <c r="E35" s="444">
        <v>5169</v>
      </c>
      <c r="F35" s="444">
        <v>4315</v>
      </c>
      <c r="G35" s="444">
        <v>13340</v>
      </c>
      <c r="H35" s="445">
        <v>1</v>
      </c>
      <c r="I35" s="446">
        <v>453</v>
      </c>
      <c r="J35" s="443">
        <v>280478</v>
      </c>
      <c r="K35" s="431"/>
    </row>
    <row r="36" spans="2:11" s="175" customFormat="1" ht="21.75" customHeight="1">
      <c r="B36" s="1213" t="s">
        <v>163</v>
      </c>
      <c r="C36" s="426" t="str">
        <f>$C$6</f>
        <v>R2.3末</v>
      </c>
      <c r="D36" s="449">
        <v>722579</v>
      </c>
      <c r="E36" s="434">
        <v>10623</v>
      </c>
      <c r="F36" s="434">
        <v>10489</v>
      </c>
      <c r="G36" s="434">
        <v>56757</v>
      </c>
      <c r="H36" s="434">
        <v>58</v>
      </c>
      <c r="I36" s="436">
        <v>120</v>
      </c>
      <c r="J36" s="429">
        <v>800626</v>
      </c>
      <c r="K36" s="431"/>
    </row>
    <row r="37" spans="2:11" s="176" customFormat="1" ht="21.75" customHeight="1">
      <c r="B37" s="1213"/>
      <c r="C37" s="432" t="str">
        <f>$C$7</f>
        <v>R3.3末</v>
      </c>
      <c r="D37" s="450">
        <v>789871</v>
      </c>
      <c r="E37" s="434">
        <v>11904</v>
      </c>
      <c r="F37" s="434">
        <v>10776</v>
      </c>
      <c r="G37" s="434">
        <v>58707</v>
      </c>
      <c r="H37" s="434">
        <v>40</v>
      </c>
      <c r="I37" s="436">
        <v>186</v>
      </c>
      <c r="J37" s="435">
        <v>871484</v>
      </c>
      <c r="K37" s="431"/>
    </row>
    <row r="38" spans="2:11" s="176" customFormat="1" ht="21.75" customHeight="1">
      <c r="B38" s="1213"/>
      <c r="C38" s="437" t="str">
        <f>$C$8</f>
        <v>R4.3末</v>
      </c>
      <c r="D38" s="438">
        <v>858324</v>
      </c>
      <c r="E38" s="439">
        <v>13635</v>
      </c>
      <c r="F38" s="439">
        <v>11277</v>
      </c>
      <c r="G38" s="439">
        <v>58783</v>
      </c>
      <c r="H38" s="440">
        <v>32</v>
      </c>
      <c r="I38" s="441">
        <v>463</v>
      </c>
      <c r="J38" s="429">
        <v>942514</v>
      </c>
      <c r="K38" s="431"/>
    </row>
    <row r="39" spans="2:11" s="176" customFormat="1" ht="21.75" customHeight="1">
      <c r="B39" s="1213"/>
      <c r="C39" s="426" t="str">
        <f>$C$9</f>
        <v>R5.3末</v>
      </c>
      <c r="D39" s="427">
        <v>929717</v>
      </c>
      <c r="E39" s="428">
        <v>16129</v>
      </c>
      <c r="F39" s="428">
        <v>12040</v>
      </c>
      <c r="G39" s="428">
        <v>58650</v>
      </c>
      <c r="H39" s="429">
        <v>21</v>
      </c>
      <c r="I39" s="430">
        <v>511</v>
      </c>
      <c r="J39" s="427">
        <v>1017068</v>
      </c>
      <c r="K39" s="431"/>
    </row>
    <row r="40" spans="2:11" s="176" customFormat="1" ht="21.75" customHeight="1">
      <c r="B40" s="1206"/>
      <c r="C40" s="442" t="str">
        <f>$C$10</f>
        <v>R6.3末</v>
      </c>
      <c r="D40" s="443">
        <v>1011483</v>
      </c>
      <c r="E40" s="444">
        <v>19050</v>
      </c>
      <c r="F40" s="444">
        <v>12774</v>
      </c>
      <c r="G40" s="444">
        <v>57377</v>
      </c>
      <c r="H40" s="445">
        <v>15</v>
      </c>
      <c r="I40" s="446">
        <v>590</v>
      </c>
      <c r="J40" s="443">
        <v>1101289</v>
      </c>
      <c r="K40" s="431"/>
    </row>
    <row r="41" spans="2:11" s="175" customFormat="1" ht="21.75" customHeight="1">
      <c r="B41" s="1213" t="s">
        <v>164</v>
      </c>
      <c r="C41" s="426" t="str">
        <f>$C$6</f>
        <v>R2.3末</v>
      </c>
      <c r="D41" s="427">
        <v>9190257</v>
      </c>
      <c r="E41" s="428">
        <v>136284</v>
      </c>
      <c r="F41" s="428">
        <v>118881</v>
      </c>
      <c r="G41" s="447">
        <v>834833</v>
      </c>
      <c r="H41" s="429">
        <v>7948</v>
      </c>
      <c r="I41" s="430">
        <v>3759</v>
      </c>
      <c r="J41" s="438">
        <v>10291962</v>
      </c>
      <c r="K41" s="431"/>
    </row>
    <row r="42" spans="2:11" s="176" customFormat="1" ht="21.75" customHeight="1">
      <c r="B42" s="1213"/>
      <c r="C42" s="432" t="str">
        <f>$C$7</f>
        <v>R3.3末</v>
      </c>
      <c r="D42" s="433">
        <v>9921147</v>
      </c>
      <c r="E42" s="434">
        <v>151355</v>
      </c>
      <c r="F42" s="434">
        <v>125580</v>
      </c>
      <c r="G42" s="448">
        <v>844707</v>
      </c>
      <c r="H42" s="435">
        <v>6583</v>
      </c>
      <c r="I42" s="436">
        <v>5279</v>
      </c>
      <c r="J42" s="433">
        <v>11054651</v>
      </c>
      <c r="K42" s="431"/>
    </row>
    <row r="43" spans="2:11" s="176" customFormat="1" ht="21.75" customHeight="1">
      <c r="B43" s="1213"/>
      <c r="C43" s="437" t="str">
        <f>$C$8</f>
        <v>R4.3末</v>
      </c>
      <c r="D43" s="438">
        <v>10704008</v>
      </c>
      <c r="E43" s="439">
        <v>174377</v>
      </c>
      <c r="F43" s="439">
        <v>140205</v>
      </c>
      <c r="G43" s="439">
        <v>824096</v>
      </c>
      <c r="H43" s="440">
        <v>5324</v>
      </c>
      <c r="I43" s="441">
        <v>7114</v>
      </c>
      <c r="J43" s="429">
        <v>11855124</v>
      </c>
      <c r="K43" s="431"/>
    </row>
    <row r="44" spans="2:11" s="176" customFormat="1" ht="21.75" customHeight="1">
      <c r="B44" s="1213"/>
      <c r="C44" s="426" t="str">
        <f>$C$9</f>
        <v>R5.3末</v>
      </c>
      <c r="D44" s="427">
        <v>11548804</v>
      </c>
      <c r="E44" s="428">
        <v>207800</v>
      </c>
      <c r="F44" s="428">
        <v>164793</v>
      </c>
      <c r="G44" s="428">
        <v>799989</v>
      </c>
      <c r="H44" s="429">
        <v>4638</v>
      </c>
      <c r="I44" s="430">
        <v>7474</v>
      </c>
      <c r="J44" s="427">
        <v>12733498</v>
      </c>
      <c r="K44" s="431"/>
    </row>
    <row r="45" spans="2:11" s="176" customFormat="1" ht="21.75" customHeight="1">
      <c r="B45" s="1206"/>
      <c r="C45" s="442" t="str">
        <f>$C$10</f>
        <v>R6.3末</v>
      </c>
      <c r="D45" s="443">
        <v>12572871</v>
      </c>
      <c r="E45" s="444">
        <v>252853</v>
      </c>
      <c r="F45" s="444">
        <v>196182</v>
      </c>
      <c r="G45" s="444">
        <v>763032</v>
      </c>
      <c r="H45" s="445">
        <v>4094</v>
      </c>
      <c r="I45" s="446">
        <v>8052</v>
      </c>
      <c r="J45" s="443">
        <v>13797084</v>
      </c>
      <c r="K45" s="431"/>
    </row>
    <row r="46" spans="2:11" s="176" customFormat="1" ht="15" customHeight="1">
      <c r="B46" s="181"/>
      <c r="C46" s="451"/>
      <c r="D46" s="431"/>
      <c r="E46" s="431"/>
      <c r="F46" s="431"/>
      <c r="G46" s="431"/>
      <c r="H46" s="431"/>
      <c r="I46" s="431"/>
      <c r="J46" s="431"/>
      <c r="K46" s="431"/>
    </row>
    <row r="47" spans="2:11" ht="10.050000000000001" customHeight="1"/>
    <row r="48" spans="2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spans="2:9" ht="18.75" customHeight="1"/>
    <row r="82" spans="2:9" ht="18.75" customHeight="1"/>
    <row r="83" spans="2:9" ht="18.75" customHeight="1"/>
    <row r="84" spans="2:9" ht="18.75" customHeight="1"/>
    <row r="85" spans="2:9" ht="18.75" customHeight="1"/>
    <row r="86" spans="2:9" ht="18.75" customHeight="1"/>
    <row r="87" spans="2:9" s="175" customFormat="1" ht="18.75" customHeight="1"/>
    <row r="88" spans="2:9" s="175" customFormat="1" ht="18.75" customHeight="1"/>
    <row r="89" spans="2:9" s="175" customFormat="1" ht="18.75" customHeight="1"/>
    <row r="90" spans="2:9" s="175" customFormat="1" ht="18.75" customHeight="1"/>
    <row r="91" spans="2:9" s="175" customFormat="1" ht="20.100000000000001" customHeight="1"/>
    <row r="92" spans="2:9" s="175" customFormat="1" ht="20.100000000000001" customHeight="1"/>
    <row r="93" spans="2:9" s="175" customFormat="1" ht="20.100000000000001" customHeight="1">
      <c r="B93" s="186" t="s">
        <v>507</v>
      </c>
    </row>
    <row r="94" spans="2:9" s="175" customFormat="1" ht="20.100000000000001" customHeight="1">
      <c r="B94" s="186" t="s">
        <v>508</v>
      </c>
    </row>
    <row r="95" spans="2:9" ht="20.100000000000001" customHeight="1">
      <c r="B95" s="186" t="s">
        <v>509</v>
      </c>
    </row>
    <row r="96" spans="2:9" ht="20.100000000000001" customHeight="1">
      <c r="B96" s="186"/>
      <c r="D96" s="175"/>
      <c r="E96" s="175"/>
      <c r="F96" s="175"/>
      <c r="G96" s="175"/>
      <c r="H96" s="175"/>
      <c r="I96" s="175"/>
    </row>
    <row r="97" spans="4:9" ht="20.100000000000001" customHeight="1">
      <c r="D97" s="175"/>
      <c r="E97" s="175"/>
      <c r="F97" s="175"/>
      <c r="G97" s="175"/>
      <c r="H97" s="175"/>
      <c r="I97" s="175"/>
    </row>
    <row r="98" spans="4:9" ht="18.75" customHeight="1">
      <c r="D98" s="175"/>
      <c r="E98" s="175"/>
      <c r="F98" s="175"/>
      <c r="G98" s="186"/>
      <c r="H98" s="175"/>
      <c r="I98" s="175"/>
    </row>
    <row r="99" spans="4:9" ht="18.75" customHeight="1">
      <c r="D99" s="175"/>
      <c r="E99" s="175"/>
      <c r="F99" s="175"/>
      <c r="G99" s="186"/>
      <c r="H99" s="175"/>
      <c r="I99" s="175"/>
    </row>
    <row r="100" spans="4:9">
      <c r="D100" s="175"/>
      <c r="E100" s="175"/>
      <c r="F100" s="175"/>
      <c r="G100" s="175"/>
      <c r="H100" s="175"/>
      <c r="I100" s="175"/>
    </row>
  </sheetData>
  <mergeCells count="17">
    <mergeCell ref="B21:B25"/>
    <mergeCell ref="B26:B30"/>
    <mergeCell ref="B31:B35"/>
    <mergeCell ref="B36:B40"/>
    <mergeCell ref="B41:B45"/>
    <mergeCell ref="J4:J5"/>
    <mergeCell ref="B5:C5"/>
    <mergeCell ref="B6:B10"/>
    <mergeCell ref="B11:B15"/>
    <mergeCell ref="B16:B20"/>
    <mergeCell ref="D3:I3"/>
    <mergeCell ref="D4:D5"/>
    <mergeCell ref="E4:E5"/>
    <mergeCell ref="F4:F5"/>
    <mergeCell ref="G4:G5"/>
    <mergeCell ref="H4:H5"/>
    <mergeCell ref="I4:I5"/>
  </mergeCells>
  <phoneticPr fontId="6"/>
  <printOptions horizontalCentered="1"/>
  <pageMargins left="0.70866141732283472" right="0.39370078740157483" top="0.74803149606299213" bottom="0.43307086614173229" header="0.31496062992125984" footer="0.31496062992125984"/>
  <pageSetup paperSize="9" scale="7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3CBA-CE50-4B46-AB8B-AF2C2C6B7726}">
  <sheetPr>
    <tabColor rgb="FF66FF99"/>
    <pageSetUpPr fitToPage="1"/>
  </sheetPr>
  <dimension ref="A1:R32"/>
  <sheetViews>
    <sheetView view="pageBreakPreview" topLeftCell="D1" zoomScaleNormal="100" zoomScaleSheetLayoutView="100" workbookViewId="0">
      <selection activeCell="P17" sqref="P17"/>
    </sheetView>
  </sheetViews>
  <sheetFormatPr defaultColWidth="9" defaultRowHeight="13.2"/>
  <cols>
    <col min="1" max="1" width="3.6640625" style="454" customWidth="1"/>
    <col min="2" max="2" width="18.109375" style="453" bestFit="1" customWidth="1"/>
    <col min="3" max="3" width="28.21875" style="454" bestFit="1" customWidth="1"/>
    <col min="4" max="4" width="8.6640625" style="454" bestFit="1" customWidth="1"/>
    <col min="5" max="6" width="8.6640625" style="454" hidden="1" customWidth="1"/>
    <col min="7" max="8" width="10.6640625" style="454" customWidth="1"/>
    <col min="9" max="10" width="10.6640625" style="454" hidden="1" customWidth="1"/>
    <col min="11" max="11" width="12.6640625" style="454" customWidth="1"/>
    <col min="12" max="14" width="10.6640625" style="454" customWidth="1"/>
    <col min="15" max="15" width="12.6640625" style="454" customWidth="1"/>
    <col min="16" max="16" width="10.6640625" style="454" customWidth="1"/>
    <col min="17" max="17" width="12.88671875" style="454" customWidth="1"/>
    <col min="18" max="18" width="4.6640625" style="454" customWidth="1"/>
    <col min="19" max="16384" width="9" style="454"/>
  </cols>
  <sheetData>
    <row r="1" spans="1:18" ht="16.2">
      <c r="A1" s="452" t="s">
        <v>625</v>
      </c>
    </row>
    <row r="3" spans="1:18" ht="16.8" thickBot="1">
      <c r="A3" s="455" t="s">
        <v>165</v>
      </c>
      <c r="B3" s="455"/>
      <c r="C3" s="455"/>
      <c r="Q3" s="456" t="s">
        <v>658</v>
      </c>
    </row>
    <row r="4" spans="1:18">
      <c r="A4" s="1215" t="s">
        <v>166</v>
      </c>
      <c r="B4" s="1217" t="s">
        <v>167</v>
      </c>
      <c r="C4" s="1219" t="s">
        <v>168</v>
      </c>
      <c r="D4" s="1219" t="s">
        <v>169</v>
      </c>
      <c r="E4" s="1221" t="s">
        <v>565</v>
      </c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3"/>
      <c r="R4" s="1224" t="s">
        <v>170</v>
      </c>
    </row>
    <row r="5" spans="1:18">
      <c r="A5" s="1216"/>
      <c r="B5" s="1218"/>
      <c r="C5" s="1220"/>
      <c r="D5" s="1220"/>
      <c r="E5" s="1226" t="s">
        <v>566</v>
      </c>
      <c r="F5" s="1226" t="s">
        <v>567</v>
      </c>
      <c r="G5" s="1220" t="s">
        <v>171</v>
      </c>
      <c r="H5" s="1220"/>
      <c r="I5" s="1226" t="s">
        <v>566</v>
      </c>
      <c r="J5" s="1226" t="s">
        <v>567</v>
      </c>
      <c r="K5" s="1220" t="s">
        <v>172</v>
      </c>
      <c r="L5" s="1220"/>
      <c r="M5" s="1220"/>
      <c r="N5" s="1220"/>
      <c r="O5" s="1220"/>
      <c r="P5" s="1228" t="s">
        <v>173</v>
      </c>
      <c r="Q5" s="1228" t="s">
        <v>174</v>
      </c>
      <c r="R5" s="1225"/>
    </row>
    <row r="6" spans="1:18">
      <c r="A6" s="1216"/>
      <c r="B6" s="1218"/>
      <c r="C6" s="1220"/>
      <c r="D6" s="1220"/>
      <c r="E6" s="1227"/>
      <c r="F6" s="1227"/>
      <c r="G6" s="457" t="s">
        <v>175</v>
      </c>
      <c r="H6" s="457" t="s">
        <v>176</v>
      </c>
      <c r="I6" s="1227"/>
      <c r="J6" s="1227"/>
      <c r="K6" s="457" t="s">
        <v>177</v>
      </c>
      <c r="L6" s="458" t="s">
        <v>178</v>
      </c>
      <c r="M6" s="457" t="s">
        <v>179</v>
      </c>
      <c r="N6" s="459" t="s">
        <v>180</v>
      </c>
      <c r="O6" s="457" t="s">
        <v>181</v>
      </c>
      <c r="P6" s="1228"/>
      <c r="Q6" s="1228"/>
      <c r="R6" s="1225"/>
    </row>
    <row r="7" spans="1:18">
      <c r="A7" s="1216" t="s">
        <v>182</v>
      </c>
      <c r="B7" s="741" t="s">
        <v>183</v>
      </c>
      <c r="C7" s="742" t="s">
        <v>184</v>
      </c>
      <c r="D7" s="460">
        <v>20.7</v>
      </c>
      <c r="E7" s="461">
        <v>101</v>
      </c>
      <c r="F7" s="461">
        <v>76</v>
      </c>
      <c r="G7" s="461">
        <v>225</v>
      </c>
      <c r="H7" s="461"/>
      <c r="I7" s="461">
        <v>17999</v>
      </c>
      <c r="J7" s="461">
        <v>38702</v>
      </c>
      <c r="K7" s="461">
        <v>94099</v>
      </c>
      <c r="L7" s="461">
        <v>0</v>
      </c>
      <c r="M7" s="461"/>
      <c r="N7" s="461">
        <v>29685</v>
      </c>
      <c r="O7" s="461">
        <f>SUM(K7:N7)</f>
        <v>123784</v>
      </c>
      <c r="P7" s="461">
        <v>2709</v>
      </c>
      <c r="Q7" s="461"/>
      <c r="R7" s="462">
        <v>17</v>
      </c>
    </row>
    <row r="8" spans="1:18">
      <c r="A8" s="1216"/>
      <c r="B8" s="1218" t="s">
        <v>185</v>
      </c>
      <c r="C8" s="742" t="s">
        <v>186</v>
      </c>
      <c r="D8" s="460">
        <v>16.8</v>
      </c>
      <c r="E8" s="461">
        <v>768</v>
      </c>
      <c r="F8" s="461">
        <v>245</v>
      </c>
      <c r="G8" s="461">
        <v>1012</v>
      </c>
      <c r="H8" s="461"/>
      <c r="I8" s="461">
        <v>112176</v>
      </c>
      <c r="J8" s="461">
        <v>78611</v>
      </c>
      <c r="K8" s="461">
        <v>198732</v>
      </c>
      <c r="L8" s="461">
        <v>6</v>
      </c>
      <c r="M8" s="461"/>
      <c r="N8" s="461">
        <v>16400</v>
      </c>
      <c r="O8" s="461">
        <f t="shared" ref="O8:O29" si="0">SUM(K8:N8)</f>
        <v>215138</v>
      </c>
      <c r="P8" s="461">
        <v>11492</v>
      </c>
      <c r="Q8" s="461"/>
      <c r="R8" s="1229">
        <v>30</v>
      </c>
    </row>
    <row r="9" spans="1:18">
      <c r="A9" s="1216"/>
      <c r="B9" s="1218"/>
      <c r="C9" s="742" t="s">
        <v>187</v>
      </c>
      <c r="D9" s="460">
        <v>13.9</v>
      </c>
      <c r="E9" s="461">
        <v>211</v>
      </c>
      <c r="F9" s="461">
        <v>112</v>
      </c>
      <c r="G9" s="461">
        <v>271</v>
      </c>
      <c r="H9" s="461"/>
      <c r="I9" s="461">
        <v>24693</v>
      </c>
      <c r="J9" s="461">
        <v>29489</v>
      </c>
      <c r="K9" s="461">
        <v>47368</v>
      </c>
      <c r="L9" s="461">
        <v>1</v>
      </c>
      <c r="M9" s="461"/>
      <c r="N9" s="461">
        <v>11292</v>
      </c>
      <c r="O9" s="461">
        <f t="shared" si="0"/>
        <v>58661</v>
      </c>
      <c r="P9" s="461">
        <v>1705</v>
      </c>
      <c r="Q9" s="461"/>
      <c r="R9" s="1230"/>
    </row>
    <row r="10" spans="1:18">
      <c r="A10" s="1216"/>
      <c r="B10" s="741" t="s">
        <v>188</v>
      </c>
      <c r="C10" s="742" t="s">
        <v>189</v>
      </c>
      <c r="D10" s="460">
        <v>0.8</v>
      </c>
      <c r="E10" s="461"/>
      <c r="F10" s="461">
        <v>4</v>
      </c>
      <c r="G10" s="461">
        <v>35</v>
      </c>
      <c r="H10" s="461"/>
      <c r="I10" s="461"/>
      <c r="J10" s="461">
        <v>1657</v>
      </c>
      <c r="K10" s="461">
        <v>17848</v>
      </c>
      <c r="L10" s="461">
        <v>0</v>
      </c>
      <c r="M10" s="461"/>
      <c r="N10" s="461"/>
      <c r="O10" s="461">
        <f t="shared" si="0"/>
        <v>17848</v>
      </c>
      <c r="P10" s="461">
        <v>28</v>
      </c>
      <c r="Q10" s="461"/>
      <c r="R10" s="462">
        <v>1</v>
      </c>
    </row>
    <row r="11" spans="1:18">
      <c r="A11" s="1216"/>
      <c r="B11" s="741" t="s">
        <v>190</v>
      </c>
      <c r="C11" s="742" t="s">
        <v>191</v>
      </c>
      <c r="D11" s="460">
        <v>121.9</v>
      </c>
      <c r="E11" s="461">
        <v>2620</v>
      </c>
      <c r="F11" s="461">
        <v>818</v>
      </c>
      <c r="G11" s="461">
        <v>4004</v>
      </c>
      <c r="H11" s="461"/>
      <c r="I11" s="461">
        <v>357855</v>
      </c>
      <c r="J11" s="461">
        <v>483866</v>
      </c>
      <c r="K11" s="461">
        <v>1281792</v>
      </c>
      <c r="L11" s="461">
        <v>0</v>
      </c>
      <c r="M11" s="461"/>
      <c r="N11" s="461">
        <v>1002663</v>
      </c>
      <c r="O11" s="461">
        <f t="shared" si="0"/>
        <v>2284455</v>
      </c>
      <c r="P11" s="461">
        <v>88521</v>
      </c>
      <c r="Q11" s="461"/>
      <c r="R11" s="462">
        <v>22</v>
      </c>
    </row>
    <row r="12" spans="1:18">
      <c r="A12" s="1216"/>
      <c r="B12" s="741" t="s">
        <v>192</v>
      </c>
      <c r="C12" s="742" t="s">
        <v>193</v>
      </c>
      <c r="D12" s="460">
        <v>8.5</v>
      </c>
      <c r="E12" s="461"/>
      <c r="F12" s="461"/>
      <c r="G12" s="461"/>
      <c r="H12" s="461">
        <v>196</v>
      </c>
      <c r="I12" s="461"/>
      <c r="J12" s="461"/>
      <c r="K12" s="461"/>
      <c r="L12" s="461"/>
      <c r="M12" s="461">
        <v>147658</v>
      </c>
      <c r="N12" s="461">
        <v>230418</v>
      </c>
      <c r="O12" s="135">
        <f t="shared" si="0"/>
        <v>378076</v>
      </c>
      <c r="P12" s="461"/>
      <c r="Q12" s="461">
        <v>1668</v>
      </c>
      <c r="R12" s="462">
        <v>3</v>
      </c>
    </row>
    <row r="13" spans="1:18">
      <c r="A13" s="1216" t="s">
        <v>194</v>
      </c>
      <c r="B13" s="1218" t="s">
        <v>195</v>
      </c>
      <c r="C13" s="742" t="s">
        <v>196</v>
      </c>
      <c r="D13" s="460">
        <v>71</v>
      </c>
      <c r="E13" s="461">
        <v>430</v>
      </c>
      <c r="F13" s="461">
        <v>206</v>
      </c>
      <c r="G13" s="1231">
        <v>618</v>
      </c>
      <c r="H13" s="1231"/>
      <c r="I13" s="463">
        <v>91663</v>
      </c>
      <c r="J13" s="463">
        <v>164998</v>
      </c>
      <c r="K13" s="1231">
        <v>335704</v>
      </c>
      <c r="L13" s="1231">
        <v>0</v>
      </c>
      <c r="M13" s="1231"/>
      <c r="N13" s="1231">
        <v>50820</v>
      </c>
      <c r="O13" s="1231">
        <f t="shared" si="0"/>
        <v>386524</v>
      </c>
      <c r="P13" s="1231">
        <v>15689</v>
      </c>
      <c r="Q13" s="1231"/>
      <c r="R13" s="1229">
        <v>26</v>
      </c>
    </row>
    <row r="14" spans="1:18">
      <c r="A14" s="1216"/>
      <c r="B14" s="1218"/>
      <c r="C14" s="749" t="s">
        <v>197</v>
      </c>
      <c r="D14" s="464">
        <v>55.4</v>
      </c>
      <c r="E14" s="461"/>
      <c r="F14" s="461"/>
      <c r="G14" s="1232"/>
      <c r="H14" s="1232"/>
      <c r="I14" s="463"/>
      <c r="J14" s="463"/>
      <c r="K14" s="1232"/>
      <c r="L14" s="1232"/>
      <c r="M14" s="1232"/>
      <c r="N14" s="1232"/>
      <c r="O14" s="1232"/>
      <c r="P14" s="1232"/>
      <c r="Q14" s="1232"/>
      <c r="R14" s="1234"/>
    </row>
    <row r="15" spans="1:18">
      <c r="A15" s="1216"/>
      <c r="B15" s="1218"/>
      <c r="C15" s="742" t="s">
        <v>198</v>
      </c>
      <c r="D15" s="460">
        <v>36.6</v>
      </c>
      <c r="E15" s="461"/>
      <c r="F15" s="461"/>
      <c r="G15" s="1233"/>
      <c r="H15" s="1233"/>
      <c r="I15" s="463"/>
      <c r="J15" s="463"/>
      <c r="K15" s="1233"/>
      <c r="L15" s="1233"/>
      <c r="M15" s="1233"/>
      <c r="N15" s="1233"/>
      <c r="O15" s="1233"/>
      <c r="P15" s="1233"/>
      <c r="Q15" s="1233"/>
      <c r="R15" s="1230"/>
    </row>
    <row r="16" spans="1:18">
      <c r="A16" s="1216"/>
      <c r="B16" s="741" t="s">
        <v>199</v>
      </c>
      <c r="C16" s="742" t="s">
        <v>200</v>
      </c>
      <c r="D16" s="460">
        <v>82</v>
      </c>
      <c r="E16" s="461">
        <v>3533</v>
      </c>
      <c r="F16" s="461">
        <v>823</v>
      </c>
      <c r="G16" s="461">
        <v>4536</v>
      </c>
      <c r="H16" s="461"/>
      <c r="I16" s="461">
        <v>527857</v>
      </c>
      <c r="J16" s="461">
        <v>355635</v>
      </c>
      <c r="K16" s="461">
        <v>1048364</v>
      </c>
      <c r="L16" s="461">
        <v>0</v>
      </c>
      <c r="M16" s="461"/>
      <c r="N16" s="461">
        <v>2918582</v>
      </c>
      <c r="O16" s="461">
        <f t="shared" si="0"/>
        <v>3966946</v>
      </c>
      <c r="P16" s="461">
        <v>70412</v>
      </c>
      <c r="Q16" s="461"/>
      <c r="R16" s="462">
        <v>14</v>
      </c>
    </row>
    <row r="17" spans="1:18">
      <c r="A17" s="1216"/>
      <c r="B17" s="741" t="s">
        <v>201</v>
      </c>
      <c r="C17" s="742" t="s">
        <v>202</v>
      </c>
      <c r="D17" s="460">
        <v>11.5</v>
      </c>
      <c r="E17" s="461"/>
      <c r="F17" s="461"/>
      <c r="G17" s="461"/>
      <c r="H17" s="461">
        <v>2092</v>
      </c>
      <c r="I17" s="461"/>
      <c r="J17" s="461"/>
      <c r="K17" s="461"/>
      <c r="L17" s="461"/>
      <c r="M17" s="461">
        <v>540646</v>
      </c>
      <c r="N17" s="461">
        <v>3010</v>
      </c>
      <c r="O17" s="461">
        <f t="shared" si="0"/>
        <v>543656</v>
      </c>
      <c r="P17" s="461"/>
      <c r="Q17" s="461">
        <v>24063</v>
      </c>
      <c r="R17" s="462">
        <v>49</v>
      </c>
    </row>
    <row r="18" spans="1:18">
      <c r="A18" s="1216" t="s">
        <v>203</v>
      </c>
      <c r="B18" s="1237" t="s">
        <v>204</v>
      </c>
      <c r="C18" s="742" t="s">
        <v>205</v>
      </c>
      <c r="D18" s="460">
        <v>14.8</v>
      </c>
      <c r="E18" s="461">
        <v>33085</v>
      </c>
      <c r="F18" s="461">
        <v>21895</v>
      </c>
      <c r="G18" s="136">
        <v>68470</v>
      </c>
      <c r="H18" s="461"/>
      <c r="I18" s="461">
        <v>4086219</v>
      </c>
      <c r="J18" s="461">
        <v>4749720</v>
      </c>
      <c r="K18" s="136">
        <v>11397424</v>
      </c>
      <c r="L18" s="461">
        <v>0</v>
      </c>
      <c r="M18" s="461"/>
      <c r="N18" s="136">
        <v>948215</v>
      </c>
      <c r="O18" s="461">
        <f t="shared" si="0"/>
        <v>12345639</v>
      </c>
      <c r="P18" s="136">
        <v>336731</v>
      </c>
      <c r="Q18" s="461"/>
      <c r="R18" s="1240">
        <v>144</v>
      </c>
    </row>
    <row r="19" spans="1:18">
      <c r="A19" s="1216"/>
      <c r="B19" s="1238"/>
      <c r="C19" s="742" t="s">
        <v>206</v>
      </c>
      <c r="D19" s="460">
        <v>13.9</v>
      </c>
      <c r="E19" s="461">
        <v>12847</v>
      </c>
      <c r="F19" s="461">
        <v>8602</v>
      </c>
      <c r="G19" s="136">
        <v>30345</v>
      </c>
      <c r="H19" s="461"/>
      <c r="I19" s="461">
        <v>1269425</v>
      </c>
      <c r="J19" s="461">
        <v>1514516</v>
      </c>
      <c r="K19" s="136">
        <v>4103277</v>
      </c>
      <c r="L19" s="461">
        <v>0</v>
      </c>
      <c r="M19" s="461"/>
      <c r="N19" s="136">
        <v>417341</v>
      </c>
      <c r="O19" s="461">
        <f t="shared" si="0"/>
        <v>4520618</v>
      </c>
      <c r="P19" s="136">
        <v>117164</v>
      </c>
      <c r="Q19" s="461"/>
      <c r="R19" s="1241"/>
    </row>
    <row r="20" spans="1:18">
      <c r="A20" s="1216"/>
      <c r="B20" s="1239"/>
      <c r="C20" s="742" t="s">
        <v>207</v>
      </c>
      <c r="D20" s="460"/>
      <c r="E20" s="463">
        <v>-5132</v>
      </c>
      <c r="F20" s="463">
        <v>-1696</v>
      </c>
      <c r="G20" s="177">
        <v>-8704</v>
      </c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740"/>
    </row>
    <row r="21" spans="1:18">
      <c r="A21" s="1216"/>
      <c r="B21" s="741" t="s">
        <v>208</v>
      </c>
      <c r="C21" s="742" t="s">
        <v>209</v>
      </c>
      <c r="D21" s="460">
        <v>7.1</v>
      </c>
      <c r="E21" s="461">
        <v>1558</v>
      </c>
      <c r="F21" s="461">
        <v>1253</v>
      </c>
      <c r="G21" s="461">
        <v>4547</v>
      </c>
      <c r="H21" s="461"/>
      <c r="I21" s="461">
        <v>162527</v>
      </c>
      <c r="J21" s="461">
        <v>364180</v>
      </c>
      <c r="K21" s="461">
        <v>1028482</v>
      </c>
      <c r="L21" s="461">
        <v>0</v>
      </c>
      <c r="M21" s="461"/>
      <c r="N21" s="461">
        <v>26467</v>
      </c>
      <c r="O21" s="461">
        <f t="shared" si="0"/>
        <v>1054949</v>
      </c>
      <c r="P21" s="461">
        <v>20311</v>
      </c>
      <c r="Q21" s="461"/>
      <c r="R21" s="462">
        <v>6</v>
      </c>
    </row>
    <row r="22" spans="1:18" ht="19.2">
      <c r="A22" s="1216"/>
      <c r="B22" s="741" t="s">
        <v>210</v>
      </c>
      <c r="C22" s="465" t="s">
        <v>211</v>
      </c>
      <c r="D22" s="460">
        <v>9.5</v>
      </c>
      <c r="E22" s="461"/>
      <c r="F22" s="461"/>
      <c r="G22" s="461"/>
      <c r="H22" s="461">
        <v>814</v>
      </c>
      <c r="I22" s="461"/>
      <c r="J22" s="461"/>
      <c r="K22" s="461"/>
      <c r="L22" s="461"/>
      <c r="M22" s="461">
        <v>337267</v>
      </c>
      <c r="N22" s="461">
        <v>205232</v>
      </c>
      <c r="O22" s="461">
        <f>SUM(K22:N22)</f>
        <v>542499</v>
      </c>
      <c r="P22" s="461"/>
      <c r="Q22" s="461">
        <v>3862</v>
      </c>
      <c r="R22" s="462">
        <v>5</v>
      </c>
    </row>
    <row r="23" spans="1:18" ht="13.5" customHeight="1">
      <c r="A23" s="1242" t="s">
        <v>84</v>
      </c>
      <c r="B23" s="741" t="s">
        <v>212</v>
      </c>
      <c r="C23" s="742" t="s">
        <v>213</v>
      </c>
      <c r="D23" s="460">
        <v>94.2</v>
      </c>
      <c r="E23" s="461">
        <v>102</v>
      </c>
      <c r="F23" s="461">
        <v>78</v>
      </c>
      <c r="G23" s="461">
        <v>231</v>
      </c>
      <c r="H23" s="461"/>
      <c r="I23" s="461">
        <v>22862</v>
      </c>
      <c r="J23" s="461">
        <v>52655</v>
      </c>
      <c r="K23" s="461">
        <v>120808</v>
      </c>
      <c r="L23" s="461">
        <v>0</v>
      </c>
      <c r="M23" s="461"/>
      <c r="N23" s="461">
        <v>4998</v>
      </c>
      <c r="O23" s="461">
        <f t="shared" si="0"/>
        <v>125806</v>
      </c>
      <c r="P23" s="461">
        <v>8052</v>
      </c>
      <c r="Q23" s="461"/>
      <c r="R23" s="462">
        <v>11</v>
      </c>
    </row>
    <row r="24" spans="1:18">
      <c r="A24" s="1243"/>
      <c r="B24" s="741" t="s">
        <v>214</v>
      </c>
      <c r="C24" s="742" t="s">
        <v>215</v>
      </c>
      <c r="D24" s="460">
        <v>23</v>
      </c>
      <c r="E24" s="461">
        <v>89</v>
      </c>
      <c r="F24" s="461">
        <v>42</v>
      </c>
      <c r="G24" s="461">
        <v>193</v>
      </c>
      <c r="H24" s="461"/>
      <c r="I24" s="461">
        <v>13192</v>
      </c>
      <c r="J24" s="461">
        <v>20203</v>
      </c>
      <c r="K24" s="461">
        <v>39471</v>
      </c>
      <c r="L24" s="461">
        <v>0</v>
      </c>
      <c r="M24" s="461"/>
      <c r="N24" s="461">
        <v>112</v>
      </c>
      <c r="O24" s="461">
        <f>SUM(K24:N24)</f>
        <v>39583</v>
      </c>
      <c r="P24" s="461">
        <v>2749</v>
      </c>
      <c r="Q24" s="461"/>
      <c r="R24" s="462">
        <v>5</v>
      </c>
    </row>
    <row r="25" spans="1:18">
      <c r="A25" s="466" t="s">
        <v>85</v>
      </c>
      <c r="B25" s="741" t="s">
        <v>216</v>
      </c>
      <c r="C25" s="742" t="s">
        <v>217</v>
      </c>
      <c r="D25" s="460">
        <v>30.5</v>
      </c>
      <c r="E25" s="461">
        <v>298</v>
      </c>
      <c r="F25" s="461">
        <v>71</v>
      </c>
      <c r="G25" s="461">
        <v>447</v>
      </c>
      <c r="H25" s="461"/>
      <c r="I25" s="461">
        <v>56333</v>
      </c>
      <c r="J25" s="461">
        <v>28572</v>
      </c>
      <c r="K25" s="461">
        <v>108091</v>
      </c>
      <c r="L25" s="461">
        <v>0</v>
      </c>
      <c r="M25" s="461"/>
      <c r="N25" s="461">
        <v>33507</v>
      </c>
      <c r="O25" s="461">
        <f t="shared" si="0"/>
        <v>141598</v>
      </c>
      <c r="P25" s="461">
        <v>4484</v>
      </c>
      <c r="Q25" s="461"/>
      <c r="R25" s="462">
        <v>6</v>
      </c>
    </row>
    <row r="26" spans="1:18">
      <c r="A26" s="1216" t="s">
        <v>218</v>
      </c>
      <c r="B26" s="741" t="s">
        <v>219</v>
      </c>
      <c r="C26" s="742" t="s">
        <v>220</v>
      </c>
      <c r="D26" s="460">
        <v>54.9</v>
      </c>
      <c r="E26" s="461">
        <v>1069</v>
      </c>
      <c r="F26" s="461">
        <v>502</v>
      </c>
      <c r="G26" s="461">
        <v>1900</v>
      </c>
      <c r="H26" s="461"/>
      <c r="I26" s="461">
        <v>213070</v>
      </c>
      <c r="J26" s="461">
        <v>172360</v>
      </c>
      <c r="K26" s="461">
        <v>484947</v>
      </c>
      <c r="L26" s="461">
        <v>0</v>
      </c>
      <c r="M26" s="461"/>
      <c r="N26" s="461">
        <v>20680</v>
      </c>
      <c r="O26" s="461">
        <f t="shared" si="0"/>
        <v>505627</v>
      </c>
      <c r="P26" s="461">
        <v>26098</v>
      </c>
      <c r="Q26" s="461"/>
      <c r="R26" s="462">
        <v>20</v>
      </c>
    </row>
    <row r="27" spans="1:18">
      <c r="A27" s="1216"/>
      <c r="B27" s="741" t="s">
        <v>221</v>
      </c>
      <c r="C27" s="742" t="s">
        <v>222</v>
      </c>
      <c r="D27" s="460">
        <v>9.1999999999999993</v>
      </c>
      <c r="E27" s="461">
        <v>802</v>
      </c>
      <c r="F27" s="461">
        <v>870</v>
      </c>
      <c r="G27" s="461">
        <v>2009</v>
      </c>
      <c r="H27" s="461"/>
      <c r="I27" s="461">
        <v>168683</v>
      </c>
      <c r="J27" s="461">
        <v>185189</v>
      </c>
      <c r="K27" s="815">
        <v>425565</v>
      </c>
      <c r="L27" s="461">
        <v>0</v>
      </c>
      <c r="M27" s="461"/>
      <c r="N27" s="461">
        <v>27825</v>
      </c>
      <c r="O27" s="461">
        <f t="shared" si="0"/>
        <v>453390</v>
      </c>
      <c r="P27" s="461">
        <v>9674</v>
      </c>
      <c r="Q27" s="461"/>
      <c r="R27" s="462">
        <v>14</v>
      </c>
    </row>
    <row r="28" spans="1:18">
      <c r="A28" s="1216"/>
      <c r="B28" s="741" t="s">
        <v>223</v>
      </c>
      <c r="C28" s="742" t="s">
        <v>224</v>
      </c>
      <c r="D28" s="460">
        <v>57.4</v>
      </c>
      <c r="E28" s="461">
        <v>183</v>
      </c>
      <c r="F28" s="461">
        <v>122</v>
      </c>
      <c r="G28" s="461">
        <v>427</v>
      </c>
      <c r="H28" s="461"/>
      <c r="I28" s="461">
        <v>62784</v>
      </c>
      <c r="J28" s="461">
        <v>99210</v>
      </c>
      <c r="K28" s="461">
        <v>263124</v>
      </c>
      <c r="L28" s="461">
        <v>0</v>
      </c>
      <c r="M28" s="461"/>
      <c r="N28" s="461">
        <v>49002</v>
      </c>
      <c r="O28" s="461">
        <f t="shared" si="0"/>
        <v>312126</v>
      </c>
      <c r="P28" s="461">
        <v>11693</v>
      </c>
      <c r="Q28" s="461"/>
      <c r="R28" s="462">
        <v>11</v>
      </c>
    </row>
    <row r="29" spans="1:18">
      <c r="A29" s="1216"/>
      <c r="B29" s="741" t="s">
        <v>225</v>
      </c>
      <c r="C29" s="467" t="s">
        <v>226</v>
      </c>
      <c r="D29" s="460">
        <v>4.8</v>
      </c>
      <c r="E29" s="461"/>
      <c r="F29" s="461"/>
      <c r="G29" s="461"/>
      <c r="H29" s="461">
        <v>202</v>
      </c>
      <c r="I29" s="461"/>
      <c r="J29" s="461"/>
      <c r="K29" s="461"/>
      <c r="L29" s="461"/>
      <c r="M29" s="461">
        <v>156944</v>
      </c>
      <c r="N29" s="461">
        <v>143192</v>
      </c>
      <c r="O29" s="461">
        <f t="shared" si="0"/>
        <v>300136</v>
      </c>
      <c r="P29" s="461"/>
      <c r="Q29" s="461">
        <v>970</v>
      </c>
      <c r="R29" s="462">
        <v>3</v>
      </c>
    </row>
    <row r="30" spans="1:18" ht="13.8" thickBot="1">
      <c r="A30" s="1235" t="s">
        <v>227</v>
      </c>
      <c r="B30" s="1236"/>
      <c r="C30" s="1236"/>
      <c r="D30" s="468">
        <f>SUM(D7:D29)</f>
        <v>758.4</v>
      </c>
      <c r="E30" s="469">
        <f>SUM(E7:E29)</f>
        <v>52564</v>
      </c>
      <c r="F30" s="469">
        <f>SUM(F7:F29)</f>
        <v>34023</v>
      </c>
      <c r="G30" s="470">
        <f>SUM(G7:G29)</f>
        <v>110566</v>
      </c>
      <c r="H30" s="470">
        <f t="shared" ref="H30:O30" si="1">SUM(H7:H29)</f>
        <v>3304</v>
      </c>
      <c r="I30" s="469">
        <f>SUM(I7:I29)</f>
        <v>7187338</v>
      </c>
      <c r="J30" s="469">
        <f>SUM(J7:J29)</f>
        <v>8339563</v>
      </c>
      <c r="K30" s="470">
        <f>SUM(K7:K29)</f>
        <v>20995096</v>
      </c>
      <c r="L30" s="470">
        <f t="shared" si="1"/>
        <v>7</v>
      </c>
      <c r="M30" s="470">
        <f t="shared" si="1"/>
        <v>1182515</v>
      </c>
      <c r="N30" s="470">
        <f t="shared" si="1"/>
        <v>6139441</v>
      </c>
      <c r="O30" s="470">
        <f t="shared" si="1"/>
        <v>28317059</v>
      </c>
      <c r="P30" s="470">
        <f>SUM(P7:P29)</f>
        <v>727512</v>
      </c>
      <c r="Q30" s="470">
        <f>SUM(Q7:Q29)</f>
        <v>30563</v>
      </c>
      <c r="R30" s="471">
        <f>SUM(R7:R29)</f>
        <v>387</v>
      </c>
    </row>
    <row r="31" spans="1:18">
      <c r="B31" s="454"/>
    </row>
    <row r="32" spans="1:18">
      <c r="B32" s="454"/>
    </row>
  </sheetData>
  <mergeCells count="35">
    <mergeCell ref="A30:C30"/>
    <mergeCell ref="A18:A22"/>
    <mergeCell ref="B18:B20"/>
    <mergeCell ref="R18:R19"/>
    <mergeCell ref="A23:A24"/>
    <mergeCell ref="A26:A29"/>
    <mergeCell ref="A7:A12"/>
    <mergeCell ref="B8:B9"/>
    <mergeCell ref="R8:R9"/>
    <mergeCell ref="A13:A17"/>
    <mergeCell ref="B13:B15"/>
    <mergeCell ref="G13:G15"/>
    <mergeCell ref="H13:H15"/>
    <mergeCell ref="K13:K15"/>
    <mergeCell ref="L13:L15"/>
    <mergeCell ref="M13:M15"/>
    <mergeCell ref="N13:N15"/>
    <mergeCell ref="O13:O15"/>
    <mergeCell ref="P13:P15"/>
    <mergeCell ref="Q13:Q15"/>
    <mergeCell ref="R13:R15"/>
    <mergeCell ref="R4:R6"/>
    <mergeCell ref="E5:E6"/>
    <mergeCell ref="F5:F6"/>
    <mergeCell ref="G5:H5"/>
    <mergeCell ref="I5:I6"/>
    <mergeCell ref="J5:J6"/>
    <mergeCell ref="K5:O5"/>
    <mergeCell ref="P5:P6"/>
    <mergeCell ref="Q5:Q6"/>
    <mergeCell ref="A4:A6"/>
    <mergeCell ref="B4:B6"/>
    <mergeCell ref="C4:C6"/>
    <mergeCell ref="D4:D6"/>
    <mergeCell ref="E4:Q4"/>
  </mergeCells>
  <phoneticPr fontId="6"/>
  <pageMargins left="0.78700000000000003" right="0.78700000000000003" top="0.98399999999999999" bottom="0.98399999999999999" header="0.51200000000000001" footer="0.51200000000000001"/>
  <pageSetup paperSize="9" scale="79" orientation="landscape" r:id="rId1"/>
  <headerFooter alignWithMargins="0"/>
  <ignoredErrors>
    <ignoredError sqref="O7:O2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2E46-2C3F-4FBC-A69C-B27B68F88329}">
  <sheetPr>
    <tabColor rgb="FF66FF99"/>
    <pageSetUpPr fitToPage="1"/>
  </sheetPr>
  <dimension ref="A1:P25"/>
  <sheetViews>
    <sheetView view="pageBreakPreview" zoomScaleNormal="100" zoomScaleSheetLayoutView="100" workbookViewId="0">
      <selection activeCell="L17" sqref="L17"/>
    </sheetView>
  </sheetViews>
  <sheetFormatPr defaultRowHeight="13.2"/>
  <cols>
    <col min="1" max="1" width="5.6640625" style="182" customWidth="1"/>
    <col min="2" max="2" width="7.6640625" style="182" customWidth="1"/>
    <col min="3" max="5" width="8.6640625" style="182" customWidth="1"/>
    <col min="6" max="6" width="6.6640625" style="182" customWidth="1"/>
    <col min="7" max="7" width="8.6640625" style="182" customWidth="1"/>
    <col min="8" max="8" width="6.6640625" style="182" customWidth="1"/>
    <col min="9" max="11" width="10.6640625" style="182" customWidth="1"/>
    <col min="12" max="12" width="6.6640625" style="182" customWidth="1"/>
    <col min="13" max="13" width="10.6640625" style="182" customWidth="1"/>
    <col min="14" max="14" width="6.6640625" style="182" customWidth="1"/>
    <col min="15" max="15" width="10.6640625" style="182" customWidth="1"/>
    <col min="16" max="16" width="6.6640625" style="182" customWidth="1"/>
    <col min="17" max="16384" width="8.88671875" style="182"/>
  </cols>
  <sheetData>
    <row r="1" spans="1:16" ht="13.8" thickBot="1">
      <c r="A1" s="182" t="s">
        <v>228</v>
      </c>
    </row>
    <row r="2" spans="1:16" ht="13.5" customHeight="1">
      <c r="A2" s="1244"/>
      <c r="B2" s="1247" t="s">
        <v>229</v>
      </c>
      <c r="C2" s="1250" t="s">
        <v>230</v>
      </c>
      <c r="D2" s="1251"/>
      <c r="E2" s="1251"/>
      <c r="F2" s="1251"/>
      <c r="G2" s="1251"/>
      <c r="H2" s="1252"/>
      <c r="I2" s="1253" t="s">
        <v>172</v>
      </c>
      <c r="J2" s="1254"/>
      <c r="K2" s="1254"/>
      <c r="L2" s="1254"/>
      <c r="M2" s="1254"/>
      <c r="N2" s="1254"/>
      <c r="O2" s="1254"/>
      <c r="P2" s="1255"/>
    </row>
    <row r="3" spans="1:16" ht="13.5" customHeight="1">
      <c r="A3" s="1245"/>
      <c r="B3" s="1248"/>
      <c r="C3" s="1256" t="s">
        <v>231</v>
      </c>
      <c r="D3" s="1257"/>
      <c r="E3" s="1257"/>
      <c r="F3" s="1258" t="s">
        <v>232</v>
      </c>
      <c r="G3" s="1258" t="s">
        <v>233</v>
      </c>
      <c r="H3" s="1260" t="s">
        <v>232</v>
      </c>
      <c r="I3" s="1256" t="s">
        <v>231</v>
      </c>
      <c r="J3" s="1257"/>
      <c r="K3" s="1257"/>
      <c r="L3" s="1258" t="s">
        <v>232</v>
      </c>
      <c r="M3" s="1258" t="s">
        <v>234</v>
      </c>
      <c r="N3" s="1258" t="s">
        <v>232</v>
      </c>
      <c r="O3" s="1258" t="s">
        <v>235</v>
      </c>
      <c r="P3" s="1260" t="s">
        <v>232</v>
      </c>
    </row>
    <row r="4" spans="1:16" ht="45" customHeight="1" thickBot="1">
      <c r="A4" s="1246"/>
      <c r="B4" s="1249"/>
      <c r="C4" s="472" t="s">
        <v>236</v>
      </c>
      <c r="D4" s="743" t="s">
        <v>237</v>
      </c>
      <c r="E4" s="743" t="s">
        <v>238</v>
      </c>
      <c r="F4" s="1259"/>
      <c r="G4" s="1259"/>
      <c r="H4" s="1261"/>
      <c r="I4" s="472" t="s">
        <v>239</v>
      </c>
      <c r="J4" s="743" t="s">
        <v>240</v>
      </c>
      <c r="K4" s="743" t="s">
        <v>241</v>
      </c>
      <c r="L4" s="1259"/>
      <c r="M4" s="1259"/>
      <c r="N4" s="1259"/>
      <c r="O4" s="1259"/>
      <c r="P4" s="1261"/>
    </row>
    <row r="5" spans="1:16">
      <c r="A5" s="816">
        <v>16</v>
      </c>
      <c r="B5" s="474">
        <v>657.2</v>
      </c>
      <c r="C5" s="137">
        <v>33319</v>
      </c>
      <c r="D5" s="138">
        <v>40233</v>
      </c>
      <c r="E5" s="475">
        <f t="shared" ref="E5:E15" si="0">SUM(C5:D5)</f>
        <v>73552</v>
      </c>
      <c r="F5" s="476">
        <f t="shared" ref="F5:F24" si="1">E5/$E$5</f>
        <v>1</v>
      </c>
      <c r="G5" s="478">
        <v>4138</v>
      </c>
      <c r="H5" s="476">
        <f t="shared" ref="H5:H24" si="2">G5/$G$5</f>
        <v>1</v>
      </c>
      <c r="I5" s="141">
        <v>5030835</v>
      </c>
      <c r="J5" s="140">
        <v>11211084</v>
      </c>
      <c r="K5" s="478">
        <f t="shared" ref="K5:K24" si="3">SUM(I5:J5)</f>
        <v>16241919</v>
      </c>
      <c r="L5" s="476">
        <f t="shared" ref="L5:L24" si="4">K5/$K$5</f>
        <v>1</v>
      </c>
      <c r="M5" s="140">
        <v>1459164</v>
      </c>
      <c r="N5" s="476">
        <f t="shared" ref="N5:N24" si="5">M5/$M$5</f>
        <v>1</v>
      </c>
      <c r="O5" s="478">
        <f t="shared" ref="O5:O6" si="6">SUM(K5+M5)</f>
        <v>17701083</v>
      </c>
      <c r="P5" s="479">
        <f t="shared" ref="P5:P24" si="7">O5/$O$5</f>
        <v>1</v>
      </c>
    </row>
    <row r="6" spans="1:16">
      <c r="A6" s="473">
        <v>17</v>
      </c>
      <c r="B6" s="474">
        <v>657.2</v>
      </c>
      <c r="C6" s="137">
        <v>33258</v>
      </c>
      <c r="D6" s="138">
        <v>40151</v>
      </c>
      <c r="E6" s="475">
        <f t="shared" si="0"/>
        <v>73409</v>
      </c>
      <c r="F6" s="476">
        <f t="shared" si="1"/>
        <v>0.998055797259082</v>
      </c>
      <c r="G6" s="478">
        <v>4127</v>
      </c>
      <c r="H6" s="476">
        <f t="shared" si="2"/>
        <v>0.99734171097148383</v>
      </c>
      <c r="I6" s="141">
        <v>5091913</v>
      </c>
      <c r="J6" s="140">
        <v>11079737</v>
      </c>
      <c r="K6" s="478">
        <f t="shared" si="3"/>
        <v>16171650</v>
      </c>
      <c r="L6" s="476">
        <f t="shared" si="4"/>
        <v>0.9956736023618884</v>
      </c>
      <c r="M6" s="140">
        <v>1469218</v>
      </c>
      <c r="N6" s="476">
        <f t="shared" si="5"/>
        <v>1.0068902467440259</v>
      </c>
      <c r="O6" s="478">
        <f t="shared" si="6"/>
        <v>17640868</v>
      </c>
      <c r="P6" s="479">
        <f t="shared" si="7"/>
        <v>0.99659823074102305</v>
      </c>
    </row>
    <row r="7" spans="1:16">
      <c r="A7" s="480">
        <v>18</v>
      </c>
      <c r="B7" s="481">
        <v>664.3</v>
      </c>
      <c r="C7" s="142">
        <v>33485</v>
      </c>
      <c r="D7" s="143">
        <v>39308</v>
      </c>
      <c r="E7" s="475">
        <f t="shared" si="0"/>
        <v>72793</v>
      </c>
      <c r="F7" s="476">
        <f t="shared" si="1"/>
        <v>0.98968077006743527</v>
      </c>
      <c r="G7" s="482">
        <v>4220</v>
      </c>
      <c r="H7" s="476">
        <f t="shared" si="2"/>
        <v>1.0198163363943935</v>
      </c>
      <c r="I7" s="139">
        <v>5136374</v>
      </c>
      <c r="J7" s="144">
        <v>10962561</v>
      </c>
      <c r="K7" s="478">
        <f t="shared" si="3"/>
        <v>16098935</v>
      </c>
      <c r="L7" s="476">
        <f t="shared" si="4"/>
        <v>0.99119660675564258</v>
      </c>
      <c r="M7" s="144">
        <v>1566788</v>
      </c>
      <c r="N7" s="476">
        <f t="shared" si="5"/>
        <v>1.0737573021264231</v>
      </c>
      <c r="O7" s="482">
        <f>SUM(K7+M7)</f>
        <v>17665723</v>
      </c>
      <c r="P7" s="479">
        <f t="shared" si="7"/>
        <v>0.99800238211413395</v>
      </c>
    </row>
    <row r="8" spans="1:16">
      <c r="A8" s="473">
        <v>19</v>
      </c>
      <c r="B8" s="483">
        <v>638.6</v>
      </c>
      <c r="C8" s="145">
        <v>33737</v>
      </c>
      <c r="D8" s="146">
        <v>38978</v>
      </c>
      <c r="E8" s="477">
        <f t="shared" si="0"/>
        <v>72715</v>
      </c>
      <c r="F8" s="476">
        <f t="shared" si="1"/>
        <v>0.98862029584511635</v>
      </c>
      <c r="G8" s="478">
        <v>3598</v>
      </c>
      <c r="H8" s="476">
        <f t="shared" si="2"/>
        <v>0.8695021749637506</v>
      </c>
      <c r="I8" s="141">
        <v>5155603</v>
      </c>
      <c r="J8" s="140">
        <v>11137196</v>
      </c>
      <c r="K8" s="478">
        <f t="shared" si="3"/>
        <v>16292799</v>
      </c>
      <c r="L8" s="476">
        <f t="shared" si="4"/>
        <v>1.003132634758245</v>
      </c>
      <c r="M8" s="140">
        <v>1447780</v>
      </c>
      <c r="N8" s="476">
        <f t="shared" si="5"/>
        <v>0.99219827243544934</v>
      </c>
      <c r="O8" s="478">
        <f>SUM(K8+M8)</f>
        <v>17740579</v>
      </c>
      <c r="P8" s="479">
        <f t="shared" si="7"/>
        <v>1.0022312759055476</v>
      </c>
    </row>
    <row r="9" spans="1:16">
      <c r="A9" s="473">
        <v>20</v>
      </c>
      <c r="B9" s="483">
        <v>638.6</v>
      </c>
      <c r="C9" s="145">
        <v>33986</v>
      </c>
      <c r="D9" s="146">
        <v>37962</v>
      </c>
      <c r="E9" s="478">
        <f t="shared" si="0"/>
        <v>71948</v>
      </c>
      <c r="F9" s="476">
        <f t="shared" si="1"/>
        <v>0.97819229932564711</v>
      </c>
      <c r="G9" s="478">
        <v>3333</v>
      </c>
      <c r="H9" s="476">
        <f t="shared" si="2"/>
        <v>0.80546157564040599</v>
      </c>
      <c r="I9" s="141">
        <v>5171860</v>
      </c>
      <c r="J9" s="140">
        <v>10499448</v>
      </c>
      <c r="K9" s="478">
        <f t="shared" si="3"/>
        <v>15671308</v>
      </c>
      <c r="L9" s="476">
        <f t="shared" si="4"/>
        <v>0.96486800605273304</v>
      </c>
      <c r="M9" s="140">
        <v>1165432</v>
      </c>
      <c r="N9" s="476">
        <f t="shared" si="5"/>
        <v>0.79869843280124786</v>
      </c>
      <c r="O9" s="478">
        <f>SUM(K9+M9)</f>
        <v>16836740</v>
      </c>
      <c r="P9" s="479">
        <f t="shared" si="7"/>
        <v>0.95117004987773912</v>
      </c>
    </row>
    <row r="10" spans="1:16">
      <c r="A10" s="473">
        <v>21</v>
      </c>
      <c r="B10" s="483">
        <v>616.29999999999995</v>
      </c>
      <c r="C10" s="145">
        <v>32470</v>
      </c>
      <c r="D10" s="146">
        <v>34628</v>
      </c>
      <c r="E10" s="478">
        <f t="shared" si="0"/>
        <v>67098</v>
      </c>
      <c r="F10" s="476">
        <f t="shared" si="1"/>
        <v>0.91225255601479227</v>
      </c>
      <c r="G10" s="478">
        <v>3114</v>
      </c>
      <c r="H10" s="476">
        <f t="shared" si="2"/>
        <v>0.75253745770903824</v>
      </c>
      <c r="I10" s="141">
        <v>5056672</v>
      </c>
      <c r="J10" s="140">
        <v>10038989</v>
      </c>
      <c r="K10" s="478">
        <f t="shared" si="3"/>
        <v>15095661</v>
      </c>
      <c r="L10" s="476">
        <f t="shared" si="4"/>
        <v>0.92942595022176877</v>
      </c>
      <c r="M10" s="140">
        <v>1069129</v>
      </c>
      <c r="N10" s="476">
        <f t="shared" si="5"/>
        <v>0.73269968283208742</v>
      </c>
      <c r="O10" s="478">
        <f t="shared" ref="O10:O24" si="8">SUM(K10+M10)</f>
        <v>16164790</v>
      </c>
      <c r="P10" s="479">
        <f t="shared" si="7"/>
        <v>0.91320909573724951</v>
      </c>
    </row>
    <row r="11" spans="1:16">
      <c r="A11" s="484">
        <v>22</v>
      </c>
      <c r="B11" s="485">
        <v>712.3</v>
      </c>
      <c r="C11" s="147">
        <v>33826</v>
      </c>
      <c r="D11" s="148">
        <v>35635</v>
      </c>
      <c r="E11" s="478">
        <f t="shared" si="0"/>
        <v>69461</v>
      </c>
      <c r="F11" s="476">
        <f t="shared" si="1"/>
        <v>0.94437948662170978</v>
      </c>
      <c r="G11" s="486">
        <v>3313</v>
      </c>
      <c r="H11" s="476">
        <f t="shared" si="2"/>
        <v>0.8006283228612856</v>
      </c>
      <c r="I11" s="147">
        <v>5044022</v>
      </c>
      <c r="J11" s="148">
        <v>10096108</v>
      </c>
      <c r="K11" s="478">
        <f t="shared" si="3"/>
        <v>15140130</v>
      </c>
      <c r="L11" s="476">
        <f t="shared" si="4"/>
        <v>0.93216386561218534</v>
      </c>
      <c r="M11" s="148">
        <v>1142671</v>
      </c>
      <c r="N11" s="476">
        <f t="shared" si="5"/>
        <v>0.78309977493962302</v>
      </c>
      <c r="O11" s="148">
        <f t="shared" si="8"/>
        <v>16282801</v>
      </c>
      <c r="P11" s="479">
        <f t="shared" si="7"/>
        <v>0.91987597595017212</v>
      </c>
    </row>
    <row r="12" spans="1:16">
      <c r="A12" s="487">
        <v>23</v>
      </c>
      <c r="B12" s="488">
        <v>712.3</v>
      </c>
      <c r="C12" s="149">
        <v>34133</v>
      </c>
      <c r="D12" s="150">
        <v>35923</v>
      </c>
      <c r="E12" s="148">
        <f t="shared" si="0"/>
        <v>70056</v>
      </c>
      <c r="F12" s="476">
        <f t="shared" si="1"/>
        <v>0.95246900152273217</v>
      </c>
      <c r="G12" s="489">
        <v>980</v>
      </c>
      <c r="H12" s="476">
        <f t="shared" si="2"/>
        <v>0.23682938617689706</v>
      </c>
      <c r="I12" s="149">
        <v>4959458</v>
      </c>
      <c r="J12" s="150">
        <v>10447017</v>
      </c>
      <c r="K12" s="478">
        <f t="shared" si="3"/>
        <v>15406475</v>
      </c>
      <c r="L12" s="476">
        <f t="shared" si="4"/>
        <v>0.94856248205646143</v>
      </c>
      <c r="M12" s="150">
        <v>495208</v>
      </c>
      <c r="N12" s="476">
        <f t="shared" si="5"/>
        <v>0.33937789035365457</v>
      </c>
      <c r="O12" s="150">
        <f t="shared" si="8"/>
        <v>15901683</v>
      </c>
      <c r="P12" s="479">
        <f t="shared" si="7"/>
        <v>0.89834520294605702</v>
      </c>
    </row>
    <row r="13" spans="1:16">
      <c r="A13" s="480">
        <v>24</v>
      </c>
      <c r="B13" s="485">
        <v>697.6</v>
      </c>
      <c r="C13" s="147">
        <v>36841</v>
      </c>
      <c r="D13" s="148">
        <v>38627</v>
      </c>
      <c r="E13" s="150">
        <f t="shared" si="0"/>
        <v>75468</v>
      </c>
      <c r="F13" s="476">
        <f t="shared" si="1"/>
        <v>1.0260495975636283</v>
      </c>
      <c r="G13" s="486">
        <v>2949</v>
      </c>
      <c r="H13" s="476">
        <f t="shared" si="2"/>
        <v>0.71266312228129536</v>
      </c>
      <c r="I13" s="147">
        <v>5282602</v>
      </c>
      <c r="J13" s="148">
        <v>11218675</v>
      </c>
      <c r="K13" s="478">
        <f t="shared" si="3"/>
        <v>16501277</v>
      </c>
      <c r="L13" s="476">
        <f t="shared" si="4"/>
        <v>1.0159684332867316</v>
      </c>
      <c r="M13" s="148">
        <v>1063427</v>
      </c>
      <c r="N13" s="476">
        <f t="shared" si="5"/>
        <v>0.72879196581056005</v>
      </c>
      <c r="O13" s="148">
        <f t="shared" si="8"/>
        <v>17564704</v>
      </c>
      <c r="P13" s="479">
        <f t="shared" si="7"/>
        <v>0.99229544316582208</v>
      </c>
    </row>
    <row r="14" spans="1:16">
      <c r="A14" s="480">
        <v>25</v>
      </c>
      <c r="B14" s="485">
        <v>697.6</v>
      </c>
      <c r="C14" s="147">
        <v>39813</v>
      </c>
      <c r="D14" s="148">
        <v>39522</v>
      </c>
      <c r="E14" s="148">
        <f t="shared" si="0"/>
        <v>79335</v>
      </c>
      <c r="F14" s="476">
        <f t="shared" si="1"/>
        <v>1.0786246465085925</v>
      </c>
      <c r="G14" s="486">
        <v>3708</v>
      </c>
      <c r="H14" s="476">
        <f t="shared" si="2"/>
        <v>0.89608506524891252</v>
      </c>
      <c r="I14" s="147">
        <v>5688560</v>
      </c>
      <c r="J14" s="148">
        <v>11436609</v>
      </c>
      <c r="K14" s="478">
        <f t="shared" si="3"/>
        <v>17125169</v>
      </c>
      <c r="L14" s="476">
        <f t="shared" si="4"/>
        <v>1.0543808893518063</v>
      </c>
      <c r="M14" s="148">
        <v>1242957</v>
      </c>
      <c r="N14" s="476">
        <f t="shared" si="5"/>
        <v>0.85182817010288081</v>
      </c>
      <c r="O14" s="148">
        <f t="shared" si="8"/>
        <v>18368126</v>
      </c>
      <c r="P14" s="479">
        <f t="shared" si="7"/>
        <v>1.037683739463851</v>
      </c>
    </row>
    <row r="15" spans="1:16" s="490" customFormat="1">
      <c r="A15" s="480">
        <v>26</v>
      </c>
      <c r="B15" s="485">
        <v>697</v>
      </c>
      <c r="C15" s="147">
        <v>41213</v>
      </c>
      <c r="D15" s="148">
        <v>38423</v>
      </c>
      <c r="E15" s="148">
        <f t="shared" si="0"/>
        <v>79636</v>
      </c>
      <c r="F15" s="476">
        <f t="shared" si="1"/>
        <v>1.0827169893408746</v>
      </c>
      <c r="G15" s="486">
        <v>3752</v>
      </c>
      <c r="H15" s="476">
        <f t="shared" si="2"/>
        <v>0.90671822136297731</v>
      </c>
      <c r="I15" s="147">
        <v>5894972</v>
      </c>
      <c r="J15" s="148">
        <v>11533042</v>
      </c>
      <c r="K15" s="478">
        <f t="shared" si="3"/>
        <v>17428014</v>
      </c>
      <c r="L15" s="476">
        <f t="shared" si="4"/>
        <v>1.0730267771930151</v>
      </c>
      <c r="M15" s="148">
        <v>1216085</v>
      </c>
      <c r="N15" s="476">
        <f t="shared" si="5"/>
        <v>0.83341214558473209</v>
      </c>
      <c r="O15" s="148">
        <f t="shared" si="8"/>
        <v>18644099</v>
      </c>
      <c r="P15" s="479">
        <f t="shared" si="7"/>
        <v>1.0532744804371574</v>
      </c>
    </row>
    <row r="16" spans="1:16">
      <c r="A16" s="473">
        <v>27</v>
      </c>
      <c r="B16" s="483">
        <v>710.9</v>
      </c>
      <c r="C16" s="491">
        <v>45206</v>
      </c>
      <c r="D16" s="478">
        <v>40806</v>
      </c>
      <c r="E16" s="478">
        <f t="shared" ref="E16:E24" si="9">SUM(C16:D16)</f>
        <v>86012</v>
      </c>
      <c r="F16" s="476">
        <f t="shared" si="1"/>
        <v>1.1694039591037633</v>
      </c>
      <c r="G16" s="478">
        <v>3512</v>
      </c>
      <c r="H16" s="476">
        <f t="shared" si="2"/>
        <v>0.84871918801353308</v>
      </c>
      <c r="I16" s="491">
        <v>6453398</v>
      </c>
      <c r="J16" s="478">
        <v>11320044</v>
      </c>
      <c r="K16" s="478">
        <f t="shared" si="3"/>
        <v>17773442</v>
      </c>
      <c r="L16" s="476">
        <f t="shared" si="4"/>
        <v>1.0942944611409526</v>
      </c>
      <c r="M16" s="478">
        <v>1209219</v>
      </c>
      <c r="N16" s="476">
        <f t="shared" si="5"/>
        <v>0.82870671151426434</v>
      </c>
      <c r="O16" s="478">
        <f t="shared" si="8"/>
        <v>18982661</v>
      </c>
      <c r="P16" s="479">
        <f t="shared" si="7"/>
        <v>1.0724011067571402</v>
      </c>
    </row>
    <row r="17" spans="1:16">
      <c r="A17" s="473">
        <v>28</v>
      </c>
      <c r="B17" s="483">
        <v>710.9</v>
      </c>
      <c r="C17" s="491">
        <v>53779</v>
      </c>
      <c r="D17" s="478">
        <v>52496</v>
      </c>
      <c r="E17" s="478">
        <f t="shared" si="9"/>
        <v>106275</v>
      </c>
      <c r="F17" s="476">
        <f t="shared" si="1"/>
        <v>1.4448961279095063</v>
      </c>
      <c r="G17" s="478">
        <v>3585</v>
      </c>
      <c r="H17" s="476">
        <f t="shared" si="2"/>
        <v>0.86636056065732236</v>
      </c>
      <c r="I17" s="491">
        <v>7527737</v>
      </c>
      <c r="J17" s="478">
        <v>13306859</v>
      </c>
      <c r="K17" s="478">
        <f t="shared" si="3"/>
        <v>20834596</v>
      </c>
      <c r="L17" s="476">
        <f t="shared" si="4"/>
        <v>1.2827668947246935</v>
      </c>
      <c r="M17" s="478">
        <v>1167948</v>
      </c>
      <c r="N17" s="476">
        <f t="shared" si="5"/>
        <v>0.80042270779706737</v>
      </c>
      <c r="O17" s="478">
        <f t="shared" si="8"/>
        <v>22002544</v>
      </c>
      <c r="P17" s="479">
        <f t="shared" si="7"/>
        <v>1.2430055268369737</v>
      </c>
    </row>
    <row r="18" spans="1:16">
      <c r="A18" s="473">
        <v>29</v>
      </c>
      <c r="B18" s="483">
        <v>710.9</v>
      </c>
      <c r="C18" s="491">
        <v>57664</v>
      </c>
      <c r="D18" s="478">
        <v>53637</v>
      </c>
      <c r="E18" s="478">
        <f t="shared" si="9"/>
        <v>111301</v>
      </c>
      <c r="F18" s="476">
        <f t="shared" si="1"/>
        <v>1.5132287361322603</v>
      </c>
      <c r="G18" s="478">
        <v>3800</v>
      </c>
      <c r="H18" s="476">
        <f t="shared" si="2"/>
        <v>0.91831802803286611</v>
      </c>
      <c r="I18" s="491">
        <v>7987326</v>
      </c>
      <c r="J18" s="478">
        <v>13617148</v>
      </c>
      <c r="K18" s="478">
        <f t="shared" si="3"/>
        <v>21604474</v>
      </c>
      <c r="L18" s="476">
        <f t="shared" si="4"/>
        <v>1.3301675744103882</v>
      </c>
      <c r="M18" s="478">
        <v>1228125</v>
      </c>
      <c r="N18" s="476">
        <f t="shared" si="5"/>
        <v>0.84166344564421824</v>
      </c>
      <c r="O18" s="478">
        <f t="shared" si="8"/>
        <v>22832599</v>
      </c>
      <c r="P18" s="479">
        <f t="shared" si="7"/>
        <v>1.2898984203395916</v>
      </c>
    </row>
    <row r="19" spans="1:16">
      <c r="A19" s="473">
        <v>30</v>
      </c>
      <c r="B19" s="483">
        <v>766.3</v>
      </c>
      <c r="C19" s="491">
        <v>60192</v>
      </c>
      <c r="D19" s="478">
        <v>53617</v>
      </c>
      <c r="E19" s="478">
        <f t="shared" si="9"/>
        <v>113809</v>
      </c>
      <c r="F19" s="476">
        <f t="shared" si="1"/>
        <v>1.5473270611268219</v>
      </c>
      <c r="G19" s="478">
        <v>3885</v>
      </c>
      <c r="H19" s="476">
        <f t="shared" si="2"/>
        <v>0.93885935234412765</v>
      </c>
      <c r="I19" s="491">
        <v>8305348</v>
      </c>
      <c r="J19" s="478">
        <v>13640774</v>
      </c>
      <c r="K19" s="478">
        <f t="shared" si="3"/>
        <v>21946122</v>
      </c>
      <c r="L19" s="476">
        <f t="shared" si="4"/>
        <v>1.3512025272383146</v>
      </c>
      <c r="M19" s="478">
        <v>1269289</v>
      </c>
      <c r="N19" s="476">
        <f t="shared" si="5"/>
        <v>0.86987411970141804</v>
      </c>
      <c r="O19" s="478">
        <f t="shared" si="8"/>
        <v>23215411</v>
      </c>
      <c r="P19" s="479">
        <f t="shared" si="7"/>
        <v>1.3115248937028317</v>
      </c>
    </row>
    <row r="20" spans="1:16">
      <c r="A20" s="473" t="s">
        <v>408</v>
      </c>
      <c r="B20" s="483">
        <v>766.3</v>
      </c>
      <c r="C20" s="491">
        <v>61945</v>
      </c>
      <c r="D20" s="478">
        <v>52497</v>
      </c>
      <c r="E20" s="478">
        <f t="shared" si="9"/>
        <v>114442</v>
      </c>
      <c r="F20" s="476">
        <f t="shared" si="1"/>
        <v>1.5559332173156406</v>
      </c>
      <c r="G20" s="478">
        <v>3727</v>
      </c>
      <c r="H20" s="476">
        <f t="shared" si="2"/>
        <v>0.90067665538907682</v>
      </c>
      <c r="I20" s="491">
        <v>8493023</v>
      </c>
      <c r="J20" s="478">
        <v>13436481</v>
      </c>
      <c r="K20" s="478">
        <f t="shared" si="3"/>
        <v>21929504</v>
      </c>
      <c r="L20" s="476">
        <f t="shared" si="4"/>
        <v>1.3501793722773767</v>
      </c>
      <c r="M20" s="478">
        <v>1256375</v>
      </c>
      <c r="N20" s="476">
        <f t="shared" si="5"/>
        <v>0.86102384653130148</v>
      </c>
      <c r="O20" s="478">
        <f t="shared" si="8"/>
        <v>23185879</v>
      </c>
      <c r="P20" s="479">
        <f t="shared" si="7"/>
        <v>1.3098565212083351</v>
      </c>
    </row>
    <row r="21" spans="1:16">
      <c r="A21" s="473" t="s">
        <v>415</v>
      </c>
      <c r="B21" s="483">
        <v>766.3</v>
      </c>
      <c r="C21" s="491">
        <v>52564</v>
      </c>
      <c r="D21" s="478">
        <v>34023</v>
      </c>
      <c r="E21" s="478">
        <f t="shared" si="9"/>
        <v>86587</v>
      </c>
      <c r="F21" s="492">
        <f t="shared" si="1"/>
        <v>1.1772215575375244</v>
      </c>
      <c r="G21" s="478">
        <v>3361</v>
      </c>
      <c r="H21" s="493">
        <f t="shared" si="2"/>
        <v>0.81222812953117451</v>
      </c>
      <c r="I21" s="491">
        <v>7187338</v>
      </c>
      <c r="J21" s="478">
        <v>8339563</v>
      </c>
      <c r="K21" s="478">
        <f t="shared" si="3"/>
        <v>15526901</v>
      </c>
      <c r="L21" s="492">
        <f t="shared" si="4"/>
        <v>0.955977000008435</v>
      </c>
      <c r="M21" s="478">
        <v>1148201</v>
      </c>
      <c r="N21" s="492">
        <f t="shared" si="5"/>
        <v>0.78688961624601483</v>
      </c>
      <c r="O21" s="478">
        <f t="shared" si="8"/>
        <v>16675102</v>
      </c>
      <c r="P21" s="493">
        <f t="shared" si="7"/>
        <v>0.94203851820817974</v>
      </c>
    </row>
    <row r="22" spans="1:16">
      <c r="A22" s="473" t="s">
        <v>551</v>
      </c>
      <c r="B22" s="483">
        <v>758.4</v>
      </c>
      <c r="C22" s="491">
        <v>54900</v>
      </c>
      <c r="D22" s="478">
        <v>37890</v>
      </c>
      <c r="E22" s="478">
        <f t="shared" si="9"/>
        <v>92790</v>
      </c>
      <c r="F22" s="492">
        <f t="shared" si="1"/>
        <v>1.2615564498586034</v>
      </c>
      <c r="G22" s="478">
        <v>3396</v>
      </c>
      <c r="H22" s="493">
        <f t="shared" si="2"/>
        <v>0.82068632189463508</v>
      </c>
      <c r="I22" s="491">
        <v>7520856</v>
      </c>
      <c r="J22" s="478">
        <v>9350710</v>
      </c>
      <c r="K22" s="478">
        <f t="shared" si="3"/>
        <v>16871566</v>
      </c>
      <c r="L22" s="492">
        <f t="shared" si="4"/>
        <v>1.0387667861168375</v>
      </c>
      <c r="M22" s="478">
        <v>1157407</v>
      </c>
      <c r="N22" s="492">
        <f t="shared" si="5"/>
        <v>0.79319870830146577</v>
      </c>
      <c r="O22" s="478">
        <f t="shared" si="8"/>
        <v>18028973</v>
      </c>
      <c r="P22" s="493">
        <f t="shared" si="7"/>
        <v>1.0185237253562396</v>
      </c>
    </row>
    <row r="23" spans="1:16">
      <c r="A23" s="816" t="s">
        <v>599</v>
      </c>
      <c r="B23" s="474">
        <v>758.4</v>
      </c>
      <c r="C23" s="817">
        <v>57429</v>
      </c>
      <c r="D23" s="475">
        <v>44206</v>
      </c>
      <c r="E23" s="475">
        <f t="shared" si="9"/>
        <v>101635</v>
      </c>
      <c r="F23" s="476">
        <f t="shared" si="1"/>
        <v>1.3818115075048945</v>
      </c>
      <c r="G23" s="475">
        <v>3281</v>
      </c>
      <c r="H23" s="479">
        <f t="shared" si="2"/>
        <v>0.79289511841469307</v>
      </c>
      <c r="I23" s="817">
        <v>7789130</v>
      </c>
      <c r="J23" s="475">
        <v>11181155</v>
      </c>
      <c r="K23" s="475">
        <f t="shared" si="3"/>
        <v>18970285</v>
      </c>
      <c r="L23" s="476">
        <f t="shared" si="4"/>
        <v>1.1679829827990154</v>
      </c>
      <c r="M23" s="475">
        <v>1156865</v>
      </c>
      <c r="N23" s="476">
        <f t="shared" si="5"/>
        <v>0.79282726273400383</v>
      </c>
      <c r="O23" s="475">
        <f t="shared" si="8"/>
        <v>20127150</v>
      </c>
      <c r="P23" s="493">
        <f t="shared" si="7"/>
        <v>1.1370575461399735</v>
      </c>
    </row>
    <row r="24" spans="1:16" ht="13.8" thickBot="1">
      <c r="A24" s="494" t="s">
        <v>637</v>
      </c>
      <c r="B24" s="495">
        <v>758.4</v>
      </c>
      <c r="C24" s="496">
        <v>62103</v>
      </c>
      <c r="D24" s="497">
        <v>48463</v>
      </c>
      <c r="E24" s="497">
        <f t="shared" si="9"/>
        <v>110566</v>
      </c>
      <c r="F24" s="818">
        <f t="shared" si="1"/>
        <v>1.503235805960409</v>
      </c>
      <c r="G24" s="497">
        <v>3304</v>
      </c>
      <c r="H24" s="499">
        <f t="shared" si="2"/>
        <v>0.79845335911068149</v>
      </c>
      <c r="I24" s="496">
        <v>8415373</v>
      </c>
      <c r="J24" s="497">
        <v>12579723</v>
      </c>
      <c r="K24" s="497">
        <f t="shared" si="3"/>
        <v>20995096</v>
      </c>
      <c r="L24" s="498">
        <f t="shared" si="4"/>
        <v>1.2926487319632611</v>
      </c>
      <c r="M24" s="497">
        <v>1182515</v>
      </c>
      <c r="N24" s="498">
        <f t="shared" si="5"/>
        <v>0.81040582141555029</v>
      </c>
      <c r="O24" s="497">
        <f t="shared" si="8"/>
        <v>22177611</v>
      </c>
      <c r="P24" s="499">
        <f t="shared" si="7"/>
        <v>1.252895712652158</v>
      </c>
    </row>
    <row r="25" spans="1:16">
      <c r="A25" s="182" t="s">
        <v>242</v>
      </c>
    </row>
  </sheetData>
  <mergeCells count="14">
    <mergeCell ref="A2:A4"/>
    <mergeCell ref="B2:B4"/>
    <mergeCell ref="C2:H2"/>
    <mergeCell ref="I2:P2"/>
    <mergeCell ref="C3:E3"/>
    <mergeCell ref="F3:F4"/>
    <mergeCell ref="G3:G4"/>
    <mergeCell ref="H3:H4"/>
    <mergeCell ref="I3:K3"/>
    <mergeCell ref="L3:L4"/>
    <mergeCell ref="M3:M4"/>
    <mergeCell ref="N3:N4"/>
    <mergeCell ref="O3:O4"/>
    <mergeCell ref="P3:P4"/>
  </mergeCells>
  <phoneticPr fontId="6"/>
  <pageMargins left="0.78700000000000003" right="0.78700000000000003" top="0.98399999999999999" bottom="0.98399999999999999" header="0.51200000000000001" footer="0.51200000000000001"/>
  <pageSetup paperSize="9" scale="9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2C5D-9498-4F18-8FA4-C6B12CD64763}">
  <sheetPr>
    <tabColor rgb="FF66FF99"/>
  </sheetPr>
  <dimension ref="A1:F31"/>
  <sheetViews>
    <sheetView view="pageBreakPreview" zoomScaleNormal="100" zoomScaleSheetLayoutView="100" workbookViewId="0">
      <selection activeCell="F11" sqref="F11"/>
    </sheetView>
  </sheetViews>
  <sheetFormatPr defaultRowHeight="13.2"/>
  <cols>
    <col min="1" max="1" width="18.6640625" style="744" customWidth="1"/>
    <col min="2" max="5" width="16.6640625" style="744" customWidth="1"/>
    <col min="6" max="6" width="13.6640625" style="744" customWidth="1"/>
    <col min="7" max="16384" width="8.88671875" style="744"/>
  </cols>
  <sheetData>
    <row r="1" spans="1:6" ht="24" customHeight="1">
      <c r="A1" s="1264" t="s">
        <v>243</v>
      </c>
      <c r="B1" s="1264"/>
      <c r="C1" s="1264"/>
      <c r="D1" s="1264"/>
      <c r="E1" s="1264"/>
      <c r="F1" s="500"/>
    </row>
    <row r="2" spans="1:6" ht="24" customHeight="1" thickBot="1">
      <c r="A2" s="501"/>
      <c r="B2" s="500"/>
      <c r="C2" s="500"/>
      <c r="D2" s="1265" t="s">
        <v>659</v>
      </c>
      <c r="E2" s="1265"/>
      <c r="F2" s="500"/>
    </row>
    <row r="3" spans="1:6" ht="30" customHeight="1">
      <c r="A3" s="502" t="s">
        <v>244</v>
      </c>
      <c r="B3" s="1266" t="s">
        <v>660</v>
      </c>
      <c r="C3" s="1267"/>
      <c r="D3" s="1268"/>
      <c r="E3" s="503" t="s">
        <v>245</v>
      </c>
      <c r="F3" s="504"/>
    </row>
    <row r="4" spans="1:6" ht="30" customHeight="1">
      <c r="A4" s="505" t="s">
        <v>246</v>
      </c>
      <c r="B4" s="506" t="s">
        <v>247</v>
      </c>
      <c r="C4" s="506" t="s">
        <v>248</v>
      </c>
      <c r="D4" s="506" t="s">
        <v>249</v>
      </c>
      <c r="E4" s="507" t="s">
        <v>250</v>
      </c>
      <c r="F4" s="504"/>
    </row>
    <row r="5" spans="1:6" ht="30" customHeight="1">
      <c r="A5" s="746" t="s">
        <v>251</v>
      </c>
      <c r="B5" s="508" t="s">
        <v>510</v>
      </c>
      <c r="C5" s="508" t="s">
        <v>511</v>
      </c>
      <c r="D5" s="508" t="s">
        <v>511</v>
      </c>
      <c r="E5" s="509" t="s">
        <v>511</v>
      </c>
      <c r="F5" s="510"/>
    </row>
    <row r="6" spans="1:6" ht="30" customHeight="1">
      <c r="A6" s="746" t="s">
        <v>252</v>
      </c>
      <c r="B6" s="508" t="s">
        <v>512</v>
      </c>
      <c r="C6" s="508" t="s">
        <v>511</v>
      </c>
      <c r="D6" s="508" t="s">
        <v>511</v>
      </c>
      <c r="E6" s="509" t="s">
        <v>511</v>
      </c>
      <c r="F6" s="510"/>
    </row>
    <row r="7" spans="1:6" ht="30" customHeight="1">
      <c r="A7" s="746" t="s">
        <v>253</v>
      </c>
      <c r="B7" s="508" t="s">
        <v>513</v>
      </c>
      <c r="C7" s="508" t="s">
        <v>514</v>
      </c>
      <c r="D7" s="508" t="s">
        <v>514</v>
      </c>
      <c r="E7" s="509" t="s">
        <v>514</v>
      </c>
      <c r="F7" s="510"/>
    </row>
    <row r="8" spans="1:6" ht="30" customHeight="1">
      <c r="A8" s="746" t="s">
        <v>254</v>
      </c>
      <c r="B8" s="508" t="s">
        <v>515</v>
      </c>
      <c r="C8" s="508" t="s">
        <v>516</v>
      </c>
      <c r="D8" s="508" t="s">
        <v>517</v>
      </c>
      <c r="E8" s="509" t="s">
        <v>518</v>
      </c>
      <c r="F8" s="510"/>
    </row>
    <row r="9" spans="1:6" ht="30" customHeight="1">
      <c r="A9" s="1269" t="s">
        <v>255</v>
      </c>
      <c r="B9" s="508" t="s">
        <v>256</v>
      </c>
      <c r="C9" s="508" t="s">
        <v>519</v>
      </c>
      <c r="D9" s="508" t="s">
        <v>520</v>
      </c>
      <c r="E9" s="511" t="s">
        <v>257</v>
      </c>
      <c r="F9" s="510"/>
    </row>
    <row r="10" spans="1:6" ht="30" customHeight="1">
      <c r="A10" s="1270"/>
      <c r="B10" s="508" t="s">
        <v>258</v>
      </c>
      <c r="C10" s="508" t="s">
        <v>521</v>
      </c>
      <c r="D10" s="508" t="s">
        <v>521</v>
      </c>
      <c r="E10" s="509" t="s">
        <v>521</v>
      </c>
      <c r="F10" s="510"/>
    </row>
    <row r="11" spans="1:6" ht="30" customHeight="1">
      <c r="A11" s="1271"/>
      <c r="B11" s="508" t="s">
        <v>259</v>
      </c>
      <c r="C11" s="508" t="s">
        <v>521</v>
      </c>
      <c r="D11" s="508" t="s">
        <v>521</v>
      </c>
      <c r="E11" s="509" t="s">
        <v>521</v>
      </c>
      <c r="F11" s="510"/>
    </row>
    <row r="12" spans="1:6" ht="15.75" customHeight="1">
      <c r="A12" s="1269" t="s">
        <v>260</v>
      </c>
      <c r="B12" s="1273" t="s">
        <v>522</v>
      </c>
      <c r="C12" s="1273" t="s">
        <v>523</v>
      </c>
      <c r="D12" s="1273" t="s">
        <v>524</v>
      </c>
      <c r="E12" s="512" t="s">
        <v>525</v>
      </c>
      <c r="F12" s="510"/>
    </row>
    <row r="13" spans="1:6" ht="21.75" customHeight="1" thickBot="1">
      <c r="A13" s="1272"/>
      <c r="B13" s="1274"/>
      <c r="C13" s="1274"/>
      <c r="D13" s="1274"/>
      <c r="E13" s="513" t="s">
        <v>526</v>
      </c>
      <c r="F13" s="510"/>
    </row>
    <row r="14" spans="1:6" ht="24" customHeight="1">
      <c r="A14" s="510"/>
      <c r="B14" s="1262" t="s">
        <v>261</v>
      </c>
      <c r="C14" s="1263"/>
      <c r="D14" s="1263"/>
      <c r="E14" s="1263"/>
      <c r="F14" s="504"/>
    </row>
    <row r="15" spans="1:6" ht="24" customHeight="1">
      <c r="A15" s="365"/>
      <c r="B15" s="504"/>
      <c r="C15" s="504"/>
      <c r="D15" s="504"/>
      <c r="E15" s="504"/>
      <c r="F15" s="504"/>
    </row>
    <row r="16" spans="1:6" ht="24" customHeight="1">
      <c r="A16" s="504"/>
      <c r="B16" s="510"/>
      <c r="C16" s="510"/>
      <c r="D16" s="510"/>
      <c r="E16" s="510"/>
      <c r="F16" s="510"/>
    </row>
    <row r="17" spans="1:6" ht="24" customHeight="1">
      <c r="A17" s="504"/>
      <c r="B17" s="510"/>
      <c r="C17" s="510"/>
      <c r="D17" s="510"/>
      <c r="E17" s="510"/>
      <c r="F17" s="510"/>
    </row>
    <row r="18" spans="1:6" ht="24" customHeight="1">
      <c r="A18" s="504"/>
      <c r="B18" s="510"/>
      <c r="C18" s="510"/>
      <c r="D18" s="510"/>
      <c r="E18" s="510"/>
      <c r="F18" s="510"/>
    </row>
    <row r="19" spans="1:6" ht="24" customHeight="1"/>
    <row r="20" spans="1:6" ht="24" customHeight="1">
      <c r="A20" s="819"/>
    </row>
    <row r="21" spans="1:6" ht="24" customHeight="1"/>
    <row r="22" spans="1:6" ht="24" customHeight="1">
      <c r="A22" s="510"/>
      <c r="B22" s="504"/>
      <c r="C22" s="504"/>
      <c r="D22" s="504"/>
      <c r="E22" s="504"/>
      <c r="F22" s="504"/>
    </row>
    <row r="23" spans="1:6" ht="24" customHeight="1">
      <c r="A23" s="365"/>
      <c r="B23" s="504"/>
      <c r="C23" s="504"/>
      <c r="D23" s="504"/>
      <c r="E23" s="504"/>
      <c r="F23" s="504"/>
    </row>
    <row r="24" spans="1:6" ht="24" customHeight="1">
      <c r="A24" s="504"/>
      <c r="B24" s="510"/>
      <c r="C24" s="510"/>
      <c r="D24" s="510"/>
      <c r="E24" s="510"/>
      <c r="F24" s="510"/>
    </row>
    <row r="25" spans="1:6" ht="24" customHeight="1">
      <c r="A25" s="504"/>
      <c r="B25" s="510"/>
      <c r="C25" s="510"/>
      <c r="D25" s="510"/>
      <c r="E25" s="510"/>
      <c r="F25" s="510"/>
    </row>
    <row r="26" spans="1:6" ht="24" customHeight="1">
      <c r="A26" s="504"/>
      <c r="B26" s="510"/>
      <c r="C26" s="510"/>
      <c r="D26" s="510"/>
      <c r="E26" s="510"/>
      <c r="F26" s="510"/>
    </row>
    <row r="27" spans="1:6" ht="24" customHeight="1">
      <c r="A27" s="504"/>
      <c r="B27" s="510"/>
      <c r="C27" s="510"/>
      <c r="D27" s="510"/>
      <c r="E27" s="510"/>
      <c r="F27" s="510"/>
    </row>
    <row r="28" spans="1:6" ht="24" customHeight="1">
      <c r="A28" s="504"/>
      <c r="B28" s="510"/>
      <c r="C28" s="510"/>
      <c r="D28" s="510"/>
      <c r="E28" s="510"/>
      <c r="F28" s="510"/>
    </row>
    <row r="29" spans="1:6" ht="24" customHeight="1">
      <c r="A29" s="504"/>
      <c r="B29" s="510"/>
      <c r="C29" s="510"/>
      <c r="D29" s="510"/>
      <c r="E29" s="510"/>
      <c r="F29" s="510"/>
    </row>
    <row r="30" spans="1:6" ht="24" customHeight="1"/>
    <row r="31" spans="1:6" ht="24" customHeight="1">
      <c r="A31" s="514"/>
    </row>
  </sheetData>
  <mergeCells count="9">
    <mergeCell ref="B14:E14"/>
    <mergeCell ref="A1:E1"/>
    <mergeCell ref="D2:E2"/>
    <mergeCell ref="B3:D3"/>
    <mergeCell ref="A9:A11"/>
    <mergeCell ref="A12:A13"/>
    <mergeCell ref="B12:B13"/>
    <mergeCell ref="C12:C13"/>
    <mergeCell ref="D12:D13"/>
  </mergeCells>
  <phoneticPr fontId="6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9EEE-4A3E-475D-A1DC-0026B4AE106F}">
  <sheetPr>
    <tabColor rgb="FF66FF99"/>
  </sheetPr>
  <dimension ref="A1:Q100"/>
  <sheetViews>
    <sheetView showGridLines="0" view="pageBreakPreview" topLeftCell="A16" zoomScaleNormal="100" zoomScaleSheetLayoutView="100" workbookViewId="0">
      <selection activeCell="R13" sqref="R13"/>
    </sheetView>
  </sheetViews>
  <sheetFormatPr defaultRowHeight="13.2"/>
  <cols>
    <col min="1" max="1" width="19.44140625" style="744" customWidth="1"/>
    <col min="2" max="3" width="13.109375" style="744" customWidth="1"/>
    <col min="4" max="9" width="13.109375" style="533" customWidth="1"/>
    <col min="10" max="11" width="13.109375" style="534" customWidth="1"/>
    <col min="12" max="16384" width="8.88671875" style="744"/>
  </cols>
  <sheetData>
    <row r="1" spans="1:11" ht="25.5" customHeight="1">
      <c r="A1" s="820" t="s">
        <v>262</v>
      </c>
      <c r="B1" s="820"/>
      <c r="C1" s="821"/>
      <c r="D1" s="822"/>
      <c r="E1" s="822"/>
      <c r="F1" s="822"/>
      <c r="G1" s="822"/>
      <c r="H1" s="822"/>
      <c r="I1" s="822"/>
      <c r="J1" s="515"/>
      <c r="K1" s="515"/>
    </row>
    <row r="2" spans="1:11" ht="21" customHeight="1" thickBot="1">
      <c r="A2" s="501"/>
      <c r="B2" s="745"/>
      <c r="C2" s="745"/>
      <c r="D2" s="745"/>
      <c r="E2" s="745"/>
      <c r="F2" s="745"/>
      <c r="G2" s="745"/>
      <c r="H2" s="745"/>
      <c r="I2" s="745"/>
      <c r="J2" s="745"/>
      <c r="K2" s="745" t="s">
        <v>661</v>
      </c>
    </row>
    <row r="3" spans="1:11" ht="21" customHeight="1">
      <c r="A3" s="518" t="s">
        <v>263</v>
      </c>
      <c r="B3" s="1288" t="s">
        <v>527</v>
      </c>
      <c r="C3" s="1288" t="s">
        <v>528</v>
      </c>
      <c r="D3" s="1288" t="s">
        <v>449</v>
      </c>
      <c r="E3" s="1288" t="s">
        <v>450</v>
      </c>
      <c r="F3" s="1288" t="s">
        <v>451</v>
      </c>
      <c r="G3" s="1288" t="s">
        <v>408</v>
      </c>
      <c r="H3" s="1290" t="s">
        <v>415</v>
      </c>
      <c r="I3" s="1292" t="s">
        <v>568</v>
      </c>
      <c r="J3" s="1294" t="s">
        <v>599</v>
      </c>
      <c r="K3" s="1283" t="s">
        <v>633</v>
      </c>
    </row>
    <row r="4" spans="1:11" ht="21" customHeight="1">
      <c r="A4" s="823" t="s">
        <v>264</v>
      </c>
      <c r="B4" s="1289"/>
      <c r="C4" s="1289"/>
      <c r="D4" s="1289"/>
      <c r="E4" s="1289"/>
      <c r="F4" s="1289"/>
      <c r="G4" s="1289"/>
      <c r="H4" s="1291"/>
      <c r="I4" s="1293"/>
      <c r="J4" s="1295"/>
      <c r="K4" s="1284"/>
    </row>
    <row r="5" spans="1:11" ht="17.100000000000001" customHeight="1">
      <c r="A5" s="1278" t="s">
        <v>265</v>
      </c>
      <c r="B5" s="824"/>
      <c r="C5" s="825"/>
      <c r="D5" s="824"/>
      <c r="E5" s="825"/>
      <c r="F5" s="825"/>
      <c r="G5" s="825"/>
      <c r="H5" s="826"/>
      <c r="I5" s="827"/>
      <c r="J5" s="828"/>
      <c r="K5" s="519"/>
    </row>
    <row r="6" spans="1:11" ht="17.100000000000001" customHeight="1">
      <c r="A6" s="1276"/>
      <c r="B6" s="829"/>
      <c r="C6" s="830"/>
      <c r="D6" s="829"/>
      <c r="E6" s="830"/>
      <c r="F6" s="830"/>
      <c r="G6" s="830"/>
      <c r="H6" s="831"/>
      <c r="I6" s="832"/>
      <c r="J6" s="833"/>
      <c r="K6" s="520"/>
    </row>
    <row r="7" spans="1:11" ht="17.100000000000001" customHeight="1">
      <c r="A7" s="1275" t="s">
        <v>266</v>
      </c>
      <c r="B7" s="834">
        <v>79924</v>
      </c>
      <c r="C7" s="835">
        <v>63871</v>
      </c>
      <c r="D7" s="834">
        <v>4263</v>
      </c>
      <c r="E7" s="835">
        <v>7946</v>
      </c>
      <c r="F7" s="835">
        <v>360</v>
      </c>
      <c r="G7" s="835">
        <v>2974</v>
      </c>
      <c r="H7" s="836">
        <v>1648</v>
      </c>
      <c r="I7" s="837">
        <v>1016</v>
      </c>
      <c r="J7" s="838">
        <v>2063</v>
      </c>
      <c r="K7" s="523">
        <v>3413</v>
      </c>
    </row>
    <row r="8" spans="1:11" ht="17.100000000000001" customHeight="1">
      <c r="A8" s="1276"/>
      <c r="B8" s="829" t="s">
        <v>183</v>
      </c>
      <c r="C8" s="830" t="s">
        <v>183</v>
      </c>
      <c r="D8" s="839" t="s">
        <v>529</v>
      </c>
      <c r="E8" s="840" t="s">
        <v>530</v>
      </c>
      <c r="F8" s="840" t="s">
        <v>268</v>
      </c>
      <c r="G8" s="840" t="s">
        <v>216</v>
      </c>
      <c r="H8" s="841" t="s">
        <v>216</v>
      </c>
      <c r="I8" s="842" t="s">
        <v>270</v>
      </c>
      <c r="J8" s="843" t="s">
        <v>662</v>
      </c>
      <c r="K8" s="844" t="s">
        <v>270</v>
      </c>
    </row>
    <row r="9" spans="1:11" ht="17.100000000000001" customHeight="1">
      <c r="A9" s="1276"/>
      <c r="B9" s="839" t="s">
        <v>185</v>
      </c>
      <c r="C9" s="840" t="s">
        <v>185</v>
      </c>
      <c r="D9" s="829" t="s">
        <v>531</v>
      </c>
      <c r="E9" s="830"/>
      <c r="F9" s="830"/>
      <c r="G9" s="830" t="s">
        <v>223</v>
      </c>
      <c r="H9" s="831" t="s">
        <v>532</v>
      </c>
      <c r="I9" s="832"/>
      <c r="J9" s="833" t="s">
        <v>270</v>
      </c>
      <c r="K9" s="845" t="s">
        <v>269</v>
      </c>
    </row>
    <row r="10" spans="1:11" ht="17.100000000000001" customHeight="1">
      <c r="A10" s="1276"/>
      <c r="B10" s="829" t="s">
        <v>190</v>
      </c>
      <c r="C10" s="830" t="s">
        <v>190</v>
      </c>
      <c r="D10" s="839" t="s">
        <v>533</v>
      </c>
      <c r="E10" s="840"/>
      <c r="F10" s="840"/>
      <c r="G10" s="840" t="s">
        <v>409</v>
      </c>
      <c r="H10" s="841"/>
      <c r="I10" s="842"/>
      <c r="J10" s="843" t="s">
        <v>269</v>
      </c>
      <c r="K10" s="521" t="s">
        <v>185</v>
      </c>
    </row>
    <row r="11" spans="1:11" ht="17.100000000000001" customHeight="1">
      <c r="A11" s="1276"/>
      <c r="B11" s="839" t="s">
        <v>270</v>
      </c>
      <c r="C11" s="840" t="s">
        <v>271</v>
      </c>
      <c r="D11" s="839" t="s">
        <v>534</v>
      </c>
      <c r="E11" s="840"/>
      <c r="F11" s="840"/>
      <c r="G11" s="840"/>
      <c r="H11" s="841"/>
      <c r="I11" s="842"/>
      <c r="J11" s="843" t="s">
        <v>663</v>
      </c>
      <c r="K11" s="521" t="s">
        <v>571</v>
      </c>
    </row>
    <row r="12" spans="1:11" ht="17.100000000000001" customHeight="1">
      <c r="A12" s="1276"/>
      <c r="B12" s="829" t="s">
        <v>269</v>
      </c>
      <c r="C12" s="840" t="s">
        <v>195</v>
      </c>
      <c r="D12" s="839" t="s">
        <v>269</v>
      </c>
      <c r="E12" s="840"/>
      <c r="F12" s="840"/>
      <c r="G12" s="840"/>
      <c r="H12" s="841"/>
      <c r="I12" s="842"/>
      <c r="J12" s="843"/>
      <c r="K12" s="521"/>
    </row>
    <row r="13" spans="1:11" ht="17.100000000000001" customHeight="1">
      <c r="A13" s="1276"/>
      <c r="B13" s="829" t="s">
        <v>195</v>
      </c>
      <c r="C13" s="840" t="s">
        <v>199</v>
      </c>
      <c r="D13" s="829" t="s">
        <v>530</v>
      </c>
      <c r="E13" s="830"/>
      <c r="F13" s="830"/>
      <c r="G13" s="830"/>
      <c r="H13" s="831"/>
      <c r="I13" s="832"/>
      <c r="J13" s="833"/>
      <c r="K13" s="520"/>
    </row>
    <row r="14" spans="1:11" ht="17.100000000000001" customHeight="1">
      <c r="A14" s="1276"/>
      <c r="B14" s="839" t="s">
        <v>199</v>
      </c>
      <c r="C14" s="840" t="s">
        <v>270</v>
      </c>
      <c r="D14" s="829" t="s">
        <v>535</v>
      </c>
      <c r="E14" s="830"/>
      <c r="F14" s="830"/>
      <c r="G14" s="830"/>
      <c r="H14" s="831"/>
      <c r="I14" s="832"/>
      <c r="J14" s="833"/>
      <c r="K14" s="520"/>
    </row>
    <row r="15" spans="1:11" ht="17.100000000000001" customHeight="1">
      <c r="A15" s="1276"/>
      <c r="B15" s="829" t="s">
        <v>216</v>
      </c>
      <c r="C15" s="840" t="s">
        <v>269</v>
      </c>
      <c r="D15" s="839"/>
      <c r="E15" s="840"/>
      <c r="F15" s="840"/>
      <c r="G15" s="840"/>
      <c r="H15" s="841"/>
      <c r="I15" s="842"/>
      <c r="J15" s="843"/>
      <c r="K15" s="521"/>
    </row>
    <row r="16" spans="1:11" ht="17.100000000000001" customHeight="1">
      <c r="A16" s="1279"/>
      <c r="B16" s="829" t="s">
        <v>219</v>
      </c>
      <c r="C16" s="830" t="s">
        <v>216</v>
      </c>
      <c r="D16" s="829"/>
      <c r="E16" s="830"/>
      <c r="F16" s="830"/>
      <c r="G16" s="830"/>
      <c r="H16" s="831"/>
      <c r="I16" s="832"/>
      <c r="J16" s="833"/>
      <c r="K16" s="520"/>
    </row>
    <row r="17" spans="1:11" ht="17.100000000000001" customHeight="1">
      <c r="A17" s="1279"/>
      <c r="B17" s="829" t="s">
        <v>221</v>
      </c>
      <c r="C17" s="830" t="s">
        <v>219</v>
      </c>
      <c r="D17" s="829"/>
      <c r="E17" s="830"/>
      <c r="F17" s="830"/>
      <c r="G17" s="830"/>
      <c r="H17" s="831"/>
      <c r="I17" s="832"/>
      <c r="J17" s="833"/>
      <c r="K17" s="520"/>
    </row>
    <row r="18" spans="1:11" ht="17.100000000000001" customHeight="1">
      <c r="A18" s="1279"/>
      <c r="B18" s="829" t="s">
        <v>223</v>
      </c>
      <c r="C18" s="830" t="s">
        <v>221</v>
      </c>
      <c r="D18" s="829"/>
      <c r="E18" s="830"/>
      <c r="F18" s="830"/>
      <c r="G18" s="830"/>
      <c r="H18" s="831"/>
      <c r="I18" s="832"/>
      <c r="J18" s="833"/>
      <c r="K18" s="520"/>
    </row>
    <row r="19" spans="1:11" ht="17.100000000000001" customHeight="1">
      <c r="A19" s="1279"/>
      <c r="B19" s="829" t="s">
        <v>272</v>
      </c>
      <c r="C19" s="830" t="s">
        <v>223</v>
      </c>
      <c r="D19" s="829"/>
      <c r="E19" s="830"/>
      <c r="F19" s="830"/>
      <c r="G19" s="830"/>
      <c r="H19" s="831"/>
      <c r="I19" s="832"/>
      <c r="J19" s="833"/>
      <c r="K19" s="520"/>
    </row>
    <row r="20" spans="1:11" ht="17.25" customHeight="1">
      <c r="A20" s="1277"/>
      <c r="B20" s="846" t="s">
        <v>204</v>
      </c>
      <c r="C20" s="847" t="s">
        <v>273</v>
      </c>
      <c r="D20" s="846"/>
      <c r="E20" s="847"/>
      <c r="F20" s="847"/>
      <c r="G20" s="847"/>
      <c r="H20" s="848"/>
      <c r="I20" s="849"/>
      <c r="J20" s="850"/>
      <c r="K20" s="522"/>
    </row>
    <row r="21" spans="1:11" ht="17.100000000000001" customHeight="1">
      <c r="A21" s="1275" t="s">
        <v>664</v>
      </c>
      <c r="B21" s="851"/>
      <c r="C21" s="852"/>
      <c r="D21" s="851"/>
      <c r="E21" s="852"/>
      <c r="F21" s="852"/>
      <c r="G21" s="852"/>
      <c r="H21" s="853">
        <v>12940</v>
      </c>
      <c r="I21" s="837">
        <v>13269</v>
      </c>
      <c r="J21" s="854">
        <v>9146</v>
      </c>
      <c r="K21" s="523">
        <v>672</v>
      </c>
    </row>
    <row r="22" spans="1:11" ht="17.100000000000001" customHeight="1">
      <c r="A22" s="1278"/>
      <c r="B22" s="855"/>
      <c r="C22" s="856"/>
      <c r="D22" s="855"/>
      <c r="E22" s="856"/>
      <c r="F22" s="856"/>
      <c r="G22" s="856"/>
      <c r="H22" s="831" t="s">
        <v>183</v>
      </c>
      <c r="I22" s="832" t="s">
        <v>183</v>
      </c>
      <c r="J22" s="833" t="s">
        <v>183</v>
      </c>
      <c r="K22" s="844" t="s">
        <v>185</v>
      </c>
    </row>
    <row r="23" spans="1:11" ht="17.100000000000001" customHeight="1">
      <c r="A23" s="1278"/>
      <c r="B23" s="855"/>
      <c r="C23" s="856"/>
      <c r="D23" s="855"/>
      <c r="E23" s="856"/>
      <c r="F23" s="856"/>
      <c r="G23" s="856"/>
      <c r="H23" s="831" t="s">
        <v>185</v>
      </c>
      <c r="I23" s="832" t="s">
        <v>185</v>
      </c>
      <c r="J23" s="833" t="s">
        <v>185</v>
      </c>
      <c r="K23" s="845" t="s">
        <v>276</v>
      </c>
    </row>
    <row r="24" spans="1:11" ht="17.100000000000001" customHeight="1">
      <c r="A24" s="1278"/>
      <c r="B24" s="855"/>
      <c r="C24" s="856"/>
      <c r="D24" s="855"/>
      <c r="E24" s="856"/>
      <c r="F24" s="856"/>
      <c r="G24" s="856"/>
      <c r="H24" s="841" t="s">
        <v>190</v>
      </c>
      <c r="I24" s="842" t="s">
        <v>190</v>
      </c>
      <c r="J24" s="843" t="s">
        <v>190</v>
      </c>
      <c r="K24" s="844" t="s">
        <v>411</v>
      </c>
    </row>
    <row r="25" spans="1:11" ht="17.100000000000001" customHeight="1">
      <c r="A25" s="1278"/>
      <c r="B25" s="855"/>
      <c r="C25" s="856"/>
      <c r="D25" s="855"/>
      <c r="E25" s="856"/>
      <c r="F25" s="856"/>
      <c r="G25" s="856"/>
      <c r="H25" s="841" t="s">
        <v>195</v>
      </c>
      <c r="I25" s="842" t="s">
        <v>195</v>
      </c>
      <c r="J25" s="843" t="s">
        <v>195</v>
      </c>
      <c r="K25" s="844" t="s">
        <v>216</v>
      </c>
    </row>
    <row r="26" spans="1:11" ht="17.100000000000001" customHeight="1">
      <c r="A26" s="1278"/>
      <c r="B26" s="855"/>
      <c r="C26" s="856"/>
      <c r="D26" s="855"/>
      <c r="E26" s="856"/>
      <c r="F26" s="856"/>
      <c r="G26" s="856"/>
      <c r="H26" s="841" t="s">
        <v>533</v>
      </c>
      <c r="I26" s="842" t="s">
        <v>533</v>
      </c>
      <c r="J26" s="843" t="s">
        <v>276</v>
      </c>
      <c r="K26" s="844" t="s">
        <v>219</v>
      </c>
    </row>
    <row r="27" spans="1:11" ht="17.100000000000001" customHeight="1">
      <c r="A27" s="1278"/>
      <c r="B27" s="855"/>
      <c r="C27" s="856"/>
      <c r="D27" s="855"/>
      <c r="E27" s="856"/>
      <c r="F27" s="856"/>
      <c r="G27" s="856"/>
      <c r="H27" s="841" t="s">
        <v>534</v>
      </c>
      <c r="I27" s="842" t="s">
        <v>534</v>
      </c>
      <c r="J27" s="843" t="s">
        <v>410</v>
      </c>
      <c r="K27" s="844" t="s">
        <v>221</v>
      </c>
    </row>
    <row r="28" spans="1:11" ht="17.100000000000001" customHeight="1">
      <c r="A28" s="1278"/>
      <c r="B28" s="855"/>
      <c r="C28" s="856"/>
      <c r="D28" s="855"/>
      <c r="E28" s="856"/>
      <c r="F28" s="856"/>
      <c r="G28" s="856"/>
      <c r="H28" s="831" t="s">
        <v>536</v>
      </c>
      <c r="I28" s="832" t="s">
        <v>536</v>
      </c>
      <c r="J28" s="833" t="s">
        <v>411</v>
      </c>
      <c r="K28" s="520"/>
    </row>
    <row r="29" spans="1:11" ht="17.100000000000001" customHeight="1">
      <c r="A29" s="1278"/>
      <c r="B29" s="855"/>
      <c r="C29" s="856"/>
      <c r="D29" s="855"/>
      <c r="E29" s="856"/>
      <c r="F29" s="856"/>
      <c r="G29" s="856"/>
      <c r="H29" s="831" t="s">
        <v>216</v>
      </c>
      <c r="I29" s="832" t="s">
        <v>216</v>
      </c>
      <c r="J29" s="833" t="s">
        <v>216</v>
      </c>
      <c r="K29" s="520"/>
    </row>
    <row r="30" spans="1:11" ht="17.100000000000001" customHeight="1">
      <c r="A30" s="1278"/>
      <c r="B30" s="855"/>
      <c r="C30" s="856"/>
      <c r="D30" s="855"/>
      <c r="E30" s="856"/>
      <c r="F30" s="856"/>
      <c r="G30" s="856"/>
      <c r="H30" s="831" t="s">
        <v>219</v>
      </c>
      <c r="I30" s="832" t="s">
        <v>219</v>
      </c>
      <c r="J30" s="833" t="s">
        <v>219</v>
      </c>
      <c r="K30" s="520"/>
    </row>
    <row r="31" spans="1:11" ht="17.100000000000001" customHeight="1">
      <c r="A31" s="1276"/>
      <c r="B31" s="857"/>
      <c r="C31" s="858"/>
      <c r="D31" s="857"/>
      <c r="E31" s="858"/>
      <c r="F31" s="858"/>
      <c r="G31" s="858"/>
      <c r="H31" s="831" t="s">
        <v>221</v>
      </c>
      <c r="I31" s="832" t="s">
        <v>221</v>
      </c>
      <c r="J31" s="833" t="s">
        <v>221</v>
      </c>
      <c r="K31" s="520"/>
    </row>
    <row r="32" spans="1:11" ht="17.100000000000001" customHeight="1">
      <c r="A32" s="1277"/>
      <c r="B32" s="859"/>
      <c r="C32" s="860"/>
      <c r="D32" s="859"/>
      <c r="E32" s="860"/>
      <c r="F32" s="860"/>
      <c r="G32" s="860"/>
      <c r="H32" s="831" t="s">
        <v>532</v>
      </c>
      <c r="I32" s="832" t="s">
        <v>532</v>
      </c>
      <c r="J32" s="833" t="s">
        <v>412</v>
      </c>
      <c r="K32" s="520"/>
    </row>
    <row r="33" spans="1:11" ht="17.100000000000001" customHeight="1">
      <c r="A33" s="1285" t="s">
        <v>537</v>
      </c>
      <c r="B33" s="851"/>
      <c r="C33" s="852"/>
      <c r="D33" s="851">
        <v>50085</v>
      </c>
      <c r="E33" s="852">
        <v>43346</v>
      </c>
      <c r="F33" s="852">
        <v>42438</v>
      </c>
      <c r="G33" s="852">
        <v>42101</v>
      </c>
      <c r="H33" s="853">
        <v>44048</v>
      </c>
      <c r="I33" s="837">
        <v>84994</v>
      </c>
      <c r="J33" s="854">
        <v>105657</v>
      </c>
      <c r="K33" s="523">
        <v>92198</v>
      </c>
    </row>
    <row r="34" spans="1:11" ht="17.100000000000001" customHeight="1">
      <c r="A34" s="1286"/>
      <c r="B34" s="829"/>
      <c r="C34" s="830"/>
      <c r="D34" s="829" t="s">
        <v>267</v>
      </c>
      <c r="E34" s="830" t="s">
        <v>183</v>
      </c>
      <c r="F34" s="830" t="s">
        <v>531</v>
      </c>
      <c r="G34" s="830" t="s">
        <v>183</v>
      </c>
      <c r="H34" s="831" t="s">
        <v>183</v>
      </c>
      <c r="I34" s="832" t="s">
        <v>183</v>
      </c>
      <c r="J34" s="833" t="s">
        <v>183</v>
      </c>
      <c r="K34" s="844" t="s">
        <v>183</v>
      </c>
    </row>
    <row r="35" spans="1:11" ht="17.100000000000001" customHeight="1">
      <c r="A35" s="1286"/>
      <c r="B35" s="829"/>
      <c r="C35" s="830"/>
      <c r="D35" s="829" t="s">
        <v>190</v>
      </c>
      <c r="E35" s="830" t="s">
        <v>185</v>
      </c>
      <c r="F35" s="830" t="s">
        <v>538</v>
      </c>
      <c r="G35" s="830" t="s">
        <v>185</v>
      </c>
      <c r="H35" s="831" t="s">
        <v>185</v>
      </c>
      <c r="I35" s="832" t="s">
        <v>185</v>
      </c>
      <c r="J35" s="833" t="s">
        <v>185</v>
      </c>
      <c r="K35" s="844" t="s">
        <v>185</v>
      </c>
    </row>
    <row r="36" spans="1:11" ht="17.100000000000001" customHeight="1">
      <c r="A36" s="1286"/>
      <c r="B36" s="829"/>
      <c r="C36" s="830"/>
      <c r="D36" s="839" t="s">
        <v>271</v>
      </c>
      <c r="E36" s="840" t="s">
        <v>271</v>
      </c>
      <c r="F36" s="840" t="s">
        <v>539</v>
      </c>
      <c r="G36" s="840" t="s">
        <v>271</v>
      </c>
      <c r="H36" s="841" t="s">
        <v>271</v>
      </c>
      <c r="I36" s="842" t="s">
        <v>271</v>
      </c>
      <c r="J36" s="843" t="s">
        <v>271</v>
      </c>
      <c r="K36" s="845" t="s">
        <v>271</v>
      </c>
    </row>
    <row r="37" spans="1:11" ht="17.100000000000001" customHeight="1">
      <c r="A37" s="1286"/>
      <c r="B37" s="829"/>
      <c r="C37" s="830"/>
      <c r="D37" s="839" t="s">
        <v>539</v>
      </c>
      <c r="E37" s="840" t="s">
        <v>195</v>
      </c>
      <c r="F37" s="840" t="s">
        <v>533</v>
      </c>
      <c r="G37" s="840" t="s">
        <v>195</v>
      </c>
      <c r="H37" s="841" t="s">
        <v>195</v>
      </c>
      <c r="I37" s="842" t="s">
        <v>195</v>
      </c>
      <c r="J37" s="843" t="s">
        <v>195</v>
      </c>
      <c r="K37" s="845" t="s">
        <v>195</v>
      </c>
    </row>
    <row r="38" spans="1:11" ht="17.100000000000001" customHeight="1">
      <c r="A38" s="1286"/>
      <c r="B38" s="829"/>
      <c r="C38" s="830"/>
      <c r="D38" s="839" t="s">
        <v>533</v>
      </c>
      <c r="E38" s="840" t="s">
        <v>533</v>
      </c>
      <c r="F38" s="840" t="s">
        <v>534</v>
      </c>
      <c r="G38" s="840" t="s">
        <v>276</v>
      </c>
      <c r="H38" s="841" t="s">
        <v>533</v>
      </c>
      <c r="I38" s="842" t="s">
        <v>533</v>
      </c>
      <c r="J38" s="843" t="s">
        <v>276</v>
      </c>
      <c r="K38" s="845" t="s">
        <v>276</v>
      </c>
    </row>
    <row r="39" spans="1:11" ht="17.100000000000001" customHeight="1">
      <c r="A39" s="1286"/>
      <c r="B39" s="829"/>
      <c r="C39" s="830"/>
      <c r="D39" s="839" t="s">
        <v>270</v>
      </c>
      <c r="E39" s="840" t="s">
        <v>270</v>
      </c>
      <c r="F39" s="840" t="s">
        <v>536</v>
      </c>
      <c r="G39" s="840" t="s">
        <v>410</v>
      </c>
      <c r="H39" s="841" t="s">
        <v>534</v>
      </c>
      <c r="I39" s="842" t="s">
        <v>534</v>
      </c>
      <c r="J39" s="843" t="s">
        <v>410</v>
      </c>
      <c r="K39" s="845" t="s">
        <v>410</v>
      </c>
    </row>
    <row r="40" spans="1:11" ht="17.100000000000001" customHeight="1">
      <c r="A40" s="1286"/>
      <c r="B40" s="829"/>
      <c r="C40" s="830"/>
      <c r="D40" s="839" t="s">
        <v>269</v>
      </c>
      <c r="E40" s="830" t="s">
        <v>536</v>
      </c>
      <c r="F40" s="830" t="s">
        <v>530</v>
      </c>
      <c r="G40" s="830" t="s">
        <v>411</v>
      </c>
      <c r="H40" s="831" t="s">
        <v>536</v>
      </c>
      <c r="I40" s="832" t="s">
        <v>536</v>
      </c>
      <c r="J40" s="833" t="s">
        <v>411</v>
      </c>
      <c r="K40" s="844" t="s">
        <v>411</v>
      </c>
    </row>
    <row r="41" spans="1:11" ht="17.100000000000001" customHeight="1">
      <c r="A41" s="1286"/>
      <c r="B41" s="829"/>
      <c r="C41" s="830"/>
      <c r="D41" s="829" t="s">
        <v>530</v>
      </c>
      <c r="E41" s="830" t="s">
        <v>535</v>
      </c>
      <c r="F41" s="830" t="s">
        <v>535</v>
      </c>
      <c r="G41" s="830" t="s">
        <v>216</v>
      </c>
      <c r="H41" s="831" t="s">
        <v>216</v>
      </c>
      <c r="I41" s="832" t="s">
        <v>216</v>
      </c>
      <c r="J41" s="833" t="s">
        <v>216</v>
      </c>
      <c r="K41" s="844" t="s">
        <v>219</v>
      </c>
    </row>
    <row r="42" spans="1:11" ht="17.100000000000001" customHeight="1">
      <c r="A42" s="1286"/>
      <c r="B42" s="829"/>
      <c r="C42" s="830"/>
      <c r="D42" s="829" t="s">
        <v>535</v>
      </c>
      <c r="E42" s="830" t="s">
        <v>540</v>
      </c>
      <c r="F42" s="830" t="s">
        <v>540</v>
      </c>
      <c r="G42" s="830" t="s">
        <v>219</v>
      </c>
      <c r="H42" s="831" t="s">
        <v>219</v>
      </c>
      <c r="I42" s="832" t="s">
        <v>219</v>
      </c>
      <c r="J42" s="833" t="s">
        <v>219</v>
      </c>
      <c r="K42" s="844" t="s">
        <v>221</v>
      </c>
    </row>
    <row r="43" spans="1:11" ht="17.100000000000001" customHeight="1">
      <c r="A43" s="1286"/>
      <c r="B43" s="829"/>
      <c r="C43" s="830"/>
      <c r="D43" s="829" t="s">
        <v>540</v>
      </c>
      <c r="E43" s="830" t="s">
        <v>532</v>
      </c>
      <c r="F43" s="830" t="s">
        <v>532</v>
      </c>
      <c r="G43" s="830" t="s">
        <v>221</v>
      </c>
      <c r="H43" s="831" t="s">
        <v>221</v>
      </c>
      <c r="I43" s="832" t="s">
        <v>221</v>
      </c>
      <c r="J43" s="833" t="s">
        <v>221</v>
      </c>
      <c r="K43" s="844" t="s">
        <v>223</v>
      </c>
    </row>
    <row r="44" spans="1:11" ht="17.100000000000001" customHeight="1">
      <c r="A44" s="1286"/>
      <c r="B44" s="829"/>
      <c r="C44" s="830"/>
      <c r="D44" s="829" t="s">
        <v>532</v>
      </c>
      <c r="E44" s="830"/>
      <c r="F44" s="830" t="s">
        <v>541</v>
      </c>
      <c r="G44" s="830" t="s">
        <v>412</v>
      </c>
      <c r="H44" s="831" t="s">
        <v>532</v>
      </c>
      <c r="I44" s="832" t="s">
        <v>532</v>
      </c>
      <c r="J44" s="833" t="s">
        <v>412</v>
      </c>
      <c r="K44" s="844" t="s">
        <v>569</v>
      </c>
    </row>
    <row r="45" spans="1:11" ht="17.100000000000001" customHeight="1">
      <c r="A45" s="1286"/>
      <c r="B45" s="829"/>
      <c r="C45" s="830"/>
      <c r="D45" s="829" t="s">
        <v>272</v>
      </c>
      <c r="E45" s="830"/>
      <c r="F45" s="830" t="s">
        <v>273</v>
      </c>
      <c r="G45" s="830" t="s">
        <v>413</v>
      </c>
      <c r="H45" s="831" t="s">
        <v>542</v>
      </c>
      <c r="I45" s="832" t="s">
        <v>542</v>
      </c>
      <c r="J45" s="833" t="s">
        <v>628</v>
      </c>
      <c r="K45" s="844" t="s">
        <v>628</v>
      </c>
    </row>
    <row r="46" spans="1:11" ht="17.100000000000001" customHeight="1">
      <c r="A46" s="1286"/>
      <c r="B46" s="829"/>
      <c r="C46" s="830"/>
      <c r="D46" s="829" t="s">
        <v>274</v>
      </c>
      <c r="E46" s="830"/>
      <c r="F46" s="830" t="s">
        <v>271</v>
      </c>
      <c r="G46" s="830" t="s">
        <v>275</v>
      </c>
      <c r="H46" s="831" t="s">
        <v>569</v>
      </c>
      <c r="I46" s="832" t="s">
        <v>569</v>
      </c>
      <c r="J46" s="833" t="s">
        <v>569</v>
      </c>
      <c r="K46" s="520" t="s">
        <v>280</v>
      </c>
    </row>
    <row r="47" spans="1:11" ht="16.5" customHeight="1">
      <c r="A47" s="1287"/>
      <c r="B47" s="829"/>
      <c r="C47" s="830"/>
      <c r="D47" s="829"/>
      <c r="E47" s="830"/>
      <c r="F47" s="830"/>
      <c r="G47" s="830"/>
      <c r="H47" s="831"/>
      <c r="I47" s="832" t="s">
        <v>570</v>
      </c>
      <c r="J47" s="833" t="s">
        <v>204</v>
      </c>
      <c r="K47" s="520"/>
    </row>
    <row r="48" spans="1:11" ht="17.100000000000001" customHeight="1">
      <c r="A48" s="1285" t="s">
        <v>665</v>
      </c>
      <c r="B48" s="834"/>
      <c r="C48" s="835"/>
      <c r="D48" s="834">
        <v>13758</v>
      </c>
      <c r="E48" s="835">
        <v>34933</v>
      </c>
      <c r="F48" s="835">
        <v>1082</v>
      </c>
      <c r="G48" s="835">
        <v>18849</v>
      </c>
      <c r="H48" s="836">
        <v>27194</v>
      </c>
      <c r="I48" s="837">
        <v>87863</v>
      </c>
      <c r="J48" s="838">
        <v>63139.4</v>
      </c>
      <c r="K48" s="523">
        <v>40149</v>
      </c>
    </row>
    <row r="49" spans="1:11" ht="17.100000000000001" customHeight="1">
      <c r="A49" s="1286"/>
      <c r="B49" s="861"/>
      <c r="C49" s="862"/>
      <c r="D49" s="829" t="s">
        <v>531</v>
      </c>
      <c r="E49" s="863" t="s">
        <v>183</v>
      </c>
      <c r="F49" s="864" t="s">
        <v>534</v>
      </c>
      <c r="G49" s="863" t="s">
        <v>219</v>
      </c>
      <c r="H49" s="865" t="s">
        <v>219</v>
      </c>
      <c r="I49" s="866" t="s">
        <v>185</v>
      </c>
      <c r="J49" s="867" t="s">
        <v>190</v>
      </c>
      <c r="K49" s="845" t="s">
        <v>662</v>
      </c>
    </row>
    <row r="50" spans="1:11" ht="17.100000000000001" customHeight="1">
      <c r="A50" s="1286"/>
      <c r="B50" s="868"/>
      <c r="C50" s="869"/>
      <c r="D50" s="868" t="s">
        <v>538</v>
      </c>
      <c r="E50" s="840" t="s">
        <v>185</v>
      </c>
      <c r="F50" s="840" t="s">
        <v>530</v>
      </c>
      <c r="G50" s="840" t="s">
        <v>409</v>
      </c>
      <c r="H50" s="841" t="s">
        <v>543</v>
      </c>
      <c r="I50" s="842" t="s">
        <v>216</v>
      </c>
      <c r="J50" s="843" t="s">
        <v>271</v>
      </c>
      <c r="K50" s="870" t="s">
        <v>666</v>
      </c>
    </row>
    <row r="51" spans="1:11" ht="17.100000000000001" customHeight="1">
      <c r="A51" s="1286"/>
      <c r="B51" s="871"/>
      <c r="C51" s="872"/>
      <c r="D51" s="829" t="s">
        <v>539</v>
      </c>
      <c r="E51" s="840" t="s">
        <v>190</v>
      </c>
      <c r="F51" s="840" t="s">
        <v>532</v>
      </c>
      <c r="G51" s="840" t="s">
        <v>412</v>
      </c>
      <c r="H51" s="831" t="s">
        <v>544</v>
      </c>
      <c r="I51" s="832" t="s">
        <v>219</v>
      </c>
      <c r="J51" s="833" t="s">
        <v>219</v>
      </c>
      <c r="K51" s="870" t="s">
        <v>667</v>
      </c>
    </row>
    <row r="52" spans="1:11" ht="17.100000000000001" customHeight="1">
      <c r="A52" s="1286"/>
      <c r="B52" s="868"/>
      <c r="C52" s="869"/>
      <c r="D52" s="839" t="s">
        <v>270</v>
      </c>
      <c r="E52" s="840" t="s">
        <v>276</v>
      </c>
      <c r="F52" s="840" t="s">
        <v>277</v>
      </c>
      <c r="G52" s="840"/>
      <c r="H52" s="841"/>
      <c r="I52" s="842" t="s">
        <v>223</v>
      </c>
      <c r="J52" s="843" t="s">
        <v>668</v>
      </c>
      <c r="K52" s="844" t="s">
        <v>219</v>
      </c>
    </row>
    <row r="53" spans="1:11" ht="17.100000000000001" customHeight="1">
      <c r="A53" s="1286"/>
      <c r="B53" s="868"/>
      <c r="C53" s="869"/>
      <c r="D53" s="868" t="s">
        <v>536</v>
      </c>
      <c r="E53" s="840" t="s">
        <v>534</v>
      </c>
      <c r="F53" s="840"/>
      <c r="G53" s="840"/>
      <c r="H53" s="841"/>
      <c r="I53" s="842" t="s">
        <v>271</v>
      </c>
      <c r="J53" s="843" t="s">
        <v>662</v>
      </c>
      <c r="K53" s="521" t="s">
        <v>668</v>
      </c>
    </row>
    <row r="54" spans="1:11" ht="17.100000000000001" customHeight="1">
      <c r="A54" s="1286"/>
      <c r="B54" s="861"/>
      <c r="C54" s="862"/>
      <c r="D54" s="829" t="s">
        <v>540</v>
      </c>
      <c r="E54" s="830" t="s">
        <v>269</v>
      </c>
      <c r="F54" s="830"/>
      <c r="G54" s="830"/>
      <c r="H54" s="831"/>
      <c r="I54" s="832" t="s">
        <v>571</v>
      </c>
      <c r="J54" s="833" t="s">
        <v>669</v>
      </c>
      <c r="K54" s="520" t="s">
        <v>571</v>
      </c>
    </row>
    <row r="55" spans="1:11" ht="17.100000000000001" customHeight="1">
      <c r="A55" s="1286"/>
      <c r="B55" s="868"/>
      <c r="C55" s="869"/>
      <c r="D55" s="868" t="s">
        <v>532</v>
      </c>
      <c r="E55" s="869" t="s">
        <v>535</v>
      </c>
      <c r="F55" s="869"/>
      <c r="G55" s="869"/>
      <c r="H55" s="873"/>
      <c r="I55" s="874" t="s">
        <v>195</v>
      </c>
      <c r="J55" s="875" t="s">
        <v>185</v>
      </c>
      <c r="K55" s="525"/>
    </row>
    <row r="56" spans="1:11" ht="17.100000000000001" customHeight="1">
      <c r="A56" s="1286"/>
      <c r="B56" s="868"/>
      <c r="C56" s="869"/>
      <c r="D56" s="868"/>
      <c r="E56" s="869" t="s">
        <v>221</v>
      </c>
      <c r="F56" s="869"/>
      <c r="G56" s="869"/>
      <c r="H56" s="873"/>
      <c r="I56" s="874" t="s">
        <v>221</v>
      </c>
      <c r="J56" s="875" t="s">
        <v>667</v>
      </c>
      <c r="K56" s="525"/>
    </row>
    <row r="57" spans="1:11" ht="17.100000000000001" customHeight="1">
      <c r="A57" s="1286"/>
      <c r="B57" s="868"/>
      <c r="C57" s="869"/>
      <c r="D57" s="868"/>
      <c r="E57" s="869" t="s">
        <v>223</v>
      </c>
      <c r="F57" s="869"/>
      <c r="G57" s="869"/>
      <c r="H57" s="873"/>
      <c r="I57" s="874"/>
      <c r="J57" s="875" t="s">
        <v>269</v>
      </c>
      <c r="K57" s="525"/>
    </row>
    <row r="58" spans="1:11" ht="17.100000000000001" customHeight="1">
      <c r="A58" s="1287"/>
      <c r="B58" s="868"/>
      <c r="C58" s="869"/>
      <c r="D58" s="868"/>
      <c r="E58" s="876" t="s">
        <v>272</v>
      </c>
      <c r="F58" s="869"/>
      <c r="G58" s="869"/>
      <c r="H58" s="873"/>
      <c r="I58" s="874"/>
      <c r="J58" s="875" t="s">
        <v>663</v>
      </c>
      <c r="K58" s="525"/>
    </row>
    <row r="59" spans="1:11" ht="17.100000000000001" customHeight="1">
      <c r="A59" s="1275" t="s">
        <v>545</v>
      </c>
      <c r="B59" s="851"/>
      <c r="C59" s="852"/>
      <c r="D59" s="851"/>
      <c r="E59" s="852"/>
      <c r="F59" s="852"/>
      <c r="G59" s="852"/>
      <c r="H59" s="853">
        <v>1</v>
      </c>
      <c r="I59" s="837">
        <v>9175</v>
      </c>
      <c r="J59" s="854">
        <v>14757</v>
      </c>
      <c r="K59" s="523"/>
    </row>
    <row r="60" spans="1:11" ht="17.100000000000001" customHeight="1">
      <c r="A60" s="1276"/>
      <c r="B60" s="857"/>
      <c r="C60" s="858"/>
      <c r="D60" s="857"/>
      <c r="E60" s="858"/>
      <c r="F60" s="858"/>
      <c r="G60" s="858"/>
      <c r="H60" s="877" t="s">
        <v>546</v>
      </c>
      <c r="I60" s="832" t="s">
        <v>271</v>
      </c>
      <c r="J60" s="878" t="s">
        <v>271</v>
      </c>
      <c r="K60" s="520"/>
    </row>
    <row r="61" spans="1:11" ht="17.100000000000001" customHeight="1">
      <c r="A61" s="1277"/>
      <c r="B61" s="859"/>
      <c r="C61" s="860"/>
      <c r="D61" s="859"/>
      <c r="E61" s="860"/>
      <c r="F61" s="860"/>
      <c r="G61" s="860"/>
      <c r="H61" s="879"/>
      <c r="I61" s="880"/>
      <c r="J61" s="881"/>
      <c r="K61" s="526"/>
    </row>
    <row r="62" spans="1:11" ht="17.100000000000001" customHeight="1">
      <c r="A62" s="1278" t="s">
        <v>278</v>
      </c>
      <c r="B62" s="851">
        <v>485039</v>
      </c>
      <c r="C62" s="852"/>
      <c r="D62" s="851"/>
      <c r="E62" s="852"/>
      <c r="F62" s="852"/>
      <c r="G62" s="852"/>
      <c r="H62" s="853"/>
      <c r="I62" s="837"/>
      <c r="J62" s="854"/>
      <c r="K62" s="523"/>
    </row>
    <row r="63" spans="1:11" ht="17.100000000000001" customHeight="1">
      <c r="A63" s="1276"/>
      <c r="B63" s="857" t="s">
        <v>204</v>
      </c>
      <c r="C63" s="858"/>
      <c r="D63" s="857"/>
      <c r="E63" s="858"/>
      <c r="F63" s="858"/>
      <c r="G63" s="858"/>
      <c r="H63" s="877"/>
      <c r="I63" s="832"/>
      <c r="J63" s="878"/>
      <c r="K63" s="520"/>
    </row>
    <row r="64" spans="1:11" ht="17.100000000000001" customHeight="1">
      <c r="A64" s="1279"/>
      <c r="B64" s="859"/>
      <c r="C64" s="860"/>
      <c r="D64" s="859"/>
      <c r="E64" s="860"/>
      <c r="F64" s="860"/>
      <c r="G64" s="860"/>
      <c r="H64" s="879"/>
      <c r="I64" s="880"/>
      <c r="J64" s="881"/>
      <c r="K64" s="526"/>
    </row>
    <row r="65" spans="1:11" ht="17.100000000000001" hidden="1" customHeight="1">
      <c r="A65" s="1275" t="s">
        <v>572</v>
      </c>
      <c r="B65" s="834"/>
      <c r="C65" s="835"/>
      <c r="D65" s="834"/>
      <c r="E65" s="835"/>
      <c r="F65" s="835"/>
      <c r="G65" s="835"/>
      <c r="H65" s="836"/>
      <c r="I65" s="837"/>
      <c r="J65" s="838"/>
      <c r="K65" s="523"/>
    </row>
    <row r="66" spans="1:11" ht="17.100000000000001" hidden="1" customHeight="1">
      <c r="A66" s="1276"/>
      <c r="B66" s="861"/>
      <c r="C66" s="862"/>
      <c r="D66" s="861"/>
      <c r="E66" s="862"/>
      <c r="F66" s="862"/>
      <c r="G66" s="862"/>
      <c r="H66" s="882"/>
      <c r="I66" s="883"/>
      <c r="J66" s="884"/>
      <c r="K66" s="524"/>
    </row>
    <row r="67" spans="1:11" ht="17.100000000000001" hidden="1" customHeight="1">
      <c r="A67" s="1277"/>
      <c r="B67" s="885"/>
      <c r="C67" s="886"/>
      <c r="D67" s="885"/>
      <c r="E67" s="886"/>
      <c r="F67" s="886"/>
      <c r="G67" s="886"/>
      <c r="H67" s="887"/>
      <c r="I67" s="888"/>
      <c r="J67" s="889"/>
      <c r="K67" s="527"/>
    </row>
    <row r="68" spans="1:11" ht="17.100000000000001" customHeight="1">
      <c r="A68" s="1275" t="s">
        <v>279</v>
      </c>
      <c r="B68" s="834"/>
      <c r="C68" s="835"/>
      <c r="D68" s="834"/>
      <c r="E68" s="835"/>
      <c r="F68" s="835">
        <v>31469</v>
      </c>
      <c r="G68" s="835">
        <v>167700</v>
      </c>
      <c r="H68" s="836">
        <v>126841</v>
      </c>
      <c r="I68" s="837">
        <v>26900</v>
      </c>
      <c r="J68" s="838">
        <v>75210.100000000006</v>
      </c>
      <c r="K68" s="523">
        <v>6498</v>
      </c>
    </row>
    <row r="69" spans="1:11" ht="17.100000000000001" customHeight="1">
      <c r="A69" s="1280"/>
      <c r="B69" s="861"/>
      <c r="C69" s="862"/>
      <c r="D69" s="861"/>
      <c r="E69" s="862"/>
      <c r="F69" s="840" t="s">
        <v>277</v>
      </c>
      <c r="G69" s="840" t="s">
        <v>195</v>
      </c>
      <c r="H69" s="841" t="s">
        <v>543</v>
      </c>
      <c r="I69" s="842" t="s">
        <v>543</v>
      </c>
      <c r="J69" s="843" t="s">
        <v>533</v>
      </c>
      <c r="K69" s="521" t="s">
        <v>533</v>
      </c>
    </row>
    <row r="70" spans="1:11" ht="17.100000000000001" customHeight="1">
      <c r="A70" s="1281"/>
      <c r="B70" s="829"/>
      <c r="C70" s="830"/>
      <c r="D70" s="829"/>
      <c r="E70" s="830"/>
      <c r="F70" s="830"/>
      <c r="G70" s="830" t="s">
        <v>219</v>
      </c>
      <c r="H70" s="831"/>
      <c r="I70" s="832"/>
      <c r="J70" s="833" t="s">
        <v>669</v>
      </c>
      <c r="K70" s="520" t="s">
        <v>534</v>
      </c>
    </row>
    <row r="71" spans="1:11" ht="17.100000000000001" customHeight="1">
      <c r="A71" s="1281"/>
      <c r="B71" s="829"/>
      <c r="C71" s="830"/>
      <c r="D71" s="829"/>
      <c r="E71" s="830"/>
      <c r="F71" s="830"/>
      <c r="G71" s="830" t="s">
        <v>409</v>
      </c>
      <c r="H71" s="831"/>
      <c r="I71" s="832"/>
      <c r="J71" s="833" t="s">
        <v>219</v>
      </c>
      <c r="K71" s="520"/>
    </row>
    <row r="72" spans="1:11" ht="17.100000000000001" customHeight="1">
      <c r="A72" s="1281"/>
      <c r="B72" s="829"/>
      <c r="C72" s="830"/>
      <c r="D72" s="829"/>
      <c r="E72" s="830"/>
      <c r="F72" s="830"/>
      <c r="G72" s="830"/>
      <c r="H72" s="831"/>
      <c r="I72" s="832"/>
      <c r="J72" s="833" t="s">
        <v>663</v>
      </c>
      <c r="K72" s="520"/>
    </row>
    <row r="73" spans="1:11" ht="17.100000000000001" customHeight="1">
      <c r="A73" s="1281"/>
      <c r="B73" s="829"/>
      <c r="C73" s="830"/>
      <c r="D73" s="829"/>
      <c r="E73" s="830"/>
      <c r="F73" s="830"/>
      <c r="G73" s="830"/>
      <c r="H73" s="831"/>
      <c r="I73" s="832"/>
      <c r="J73" s="833"/>
      <c r="K73" s="520"/>
    </row>
    <row r="74" spans="1:11" ht="17.100000000000001" customHeight="1">
      <c r="A74" s="1281"/>
      <c r="B74" s="829"/>
      <c r="C74" s="830"/>
      <c r="D74" s="829"/>
      <c r="E74" s="830"/>
      <c r="F74" s="830"/>
      <c r="G74" s="830"/>
      <c r="H74" s="831"/>
      <c r="I74" s="832"/>
      <c r="J74" s="833"/>
      <c r="K74" s="520"/>
    </row>
    <row r="75" spans="1:11" ht="17.100000000000001" customHeight="1">
      <c r="A75" s="1281"/>
      <c r="B75" s="829"/>
      <c r="C75" s="830"/>
      <c r="D75" s="829"/>
      <c r="E75" s="830"/>
      <c r="F75" s="830"/>
      <c r="G75" s="830"/>
      <c r="H75" s="831"/>
      <c r="I75" s="832"/>
      <c r="J75" s="833"/>
      <c r="K75" s="520"/>
    </row>
    <row r="76" spans="1:11" ht="17.100000000000001" customHeight="1">
      <c r="A76" s="1281"/>
      <c r="B76" s="829"/>
      <c r="C76" s="830"/>
      <c r="D76" s="829"/>
      <c r="E76" s="830"/>
      <c r="F76" s="830"/>
      <c r="G76" s="830"/>
      <c r="H76" s="831"/>
      <c r="I76" s="832"/>
      <c r="J76" s="833"/>
      <c r="K76" s="520"/>
    </row>
    <row r="77" spans="1:11" ht="17.100000000000001" customHeight="1" thickBot="1">
      <c r="A77" s="1282"/>
      <c r="B77" s="890"/>
      <c r="C77" s="891"/>
      <c r="D77" s="890"/>
      <c r="E77" s="891"/>
      <c r="F77" s="891"/>
      <c r="G77" s="891"/>
      <c r="H77" s="892"/>
      <c r="I77" s="893"/>
      <c r="J77" s="894"/>
      <c r="K77" s="528"/>
    </row>
    <row r="78" spans="1:11" ht="8.25" customHeight="1">
      <c r="A78" s="529"/>
      <c r="B78" s="530"/>
      <c r="C78" s="530"/>
      <c r="D78" s="530"/>
      <c r="E78" s="530"/>
      <c r="F78" s="530"/>
      <c r="G78" s="530"/>
      <c r="H78" s="530"/>
      <c r="I78" s="530"/>
      <c r="J78" s="531"/>
      <c r="K78" s="531"/>
    </row>
    <row r="79" spans="1:11" ht="16.5" customHeight="1">
      <c r="A79" s="530" t="s">
        <v>281</v>
      </c>
      <c r="B79" s="529"/>
      <c r="C79" s="529"/>
      <c r="D79" s="529"/>
      <c r="E79" s="529"/>
      <c r="F79" s="529"/>
      <c r="G79" s="529"/>
      <c r="H79" s="529"/>
      <c r="I79" s="529"/>
      <c r="J79" s="532"/>
      <c r="K79" s="532"/>
    </row>
    <row r="80" spans="1:11" ht="16.5" customHeight="1">
      <c r="A80" s="530" t="s">
        <v>547</v>
      </c>
      <c r="B80" s="529"/>
      <c r="C80" s="529"/>
      <c r="D80" s="529"/>
      <c r="E80" s="529"/>
      <c r="F80" s="529"/>
      <c r="G80" s="529"/>
      <c r="H80" s="529"/>
      <c r="I80" s="529"/>
      <c r="J80" s="532"/>
      <c r="K80" s="532"/>
    </row>
    <row r="81" spans="1:17" ht="14.25" customHeight="1">
      <c r="A81" s="530" t="s">
        <v>282</v>
      </c>
      <c r="B81" s="529"/>
      <c r="C81" s="529"/>
      <c r="D81" s="529"/>
      <c r="E81" s="529"/>
      <c r="F81" s="529"/>
      <c r="G81" s="529"/>
      <c r="H81" s="529"/>
      <c r="I81" s="529"/>
      <c r="J81" s="532"/>
      <c r="K81" s="532"/>
    </row>
    <row r="82" spans="1:17" ht="14.25" customHeight="1">
      <c r="A82" s="530" t="s">
        <v>283</v>
      </c>
      <c r="B82" s="529"/>
      <c r="C82" s="529"/>
      <c r="D82" s="529"/>
      <c r="E82" s="529"/>
      <c r="F82" s="529"/>
      <c r="G82" s="529"/>
      <c r="H82" s="529"/>
      <c r="I82" s="529"/>
      <c r="J82" s="532"/>
      <c r="K82" s="532"/>
    </row>
    <row r="83" spans="1:17" ht="14.25" customHeight="1">
      <c r="A83" s="530" t="s">
        <v>284</v>
      </c>
      <c r="B83" s="529"/>
      <c r="C83" s="529"/>
      <c r="D83" s="529"/>
      <c r="E83" s="529"/>
      <c r="F83" s="529"/>
      <c r="G83" s="529"/>
      <c r="H83" s="529"/>
      <c r="I83" s="529"/>
      <c r="J83" s="532"/>
      <c r="K83" s="532"/>
    </row>
    <row r="84" spans="1:17" ht="14.25" customHeight="1">
      <c r="A84" s="530" t="s">
        <v>285</v>
      </c>
    </row>
    <row r="85" spans="1:17" ht="14.25" customHeight="1">
      <c r="A85" s="530" t="s">
        <v>286</v>
      </c>
      <c r="B85" s="529"/>
      <c r="C85" s="529"/>
      <c r="D85" s="529"/>
      <c r="E85" s="529"/>
      <c r="F85" s="529"/>
      <c r="G85" s="529"/>
      <c r="H85" s="529"/>
      <c r="I85" s="529"/>
      <c r="J85" s="532"/>
      <c r="K85" s="532"/>
    </row>
    <row r="86" spans="1:17" ht="14.25" customHeight="1">
      <c r="A86" s="530" t="s">
        <v>287</v>
      </c>
      <c r="B86" s="529"/>
      <c r="C86" s="529"/>
      <c r="D86" s="529"/>
      <c r="E86" s="529"/>
      <c r="F86" s="529"/>
      <c r="G86" s="529"/>
      <c r="H86" s="529"/>
      <c r="I86" s="529"/>
      <c r="J86" s="532"/>
      <c r="K86" s="532"/>
    </row>
    <row r="87" spans="1:17" ht="14.25" customHeight="1">
      <c r="A87" s="530" t="s">
        <v>288</v>
      </c>
      <c r="B87" s="529"/>
      <c r="C87" s="529"/>
      <c r="D87" s="529"/>
      <c r="E87" s="529"/>
      <c r="F87" s="529"/>
      <c r="G87" s="529"/>
      <c r="H87" s="529"/>
      <c r="I87" s="529"/>
      <c r="J87" s="532"/>
      <c r="K87" s="532"/>
    </row>
    <row r="88" spans="1:17" ht="14.25" customHeight="1">
      <c r="A88" s="531" t="s">
        <v>414</v>
      </c>
      <c r="B88" s="529"/>
      <c r="C88" s="529"/>
      <c r="D88" s="529"/>
      <c r="E88" s="529"/>
      <c r="F88" s="529"/>
      <c r="G88" s="529"/>
      <c r="H88" s="529"/>
      <c r="I88" s="529"/>
      <c r="J88" s="532"/>
      <c r="K88" s="532"/>
    </row>
    <row r="89" spans="1:17" ht="14.25" customHeight="1">
      <c r="A89" s="531" t="s">
        <v>573</v>
      </c>
      <c r="B89" s="529"/>
      <c r="C89" s="529"/>
      <c r="D89" s="529"/>
      <c r="E89" s="529"/>
      <c r="F89" s="529"/>
      <c r="G89" s="529"/>
      <c r="H89" s="529"/>
      <c r="I89" s="529"/>
      <c r="J89" s="532"/>
      <c r="K89" s="532"/>
    </row>
    <row r="90" spans="1:17" ht="14.25" customHeight="1">
      <c r="A90" s="531" t="s">
        <v>626</v>
      </c>
      <c r="B90" s="529"/>
      <c r="C90" s="529"/>
      <c r="D90" s="529"/>
      <c r="E90" s="529"/>
      <c r="F90" s="529"/>
      <c r="G90" s="529"/>
      <c r="H90" s="529"/>
      <c r="I90" s="529"/>
      <c r="J90" s="529"/>
      <c r="K90" s="529"/>
      <c r="L90" s="516"/>
      <c r="Q90" s="517"/>
    </row>
    <row r="91" spans="1:17" ht="14.25" customHeight="1">
      <c r="A91" s="530" t="s">
        <v>627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16"/>
      <c r="Q91" s="517"/>
    </row>
    <row r="92" spans="1:17" ht="14.25" customHeight="1">
      <c r="A92" s="531" t="s">
        <v>670</v>
      </c>
      <c r="B92" s="529"/>
      <c r="C92" s="529"/>
      <c r="D92" s="529"/>
      <c r="E92" s="529"/>
      <c r="F92" s="529"/>
      <c r="G92" s="529"/>
      <c r="H92" s="529"/>
      <c r="I92" s="529"/>
      <c r="J92" s="529"/>
      <c r="K92" s="529"/>
      <c r="L92" s="516"/>
      <c r="Q92" s="517"/>
    </row>
    <row r="93" spans="1:17" ht="24" customHeight="1">
      <c r="A93" s="504"/>
    </row>
    <row r="94" spans="1:17" ht="24" customHeight="1">
      <c r="A94" s="504"/>
    </row>
    <row r="95" spans="1:17" ht="24" customHeight="1">
      <c r="A95" s="504"/>
    </row>
    <row r="96" spans="1:17" ht="24" customHeight="1">
      <c r="A96" s="504"/>
    </row>
    <row r="97" spans="1:1" ht="24" customHeight="1">
      <c r="A97" s="504"/>
    </row>
    <row r="98" spans="1:1" ht="24" customHeight="1">
      <c r="A98" s="504"/>
    </row>
    <row r="99" spans="1:1" ht="24" customHeight="1"/>
    <row r="100" spans="1:1" ht="24" customHeight="1">
      <c r="A100" s="514"/>
    </row>
  </sheetData>
  <mergeCells count="19">
    <mergeCell ref="D3:D4"/>
    <mergeCell ref="E3:E4"/>
    <mergeCell ref="F3:F4"/>
    <mergeCell ref="A59:A61"/>
    <mergeCell ref="A62:A64"/>
    <mergeCell ref="A65:A67"/>
    <mergeCell ref="A68:A77"/>
    <mergeCell ref="K3:K4"/>
    <mergeCell ref="A5:A6"/>
    <mergeCell ref="A7:A20"/>
    <mergeCell ref="A21:A32"/>
    <mergeCell ref="A48:A58"/>
    <mergeCell ref="G3:G4"/>
    <mergeCell ref="A33:A47"/>
    <mergeCell ref="H3:H4"/>
    <mergeCell ref="I3:I4"/>
    <mergeCell ref="J3:J4"/>
    <mergeCell ref="B3:B4"/>
    <mergeCell ref="C3:C4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2983-6CF9-480F-935C-04B6C85A4ECB}">
  <sheetPr>
    <tabColor rgb="FF66FF99"/>
  </sheetPr>
  <dimension ref="A1:L54"/>
  <sheetViews>
    <sheetView showGridLines="0" view="pageBreakPreview" topLeftCell="A21" zoomScaleNormal="100" zoomScaleSheetLayoutView="100" workbookViewId="0">
      <selection activeCell="O20" sqref="O20"/>
    </sheetView>
  </sheetViews>
  <sheetFormatPr defaultRowHeight="13.2"/>
  <cols>
    <col min="1" max="1" width="10.44140625" style="744" customWidth="1"/>
    <col min="2" max="2" width="35.44140625" style="744" customWidth="1"/>
    <col min="3" max="3" width="7.44140625" style="744" customWidth="1"/>
    <col min="4" max="4" width="5.44140625" style="744" hidden="1" customWidth="1"/>
    <col min="5" max="8" width="7.44140625" style="744" customWidth="1"/>
    <col min="9" max="9" width="8.77734375" style="744" bestFit="1" customWidth="1"/>
    <col min="10" max="10" width="7.77734375" style="744" customWidth="1"/>
    <col min="11" max="11" width="9.33203125" style="744" customWidth="1"/>
    <col min="12" max="12" width="9" style="744" hidden="1" customWidth="1"/>
    <col min="13" max="16384" width="8.88671875" style="744"/>
  </cols>
  <sheetData>
    <row r="1" spans="1:11">
      <c r="A1" s="1296" t="s">
        <v>289</v>
      </c>
      <c r="B1" s="1296"/>
      <c r="C1" s="747"/>
      <c r="D1" s="747"/>
      <c r="E1" s="747"/>
      <c r="F1" s="747"/>
      <c r="G1" s="747"/>
      <c r="H1" s="747"/>
      <c r="I1" s="535"/>
      <c r="K1" s="535"/>
    </row>
    <row r="2" spans="1:11">
      <c r="A2" s="174"/>
      <c r="B2" s="174" t="s">
        <v>548</v>
      </c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3.8" thickBot="1">
      <c r="A3" s="174"/>
      <c r="B3" s="174"/>
      <c r="C3" s="174"/>
      <c r="D3" s="174"/>
      <c r="E3" s="1297" t="s">
        <v>671</v>
      </c>
      <c r="F3" s="1297"/>
      <c r="G3" s="1297"/>
      <c r="H3" s="1297"/>
    </row>
    <row r="4" spans="1:11" ht="58.5" customHeight="1">
      <c r="A4" s="536" t="s">
        <v>167</v>
      </c>
      <c r="B4" s="537" t="s">
        <v>290</v>
      </c>
      <c r="C4" s="538" t="s">
        <v>291</v>
      </c>
      <c r="D4" s="539" t="s">
        <v>574</v>
      </c>
      <c r="E4" s="538" t="s">
        <v>292</v>
      </c>
      <c r="F4" s="538" t="s">
        <v>293</v>
      </c>
      <c r="G4" s="538" t="s">
        <v>294</v>
      </c>
      <c r="H4" s="540" t="s">
        <v>295</v>
      </c>
      <c r="I4" s="541"/>
    </row>
    <row r="5" spans="1:11" ht="13.5" customHeight="1">
      <c r="A5" s="1298" t="s">
        <v>296</v>
      </c>
      <c r="B5" s="542" t="s">
        <v>183</v>
      </c>
      <c r="C5" s="543">
        <v>25</v>
      </c>
      <c r="D5" s="543"/>
      <c r="E5" s="544">
        <v>0</v>
      </c>
      <c r="F5" s="545">
        <v>0</v>
      </c>
      <c r="G5" s="544">
        <v>16</v>
      </c>
      <c r="H5" s="546">
        <f t="shared" ref="H5:H21" si="0">C5+D5+F5+G5</f>
        <v>41</v>
      </c>
      <c r="I5" s="541"/>
    </row>
    <row r="6" spans="1:11" ht="13.5" customHeight="1">
      <c r="A6" s="1299"/>
      <c r="B6" s="547" t="s">
        <v>185</v>
      </c>
      <c r="C6" s="548">
        <v>68</v>
      </c>
      <c r="D6" s="548"/>
      <c r="E6" s="545">
        <v>0</v>
      </c>
      <c r="F6" s="545">
        <v>0</v>
      </c>
      <c r="G6" s="545">
        <v>14</v>
      </c>
      <c r="H6" s="549">
        <f t="shared" si="0"/>
        <v>82</v>
      </c>
      <c r="I6" s="541"/>
    </row>
    <row r="7" spans="1:11">
      <c r="A7" s="1299"/>
      <c r="B7" s="547" t="s">
        <v>192</v>
      </c>
      <c r="C7" s="550">
        <v>9</v>
      </c>
      <c r="D7" s="550"/>
      <c r="E7" s="550">
        <v>0</v>
      </c>
      <c r="F7" s="550">
        <v>2</v>
      </c>
      <c r="G7" s="550">
        <v>2</v>
      </c>
      <c r="H7" s="551">
        <f t="shared" si="0"/>
        <v>13</v>
      </c>
      <c r="I7" s="541"/>
    </row>
    <row r="8" spans="1:11">
      <c r="A8" s="1299"/>
      <c r="B8" s="547" t="s">
        <v>271</v>
      </c>
      <c r="C8" s="550">
        <v>68</v>
      </c>
      <c r="D8" s="550"/>
      <c r="E8" s="550">
        <v>0</v>
      </c>
      <c r="F8" s="550">
        <v>2</v>
      </c>
      <c r="G8" s="550">
        <v>1</v>
      </c>
      <c r="H8" s="551">
        <f t="shared" si="0"/>
        <v>71</v>
      </c>
      <c r="I8" s="541"/>
    </row>
    <row r="9" spans="1:11">
      <c r="A9" s="1299"/>
      <c r="B9" s="547" t="s">
        <v>297</v>
      </c>
      <c r="C9" s="550">
        <v>54</v>
      </c>
      <c r="D9" s="550"/>
      <c r="E9" s="550">
        <v>0</v>
      </c>
      <c r="F9" s="550">
        <v>0</v>
      </c>
      <c r="G9" s="550">
        <v>0</v>
      </c>
      <c r="H9" s="551">
        <f t="shared" si="0"/>
        <v>54</v>
      </c>
      <c r="I9" s="541"/>
    </row>
    <row r="10" spans="1:11">
      <c r="A10" s="1299"/>
      <c r="B10" s="547" t="s">
        <v>201</v>
      </c>
      <c r="C10" s="550">
        <v>8</v>
      </c>
      <c r="D10" s="550"/>
      <c r="E10" s="550">
        <v>0</v>
      </c>
      <c r="F10" s="550">
        <v>1</v>
      </c>
      <c r="G10" s="550">
        <v>8</v>
      </c>
      <c r="H10" s="551">
        <f t="shared" si="0"/>
        <v>17</v>
      </c>
      <c r="I10" s="541"/>
    </row>
    <row r="11" spans="1:11">
      <c r="A11" s="1299"/>
      <c r="B11" s="547" t="s">
        <v>195</v>
      </c>
      <c r="C11" s="550">
        <v>40</v>
      </c>
      <c r="D11" s="550"/>
      <c r="E11" s="550">
        <v>0</v>
      </c>
      <c r="F11" s="550">
        <v>2</v>
      </c>
      <c r="G11" s="550">
        <v>10</v>
      </c>
      <c r="H11" s="551">
        <f t="shared" si="0"/>
        <v>52</v>
      </c>
      <c r="I11" s="541"/>
    </row>
    <row r="12" spans="1:11">
      <c r="A12" s="1299"/>
      <c r="B12" s="547" t="s">
        <v>208</v>
      </c>
      <c r="C12" s="550">
        <v>1</v>
      </c>
      <c r="D12" s="550"/>
      <c r="E12" s="550">
        <v>0</v>
      </c>
      <c r="F12" s="550">
        <v>0</v>
      </c>
      <c r="G12" s="550">
        <v>0</v>
      </c>
      <c r="H12" s="551">
        <f t="shared" si="0"/>
        <v>1</v>
      </c>
      <c r="I12" s="541"/>
    </row>
    <row r="13" spans="1:11">
      <c r="A13" s="1299"/>
      <c r="B13" s="547" t="s">
        <v>210</v>
      </c>
      <c r="C13" s="550">
        <v>16</v>
      </c>
      <c r="D13" s="550"/>
      <c r="E13" s="550">
        <v>0</v>
      </c>
      <c r="F13" s="550">
        <v>8</v>
      </c>
      <c r="G13" s="550">
        <v>2</v>
      </c>
      <c r="H13" s="551">
        <f t="shared" si="0"/>
        <v>26</v>
      </c>
      <c r="I13" s="541"/>
    </row>
    <row r="14" spans="1:11">
      <c r="A14" s="1299"/>
      <c r="B14" s="547" t="s">
        <v>212</v>
      </c>
      <c r="C14" s="550">
        <v>36</v>
      </c>
      <c r="D14" s="550"/>
      <c r="E14" s="550">
        <v>0</v>
      </c>
      <c r="F14" s="550">
        <v>3</v>
      </c>
      <c r="G14" s="550">
        <v>26</v>
      </c>
      <c r="H14" s="551">
        <f t="shared" si="0"/>
        <v>65</v>
      </c>
      <c r="I14" s="541"/>
    </row>
    <row r="15" spans="1:11">
      <c r="A15" s="1299"/>
      <c r="B15" s="547" t="s">
        <v>214</v>
      </c>
      <c r="C15" s="550">
        <v>25</v>
      </c>
      <c r="D15" s="550"/>
      <c r="E15" s="550">
        <v>0</v>
      </c>
      <c r="F15" s="550">
        <v>2</v>
      </c>
      <c r="G15" s="550">
        <v>4</v>
      </c>
      <c r="H15" s="551">
        <f t="shared" si="0"/>
        <v>31</v>
      </c>
      <c r="I15" s="541"/>
    </row>
    <row r="16" spans="1:11">
      <c r="A16" s="1299"/>
      <c r="B16" s="547" t="s">
        <v>216</v>
      </c>
      <c r="C16" s="550">
        <v>48</v>
      </c>
      <c r="D16" s="550"/>
      <c r="E16" s="550">
        <v>0</v>
      </c>
      <c r="F16" s="550">
        <v>5</v>
      </c>
      <c r="G16" s="550">
        <v>3</v>
      </c>
      <c r="H16" s="551">
        <f t="shared" si="0"/>
        <v>56</v>
      </c>
      <c r="I16" s="541"/>
    </row>
    <row r="17" spans="1:9">
      <c r="A17" s="1299"/>
      <c r="B17" s="547" t="s">
        <v>219</v>
      </c>
      <c r="C17" s="550">
        <v>7</v>
      </c>
      <c r="D17" s="550"/>
      <c r="E17" s="550">
        <v>0</v>
      </c>
      <c r="F17" s="550">
        <v>0</v>
      </c>
      <c r="G17" s="550">
        <v>0</v>
      </c>
      <c r="H17" s="551">
        <f t="shared" si="0"/>
        <v>7</v>
      </c>
      <c r="I17" s="541"/>
    </row>
    <row r="18" spans="1:9">
      <c r="A18" s="1299"/>
      <c r="B18" s="547" t="s">
        <v>221</v>
      </c>
      <c r="C18" s="550">
        <v>44</v>
      </c>
      <c r="D18" s="550"/>
      <c r="E18" s="550">
        <v>0</v>
      </c>
      <c r="F18" s="550">
        <v>1</v>
      </c>
      <c r="G18" s="550">
        <v>25</v>
      </c>
      <c r="H18" s="551">
        <f t="shared" si="0"/>
        <v>70</v>
      </c>
      <c r="I18" s="541"/>
    </row>
    <row r="19" spans="1:9">
      <c r="A19" s="1299"/>
      <c r="B19" s="547" t="s">
        <v>225</v>
      </c>
      <c r="C19" s="550">
        <v>6</v>
      </c>
      <c r="D19" s="550"/>
      <c r="E19" s="550">
        <v>0</v>
      </c>
      <c r="F19" s="550">
        <v>2</v>
      </c>
      <c r="G19" s="550">
        <v>7</v>
      </c>
      <c r="H19" s="551">
        <f t="shared" si="0"/>
        <v>15</v>
      </c>
      <c r="I19" s="541"/>
    </row>
    <row r="20" spans="1:9">
      <c r="A20" s="1299"/>
      <c r="B20" s="547" t="s">
        <v>223</v>
      </c>
      <c r="C20" s="200">
        <v>45</v>
      </c>
      <c r="D20" s="550"/>
      <c r="E20" s="550">
        <v>0</v>
      </c>
      <c r="F20" s="550">
        <v>5</v>
      </c>
      <c r="G20" s="550">
        <v>9</v>
      </c>
      <c r="H20" s="201">
        <f t="shared" si="0"/>
        <v>59</v>
      </c>
      <c r="I20" s="541"/>
    </row>
    <row r="21" spans="1:9">
      <c r="A21" s="1299"/>
      <c r="B21" s="547" t="s">
        <v>629</v>
      </c>
      <c r="C21" s="200">
        <v>3</v>
      </c>
      <c r="D21" s="550"/>
      <c r="E21" s="550">
        <v>0</v>
      </c>
      <c r="F21" s="200">
        <v>4</v>
      </c>
      <c r="G21" s="200">
        <v>14</v>
      </c>
      <c r="H21" s="201">
        <f t="shared" si="0"/>
        <v>21</v>
      </c>
      <c r="I21" s="541"/>
    </row>
    <row r="22" spans="1:9">
      <c r="A22" s="1299"/>
      <c r="B22" s="547" t="s">
        <v>298</v>
      </c>
      <c r="C22" s="200">
        <f>SUM(C5:C21)</f>
        <v>503</v>
      </c>
      <c r="D22" s="552" t="e">
        <f>D5+D6+#REF!+D7+D8+D9+D10+D11+#REF!+D13+D14+D15+#REF!+#REF!+D16+D17+D18+D19+D20+#REF!</f>
        <v>#REF!</v>
      </c>
      <c r="E22" s="550">
        <v>0</v>
      </c>
      <c r="F22" s="550">
        <f>SUM(F5:F21)</f>
        <v>37</v>
      </c>
      <c r="G22" s="550">
        <f>SUM(G5:G21)</f>
        <v>141</v>
      </c>
      <c r="H22" s="201">
        <f>SUM(H5:H21)</f>
        <v>681</v>
      </c>
      <c r="I22" s="541"/>
    </row>
    <row r="23" spans="1:9">
      <c r="A23" s="1299"/>
      <c r="B23" s="553" t="s">
        <v>299</v>
      </c>
      <c r="C23" s="200">
        <v>2386</v>
      </c>
      <c r="D23" s="554"/>
      <c r="E23" s="552">
        <v>0</v>
      </c>
      <c r="F23" s="550">
        <v>78</v>
      </c>
      <c r="G23" s="550">
        <v>134</v>
      </c>
      <c r="H23" s="201">
        <f>C23+D23+F23+G23</f>
        <v>2598</v>
      </c>
      <c r="I23" s="541"/>
    </row>
    <row r="24" spans="1:9">
      <c r="A24" s="1299"/>
      <c r="B24" s="553" t="s">
        <v>300</v>
      </c>
      <c r="C24" s="200">
        <v>29</v>
      </c>
      <c r="D24" s="550"/>
      <c r="E24" s="550">
        <v>0</v>
      </c>
      <c r="F24" s="550">
        <v>2</v>
      </c>
      <c r="G24" s="550">
        <v>13</v>
      </c>
      <c r="H24" s="201">
        <f>C24+D24+F24+G24</f>
        <v>44</v>
      </c>
      <c r="I24" s="541"/>
    </row>
    <row r="25" spans="1:9">
      <c r="A25" s="1299"/>
      <c r="B25" s="547" t="s">
        <v>301</v>
      </c>
      <c r="C25" s="200">
        <f>C23+C24</f>
        <v>2415</v>
      </c>
      <c r="D25" s="555" t="e">
        <f>D23+D24+#REF!</f>
        <v>#REF!</v>
      </c>
      <c r="E25" s="556">
        <f>E23+E24</f>
        <v>0</v>
      </c>
      <c r="F25" s="550">
        <f>F23+F24</f>
        <v>80</v>
      </c>
      <c r="G25" s="550">
        <f>G23+G24</f>
        <v>147</v>
      </c>
      <c r="H25" s="201">
        <f>H23+H24</f>
        <v>2642</v>
      </c>
      <c r="I25" s="541"/>
    </row>
    <row r="26" spans="1:9" ht="21" customHeight="1">
      <c r="A26" s="1300"/>
      <c r="B26" s="557"/>
      <c r="C26" s="558"/>
      <c r="D26" s="558"/>
      <c r="E26" s="559"/>
      <c r="F26" s="560"/>
      <c r="G26" s="560"/>
      <c r="H26" s="561"/>
      <c r="I26" s="541"/>
    </row>
    <row r="27" spans="1:9" ht="21" customHeight="1" thickBot="1">
      <c r="A27" s="562" t="s">
        <v>302</v>
      </c>
      <c r="B27" s="563"/>
      <c r="C27" s="152">
        <f>+C22+C25</f>
        <v>2918</v>
      </c>
      <c r="D27" s="152" t="e">
        <f>D26+#REF!+#REF!</f>
        <v>#REF!</v>
      </c>
      <c r="E27" s="152">
        <f>+E22+E25</f>
        <v>0</v>
      </c>
      <c r="F27" s="152">
        <f>+F22+F25</f>
        <v>117</v>
      </c>
      <c r="G27" s="152">
        <f>+G22+G25</f>
        <v>288</v>
      </c>
      <c r="H27" s="151">
        <f>+H22+H25</f>
        <v>3323</v>
      </c>
      <c r="I27" s="541"/>
    </row>
    <row r="28" spans="1:9">
      <c r="A28" s="564"/>
      <c r="B28" s="272"/>
      <c r="C28" s="174"/>
      <c r="D28" s="174"/>
      <c r="E28" s="174"/>
      <c r="F28" s="174"/>
      <c r="G28" s="174"/>
      <c r="H28" s="272"/>
    </row>
    <row r="29" spans="1:9" ht="13.5" customHeight="1">
      <c r="A29" s="565"/>
      <c r="B29" s="365" t="s">
        <v>303</v>
      </c>
      <c r="C29" s="174"/>
      <c r="D29" s="174"/>
      <c r="E29" s="174"/>
      <c r="F29" s="174"/>
      <c r="G29" s="174"/>
      <c r="H29" s="174"/>
    </row>
    <row r="30" spans="1:9">
      <c r="A30" s="174"/>
      <c r="B30" s="514" t="s">
        <v>304</v>
      </c>
      <c r="C30" s="174"/>
      <c r="D30" s="174"/>
      <c r="E30" s="174"/>
      <c r="F30" s="174"/>
      <c r="G30" s="174"/>
      <c r="H30" s="174"/>
    </row>
    <row r="31" spans="1:9">
      <c r="A31" s="365" t="s">
        <v>305</v>
      </c>
      <c r="B31" s="365" t="s">
        <v>306</v>
      </c>
      <c r="C31" s="174"/>
      <c r="D31" s="174"/>
      <c r="E31" s="174"/>
      <c r="F31" s="174"/>
      <c r="G31" s="174"/>
      <c r="H31" s="174"/>
    </row>
    <row r="32" spans="1:9" ht="13.5" customHeight="1">
      <c r="A32" s="365"/>
      <c r="B32" s="365" t="s">
        <v>307</v>
      </c>
      <c r="C32" s="174"/>
      <c r="D32" s="174"/>
      <c r="E32" s="174"/>
      <c r="F32" s="174"/>
      <c r="G32" s="174"/>
      <c r="H32" s="174"/>
    </row>
    <row r="33" spans="1:12">
      <c r="A33" s="365"/>
      <c r="B33" s="566" t="s">
        <v>308</v>
      </c>
      <c r="C33" s="567"/>
      <c r="D33" s="567"/>
      <c r="E33" s="567"/>
      <c r="F33" s="567"/>
      <c r="G33" s="567"/>
      <c r="H33" s="567"/>
    </row>
    <row r="34" spans="1:12">
      <c r="A34" s="174"/>
      <c r="B34" s="568"/>
      <c r="C34" s="569"/>
      <c r="D34" s="569"/>
      <c r="E34" s="569"/>
      <c r="F34" s="569"/>
      <c r="G34" s="569"/>
      <c r="H34" s="569"/>
    </row>
    <row r="35" spans="1:12">
      <c r="A35" s="174"/>
      <c r="B35" s="568"/>
      <c r="C35" s="569"/>
      <c r="D35" s="569"/>
      <c r="E35" s="569"/>
      <c r="F35" s="569"/>
      <c r="G35" s="569"/>
      <c r="H35" s="569"/>
      <c r="I35" s="174"/>
      <c r="J35" s="174"/>
      <c r="K35" s="174"/>
      <c r="L35" s="570"/>
    </row>
    <row r="36" spans="1:12">
      <c r="A36" s="174"/>
      <c r="B36" s="568"/>
      <c r="C36" s="569"/>
      <c r="D36" s="569"/>
      <c r="E36" s="569"/>
      <c r="F36" s="569"/>
      <c r="G36" s="569"/>
      <c r="H36" s="569"/>
      <c r="I36" s="174"/>
      <c r="J36" s="174"/>
      <c r="K36" s="174"/>
    </row>
    <row r="37" spans="1:12">
      <c r="A37" s="174"/>
      <c r="B37" s="568"/>
      <c r="C37" s="569"/>
      <c r="D37" s="569"/>
      <c r="E37" s="569"/>
      <c r="F37" s="569"/>
      <c r="G37" s="568"/>
      <c r="H37" s="569"/>
      <c r="I37" s="174"/>
      <c r="J37" s="174"/>
      <c r="K37" s="174"/>
    </row>
    <row r="38" spans="1:12">
      <c r="A38" s="174"/>
      <c r="B38" s="568"/>
      <c r="C38" s="569"/>
      <c r="D38" s="569"/>
      <c r="E38" s="569"/>
      <c r="F38" s="569"/>
      <c r="G38" s="569"/>
      <c r="H38" s="569"/>
      <c r="I38" s="567"/>
      <c r="J38" s="567"/>
      <c r="K38" s="174"/>
    </row>
    <row r="39" spans="1:12">
      <c r="A39" s="174"/>
      <c r="B39" s="566"/>
      <c r="C39" s="567"/>
      <c r="D39" s="567"/>
      <c r="E39" s="567"/>
      <c r="F39" s="567"/>
      <c r="G39" s="567"/>
      <c r="H39" s="567"/>
      <c r="I39" s="567"/>
      <c r="J39" s="567"/>
      <c r="K39" s="174"/>
    </row>
    <row r="40" spans="1:12">
      <c r="A40" s="174"/>
      <c r="B40" s="567"/>
      <c r="C40" s="567"/>
      <c r="D40" s="567"/>
      <c r="E40" s="567"/>
      <c r="F40" s="567"/>
      <c r="G40" s="567"/>
      <c r="H40" s="567"/>
      <c r="I40" s="567"/>
      <c r="J40" s="567"/>
      <c r="K40" s="174"/>
    </row>
    <row r="41" spans="1:12">
      <c r="A41" s="174"/>
      <c r="B41" s="567"/>
      <c r="C41" s="567"/>
      <c r="D41" s="567"/>
      <c r="E41" s="567"/>
      <c r="F41" s="567"/>
      <c r="G41" s="567"/>
      <c r="H41" s="567"/>
      <c r="I41" s="569"/>
      <c r="J41" s="569"/>
      <c r="K41" s="174"/>
    </row>
    <row r="42" spans="1:12">
      <c r="A42" s="174"/>
      <c r="B42" s="174"/>
      <c r="C42" s="174"/>
      <c r="D42" s="174"/>
      <c r="E42" s="174"/>
      <c r="F42" s="174"/>
      <c r="G42" s="174"/>
      <c r="H42" s="174"/>
      <c r="I42" s="569"/>
      <c r="J42" s="569"/>
      <c r="K42" s="174"/>
    </row>
    <row r="43" spans="1:12">
      <c r="A43" s="174"/>
      <c r="B43" s="174"/>
      <c r="C43" s="174"/>
      <c r="D43" s="174"/>
      <c r="E43" s="174"/>
      <c r="F43" s="174"/>
      <c r="G43" s="174"/>
      <c r="H43" s="174"/>
      <c r="I43" s="569"/>
      <c r="J43" s="569"/>
      <c r="K43" s="174"/>
    </row>
    <row r="44" spans="1:12">
      <c r="A44" s="174"/>
      <c r="B44" s="174"/>
      <c r="C44" s="174"/>
      <c r="D44" s="174"/>
      <c r="E44" s="174"/>
      <c r="F44" s="174"/>
      <c r="G44" s="174"/>
      <c r="H44" s="174"/>
      <c r="I44" s="569"/>
      <c r="J44" s="569"/>
      <c r="K44" s="174"/>
    </row>
    <row r="45" spans="1:12">
      <c r="A45" s="174"/>
      <c r="B45" s="174"/>
      <c r="C45" s="174"/>
      <c r="D45" s="174"/>
      <c r="E45" s="174"/>
      <c r="F45" s="174"/>
      <c r="G45" s="174"/>
      <c r="H45" s="174"/>
      <c r="I45" s="569"/>
      <c r="J45" s="569"/>
      <c r="K45" s="174"/>
    </row>
    <row r="46" spans="1:12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</row>
    <row r="47" spans="1:12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</row>
    <row r="48" spans="1:12">
      <c r="A48" s="174"/>
      <c r="I48" s="174"/>
      <c r="J48" s="174"/>
      <c r="K48" s="174"/>
    </row>
    <row r="49" spans="1:11">
      <c r="A49" s="174"/>
      <c r="I49" s="174"/>
      <c r="J49" s="174"/>
      <c r="K49" s="174"/>
    </row>
    <row r="50" spans="1:11">
      <c r="I50" s="174"/>
      <c r="J50" s="174"/>
      <c r="K50" s="174"/>
    </row>
    <row r="51" spans="1:11">
      <c r="I51" s="174"/>
      <c r="J51" s="174"/>
      <c r="K51" s="174"/>
    </row>
    <row r="52" spans="1:11">
      <c r="I52" s="174"/>
      <c r="J52" s="174"/>
      <c r="K52" s="174"/>
    </row>
    <row r="53" spans="1:11">
      <c r="I53" s="174"/>
      <c r="J53" s="174"/>
      <c r="K53" s="174"/>
    </row>
    <row r="54" spans="1:11">
      <c r="I54" s="174"/>
      <c r="J54" s="174"/>
      <c r="K54" s="174"/>
    </row>
  </sheetData>
  <mergeCells count="3">
    <mergeCell ref="A1:B1"/>
    <mergeCell ref="E3:H3"/>
    <mergeCell ref="A5:A26"/>
  </mergeCells>
  <phoneticPr fontId="6"/>
  <pageMargins left="0.97" right="0.19" top="0.98425196850393704" bottom="0.98425196850393704" header="0.51181102362204722" footer="0.51181102362204722"/>
  <pageSetup paperSize="9" scale="96" orientation="portrait" horizontalDpi="300" verticalDpi="300" r:id="rId1"/>
  <headerFooter alignWithMargins="0"/>
  <ignoredErrors>
    <ignoredError sqref="H22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60D8-FF11-4008-AB9F-761B74B193BD}">
  <sheetPr>
    <tabColor rgb="FF66FF99"/>
    <pageSetUpPr fitToPage="1"/>
  </sheetPr>
  <dimension ref="A1:R61"/>
  <sheetViews>
    <sheetView showGridLines="0" view="pageBreakPreview" topLeftCell="A28" zoomScale="85" zoomScaleNormal="106" zoomScaleSheetLayoutView="85" workbookViewId="0">
      <selection activeCell="K12" sqref="K12"/>
    </sheetView>
  </sheetViews>
  <sheetFormatPr defaultRowHeight="13.2"/>
  <cols>
    <col min="1" max="1" width="8.88671875" style="744"/>
    <col min="2" max="3" width="6.6640625" style="744" customWidth="1"/>
    <col min="4" max="4" width="6.6640625" style="365" customWidth="1"/>
    <col min="5" max="18" width="6.6640625" style="744" customWidth="1"/>
    <col min="19" max="257" width="8.88671875" style="744"/>
    <col min="258" max="274" width="6.6640625" style="744" customWidth="1"/>
    <col min="275" max="513" width="8.88671875" style="744"/>
    <col min="514" max="530" width="6.6640625" style="744" customWidth="1"/>
    <col min="531" max="769" width="8.88671875" style="744"/>
    <col min="770" max="786" width="6.6640625" style="744" customWidth="1"/>
    <col min="787" max="1025" width="8.88671875" style="744"/>
    <col min="1026" max="1042" width="6.6640625" style="744" customWidth="1"/>
    <col min="1043" max="1281" width="8.88671875" style="744"/>
    <col min="1282" max="1298" width="6.6640625" style="744" customWidth="1"/>
    <col min="1299" max="1537" width="8.88671875" style="744"/>
    <col min="1538" max="1554" width="6.6640625" style="744" customWidth="1"/>
    <col min="1555" max="1793" width="8.88671875" style="744"/>
    <col min="1794" max="1810" width="6.6640625" style="744" customWidth="1"/>
    <col min="1811" max="2049" width="8.88671875" style="744"/>
    <col min="2050" max="2066" width="6.6640625" style="744" customWidth="1"/>
    <col min="2067" max="2305" width="8.88671875" style="744"/>
    <col min="2306" max="2322" width="6.6640625" style="744" customWidth="1"/>
    <col min="2323" max="2561" width="8.88671875" style="744"/>
    <col min="2562" max="2578" width="6.6640625" style="744" customWidth="1"/>
    <col min="2579" max="2817" width="8.88671875" style="744"/>
    <col min="2818" max="2834" width="6.6640625" style="744" customWidth="1"/>
    <col min="2835" max="3073" width="8.88671875" style="744"/>
    <col min="3074" max="3090" width="6.6640625" style="744" customWidth="1"/>
    <col min="3091" max="3329" width="8.88671875" style="744"/>
    <col min="3330" max="3346" width="6.6640625" style="744" customWidth="1"/>
    <col min="3347" max="3585" width="8.88671875" style="744"/>
    <col min="3586" max="3602" width="6.6640625" style="744" customWidth="1"/>
    <col min="3603" max="3841" width="8.88671875" style="744"/>
    <col min="3842" max="3858" width="6.6640625" style="744" customWidth="1"/>
    <col min="3859" max="4097" width="8.88671875" style="744"/>
    <col min="4098" max="4114" width="6.6640625" style="744" customWidth="1"/>
    <col min="4115" max="4353" width="8.88671875" style="744"/>
    <col min="4354" max="4370" width="6.6640625" style="744" customWidth="1"/>
    <col min="4371" max="4609" width="8.88671875" style="744"/>
    <col min="4610" max="4626" width="6.6640625" style="744" customWidth="1"/>
    <col min="4627" max="4865" width="8.88671875" style="744"/>
    <col min="4866" max="4882" width="6.6640625" style="744" customWidth="1"/>
    <col min="4883" max="5121" width="8.88671875" style="744"/>
    <col min="5122" max="5138" width="6.6640625" style="744" customWidth="1"/>
    <col min="5139" max="5377" width="8.88671875" style="744"/>
    <col min="5378" max="5394" width="6.6640625" style="744" customWidth="1"/>
    <col min="5395" max="5633" width="8.88671875" style="744"/>
    <col min="5634" max="5650" width="6.6640625" style="744" customWidth="1"/>
    <col min="5651" max="5889" width="8.88671875" style="744"/>
    <col min="5890" max="5906" width="6.6640625" style="744" customWidth="1"/>
    <col min="5907" max="6145" width="8.88671875" style="744"/>
    <col min="6146" max="6162" width="6.6640625" style="744" customWidth="1"/>
    <col min="6163" max="6401" width="8.88671875" style="744"/>
    <col min="6402" max="6418" width="6.6640625" style="744" customWidth="1"/>
    <col min="6419" max="6657" width="8.88671875" style="744"/>
    <col min="6658" max="6674" width="6.6640625" style="744" customWidth="1"/>
    <col min="6675" max="6913" width="8.88671875" style="744"/>
    <col min="6914" max="6930" width="6.6640625" style="744" customWidth="1"/>
    <col min="6931" max="7169" width="8.88671875" style="744"/>
    <col min="7170" max="7186" width="6.6640625" style="744" customWidth="1"/>
    <col min="7187" max="7425" width="8.88671875" style="744"/>
    <col min="7426" max="7442" width="6.6640625" style="744" customWidth="1"/>
    <col min="7443" max="7681" width="8.88671875" style="744"/>
    <col min="7682" max="7698" width="6.6640625" style="744" customWidth="1"/>
    <col min="7699" max="7937" width="8.88671875" style="744"/>
    <col min="7938" max="7954" width="6.6640625" style="744" customWidth="1"/>
    <col min="7955" max="8193" width="8.88671875" style="744"/>
    <col min="8194" max="8210" width="6.6640625" style="744" customWidth="1"/>
    <col min="8211" max="8449" width="8.88671875" style="744"/>
    <col min="8450" max="8466" width="6.6640625" style="744" customWidth="1"/>
    <col min="8467" max="8705" width="8.88671875" style="744"/>
    <col min="8706" max="8722" width="6.6640625" style="744" customWidth="1"/>
    <col min="8723" max="8961" width="8.88671875" style="744"/>
    <col min="8962" max="8978" width="6.6640625" style="744" customWidth="1"/>
    <col min="8979" max="9217" width="8.88671875" style="744"/>
    <col min="9218" max="9234" width="6.6640625" style="744" customWidth="1"/>
    <col min="9235" max="9473" width="8.88671875" style="744"/>
    <col min="9474" max="9490" width="6.6640625" style="744" customWidth="1"/>
    <col min="9491" max="9729" width="8.88671875" style="744"/>
    <col min="9730" max="9746" width="6.6640625" style="744" customWidth="1"/>
    <col min="9747" max="9985" width="8.88671875" style="744"/>
    <col min="9986" max="10002" width="6.6640625" style="744" customWidth="1"/>
    <col min="10003" max="10241" width="8.88671875" style="744"/>
    <col min="10242" max="10258" width="6.6640625" style="744" customWidth="1"/>
    <col min="10259" max="10497" width="8.88671875" style="744"/>
    <col min="10498" max="10514" width="6.6640625" style="744" customWidth="1"/>
    <col min="10515" max="10753" width="8.88671875" style="744"/>
    <col min="10754" max="10770" width="6.6640625" style="744" customWidth="1"/>
    <col min="10771" max="11009" width="8.88671875" style="744"/>
    <col min="11010" max="11026" width="6.6640625" style="744" customWidth="1"/>
    <col min="11027" max="11265" width="8.88671875" style="744"/>
    <col min="11266" max="11282" width="6.6640625" style="744" customWidth="1"/>
    <col min="11283" max="11521" width="8.88671875" style="744"/>
    <col min="11522" max="11538" width="6.6640625" style="744" customWidth="1"/>
    <col min="11539" max="11777" width="8.88671875" style="744"/>
    <col min="11778" max="11794" width="6.6640625" style="744" customWidth="1"/>
    <col min="11795" max="12033" width="8.88671875" style="744"/>
    <col min="12034" max="12050" width="6.6640625" style="744" customWidth="1"/>
    <col min="12051" max="12289" width="8.88671875" style="744"/>
    <col min="12290" max="12306" width="6.6640625" style="744" customWidth="1"/>
    <col min="12307" max="12545" width="8.88671875" style="744"/>
    <col min="12546" max="12562" width="6.6640625" style="744" customWidth="1"/>
    <col min="12563" max="12801" width="8.88671875" style="744"/>
    <col min="12802" max="12818" width="6.6640625" style="744" customWidth="1"/>
    <col min="12819" max="13057" width="8.88671875" style="744"/>
    <col min="13058" max="13074" width="6.6640625" style="744" customWidth="1"/>
    <col min="13075" max="13313" width="8.88671875" style="744"/>
    <col min="13314" max="13330" width="6.6640625" style="744" customWidth="1"/>
    <col min="13331" max="13569" width="8.88671875" style="744"/>
    <col min="13570" max="13586" width="6.6640625" style="744" customWidth="1"/>
    <col min="13587" max="13825" width="8.88671875" style="744"/>
    <col min="13826" max="13842" width="6.6640625" style="744" customWidth="1"/>
    <col min="13843" max="14081" width="8.88671875" style="744"/>
    <col min="14082" max="14098" width="6.6640625" style="744" customWidth="1"/>
    <col min="14099" max="14337" width="8.88671875" style="744"/>
    <col min="14338" max="14354" width="6.6640625" style="744" customWidth="1"/>
    <col min="14355" max="14593" width="8.88671875" style="744"/>
    <col min="14594" max="14610" width="6.6640625" style="744" customWidth="1"/>
    <col min="14611" max="14849" width="8.88671875" style="744"/>
    <col min="14850" max="14866" width="6.6640625" style="744" customWidth="1"/>
    <col min="14867" max="15105" width="8.88671875" style="744"/>
    <col min="15106" max="15122" width="6.6640625" style="744" customWidth="1"/>
    <col min="15123" max="15361" width="8.88671875" style="744"/>
    <col min="15362" max="15378" width="6.6640625" style="744" customWidth="1"/>
    <col min="15379" max="15617" width="8.88671875" style="744"/>
    <col min="15618" max="15634" width="6.6640625" style="744" customWidth="1"/>
    <col min="15635" max="15873" width="8.88671875" style="744"/>
    <col min="15874" max="15890" width="6.6640625" style="744" customWidth="1"/>
    <col min="15891" max="16129" width="8.88671875" style="744"/>
    <col min="16130" max="16146" width="6.6640625" style="744" customWidth="1"/>
    <col min="16147" max="16384" width="8.88671875" style="744"/>
  </cols>
  <sheetData>
    <row r="1" spans="1:18" ht="24.75" customHeight="1">
      <c r="A1" s="1301" t="s">
        <v>309</v>
      </c>
      <c r="B1" s="1301"/>
      <c r="C1" s="1301"/>
      <c r="D1" s="1301"/>
      <c r="E1" s="1301"/>
      <c r="F1" s="1301"/>
      <c r="G1" s="1301"/>
      <c r="H1" s="1301"/>
      <c r="I1" s="1301"/>
      <c r="J1" s="1301"/>
      <c r="K1" s="748"/>
      <c r="L1" s="748"/>
      <c r="M1" s="748"/>
      <c r="N1" s="748"/>
    </row>
    <row r="2" spans="1:18" ht="12.9" customHeight="1" thickBot="1"/>
    <row r="3" spans="1:18" ht="12.9" customHeight="1">
      <c r="A3" s="571"/>
      <c r="B3" s="572" t="s">
        <v>263</v>
      </c>
      <c r="C3" s="1302" t="s">
        <v>335</v>
      </c>
      <c r="D3" s="1303"/>
      <c r="E3" s="1302" t="s">
        <v>336</v>
      </c>
      <c r="F3" s="1303"/>
      <c r="G3" s="1302" t="s">
        <v>337</v>
      </c>
      <c r="H3" s="1303"/>
      <c r="I3" s="1308" t="s">
        <v>338</v>
      </c>
      <c r="J3" s="1309"/>
      <c r="K3" s="1308" t="s">
        <v>630</v>
      </c>
      <c r="L3" s="1309"/>
      <c r="M3" s="1308" t="s">
        <v>631</v>
      </c>
      <c r="N3" s="1314"/>
      <c r="O3" s="1308" t="s">
        <v>632</v>
      </c>
      <c r="P3" s="1309"/>
      <c r="Q3" s="1308" t="s">
        <v>672</v>
      </c>
      <c r="R3" s="1319"/>
    </row>
    <row r="4" spans="1:18" ht="12.9" customHeight="1">
      <c r="A4" s="573"/>
      <c r="B4" s="574"/>
      <c r="C4" s="1304"/>
      <c r="D4" s="1305"/>
      <c r="E4" s="1304"/>
      <c r="F4" s="1305"/>
      <c r="G4" s="1304"/>
      <c r="H4" s="1305"/>
      <c r="I4" s="1310"/>
      <c r="J4" s="1311"/>
      <c r="K4" s="1310"/>
      <c r="L4" s="1311"/>
      <c r="M4" s="1315"/>
      <c r="N4" s="1316"/>
      <c r="O4" s="1310"/>
      <c r="P4" s="1311"/>
      <c r="Q4" s="1310"/>
      <c r="R4" s="1320"/>
    </row>
    <row r="5" spans="1:18" ht="12.9" customHeight="1">
      <c r="A5" s="573" t="s">
        <v>310</v>
      </c>
      <c r="B5" s="574" t="s">
        <v>311</v>
      </c>
      <c r="C5" s="1306"/>
      <c r="D5" s="1307"/>
      <c r="E5" s="1306"/>
      <c r="F5" s="1307"/>
      <c r="G5" s="1306"/>
      <c r="H5" s="1307"/>
      <c r="I5" s="1312"/>
      <c r="J5" s="1313"/>
      <c r="K5" s="1312"/>
      <c r="L5" s="1313"/>
      <c r="M5" s="1317"/>
      <c r="N5" s="1318"/>
      <c r="O5" s="1312"/>
      <c r="P5" s="1313"/>
      <c r="Q5" s="1312"/>
      <c r="R5" s="1321"/>
    </row>
    <row r="6" spans="1:18" ht="12.9" customHeight="1">
      <c r="A6" s="1322" t="s">
        <v>312</v>
      </c>
      <c r="B6" s="1325" t="s">
        <v>313</v>
      </c>
      <c r="C6" s="575"/>
      <c r="D6" s="576"/>
      <c r="E6" s="577"/>
      <c r="F6" s="576"/>
      <c r="G6" s="577"/>
      <c r="H6" s="576"/>
      <c r="I6" s="580"/>
      <c r="J6" s="627"/>
      <c r="K6" s="578"/>
      <c r="L6" s="579"/>
      <c r="M6" s="580"/>
      <c r="N6" s="579"/>
      <c r="O6" s="580"/>
      <c r="P6" s="579"/>
      <c r="Q6" s="580"/>
      <c r="R6" s="581"/>
    </row>
    <row r="7" spans="1:18" ht="12.9" customHeight="1">
      <c r="A7" s="1323"/>
      <c r="B7" s="1326"/>
      <c r="C7" s="582"/>
      <c r="D7" s="583"/>
      <c r="E7" s="584"/>
      <c r="F7" s="583"/>
      <c r="G7" s="584"/>
      <c r="H7" s="583"/>
      <c r="I7" s="587"/>
      <c r="J7" s="895"/>
      <c r="K7" s="585"/>
      <c r="L7" s="586"/>
      <c r="M7" s="587"/>
      <c r="N7" s="586"/>
      <c r="O7" s="587"/>
      <c r="P7" s="586"/>
      <c r="Q7" s="588"/>
      <c r="R7" s="589"/>
    </row>
    <row r="8" spans="1:18" ht="12.9" customHeight="1">
      <c r="A8" s="1323"/>
      <c r="B8" s="1327" t="s">
        <v>314</v>
      </c>
      <c r="C8" s="590"/>
      <c r="D8" s="591"/>
      <c r="E8" s="592"/>
      <c r="F8" s="591"/>
      <c r="G8" s="592"/>
      <c r="H8" s="591"/>
      <c r="I8" s="595"/>
      <c r="J8" s="628"/>
      <c r="K8" s="593"/>
      <c r="L8" s="594"/>
      <c r="M8" s="595"/>
      <c r="N8" s="594"/>
      <c r="O8" s="595"/>
      <c r="P8" s="594"/>
      <c r="Q8" s="595"/>
      <c r="R8" s="596"/>
    </row>
    <row r="9" spans="1:18" ht="12.9" customHeight="1">
      <c r="A9" s="1323"/>
      <c r="B9" s="1328"/>
      <c r="C9" s="597"/>
      <c r="D9" s="598"/>
      <c r="E9" s="599"/>
      <c r="F9" s="598"/>
      <c r="G9" s="599"/>
      <c r="H9" s="598"/>
      <c r="I9" s="588"/>
      <c r="J9" s="651"/>
      <c r="K9" s="600"/>
      <c r="L9" s="601"/>
      <c r="M9" s="588"/>
      <c r="N9" s="601"/>
      <c r="O9" s="588"/>
      <c r="P9" s="601"/>
      <c r="Q9" s="588"/>
      <c r="R9" s="602"/>
    </row>
    <row r="10" spans="1:18" ht="12.9" customHeight="1">
      <c r="A10" s="1323"/>
      <c r="B10" s="1329" t="s">
        <v>315</v>
      </c>
      <c r="C10" s="603"/>
      <c r="D10" s="604"/>
      <c r="E10" s="605"/>
      <c r="F10" s="604"/>
      <c r="G10" s="605"/>
      <c r="H10" s="604"/>
      <c r="I10" s="607"/>
      <c r="J10" s="758"/>
      <c r="K10" s="606"/>
      <c r="L10" s="215"/>
      <c r="M10" s="607"/>
      <c r="N10" s="215"/>
      <c r="O10" s="607"/>
      <c r="P10" s="215"/>
      <c r="Q10" s="595"/>
      <c r="R10" s="608"/>
    </row>
    <row r="11" spans="1:18" ht="12.9" customHeight="1">
      <c r="A11" s="1324"/>
      <c r="B11" s="1330"/>
      <c r="C11" s="582"/>
      <c r="D11" s="583"/>
      <c r="E11" s="584"/>
      <c r="F11" s="583"/>
      <c r="G11" s="584"/>
      <c r="H11" s="583"/>
      <c r="I11" s="587"/>
      <c r="J11" s="895"/>
      <c r="K11" s="585"/>
      <c r="L11" s="586"/>
      <c r="M11" s="587"/>
      <c r="N11" s="586"/>
      <c r="O11" s="587"/>
      <c r="P11" s="586"/>
      <c r="Q11" s="609"/>
      <c r="R11" s="589"/>
    </row>
    <row r="12" spans="1:18" ht="12.9" customHeight="1">
      <c r="A12" s="1322" t="s">
        <v>316</v>
      </c>
      <c r="B12" s="1325" t="s">
        <v>313</v>
      </c>
      <c r="C12" s="610"/>
      <c r="D12" s="611"/>
      <c r="E12" s="612"/>
      <c r="F12" s="611"/>
      <c r="G12" s="612"/>
      <c r="H12" s="611"/>
      <c r="I12" s="614"/>
      <c r="J12" s="896">
        <v>3</v>
      </c>
      <c r="K12" s="613"/>
      <c r="L12" s="613"/>
      <c r="M12" s="614"/>
      <c r="N12" s="613"/>
      <c r="O12" s="614"/>
      <c r="P12" s="613"/>
      <c r="Q12" s="614"/>
      <c r="R12" s="615">
        <v>1</v>
      </c>
    </row>
    <row r="13" spans="1:18" ht="12.9" customHeight="1">
      <c r="A13" s="1331"/>
      <c r="B13" s="1326"/>
      <c r="C13" s="582"/>
      <c r="D13" s="616"/>
      <c r="E13" s="584"/>
      <c r="F13" s="616"/>
      <c r="G13" s="584"/>
      <c r="H13" s="616"/>
      <c r="I13" s="587"/>
      <c r="J13" s="897">
        <v>3</v>
      </c>
      <c r="K13" s="585"/>
      <c r="L13" s="585"/>
      <c r="M13" s="587"/>
      <c r="N13" s="585">
        <v>2</v>
      </c>
      <c r="O13" s="587"/>
      <c r="P13" s="585"/>
      <c r="Q13" s="588"/>
      <c r="R13" s="617">
        <v>1</v>
      </c>
    </row>
    <row r="14" spans="1:18" ht="12.9" customHeight="1">
      <c r="A14" s="1331"/>
      <c r="B14" s="1327" t="s">
        <v>314</v>
      </c>
      <c r="C14" s="590"/>
      <c r="D14" s="591"/>
      <c r="E14" s="592"/>
      <c r="F14" s="591"/>
      <c r="G14" s="592"/>
      <c r="H14" s="591"/>
      <c r="I14" s="595"/>
      <c r="J14" s="628"/>
      <c r="K14" s="593"/>
      <c r="L14" s="594"/>
      <c r="M14" s="595"/>
      <c r="N14" s="594"/>
      <c r="O14" s="595"/>
      <c r="P14" s="594"/>
      <c r="Q14" s="595"/>
      <c r="R14" s="596"/>
    </row>
    <row r="15" spans="1:18" ht="12.9" customHeight="1">
      <c r="A15" s="1331"/>
      <c r="B15" s="1328"/>
      <c r="C15" s="597"/>
      <c r="D15" s="598"/>
      <c r="E15" s="599"/>
      <c r="F15" s="598"/>
      <c r="G15" s="599"/>
      <c r="H15" s="598"/>
      <c r="I15" s="588"/>
      <c r="J15" s="651"/>
      <c r="K15" s="600"/>
      <c r="L15" s="601"/>
      <c r="M15" s="588"/>
      <c r="N15" s="601"/>
      <c r="O15" s="588"/>
      <c r="P15" s="601"/>
      <c r="Q15" s="588"/>
      <c r="R15" s="602"/>
    </row>
    <row r="16" spans="1:18" ht="12.9" customHeight="1">
      <c r="A16" s="1331"/>
      <c r="B16" s="1329" t="s">
        <v>315</v>
      </c>
      <c r="C16" s="603"/>
      <c r="D16" s="618"/>
      <c r="E16" s="605"/>
      <c r="F16" s="618"/>
      <c r="G16" s="605"/>
      <c r="H16" s="618"/>
      <c r="I16" s="607"/>
      <c r="J16" s="898"/>
      <c r="K16" s="606"/>
      <c r="L16" s="619"/>
      <c r="M16" s="607"/>
      <c r="N16" s="619"/>
      <c r="O16" s="607"/>
      <c r="P16" s="619"/>
      <c r="Q16" s="595"/>
      <c r="R16" s="620"/>
    </row>
    <row r="17" spans="1:18" ht="12.9" customHeight="1">
      <c r="A17" s="1332"/>
      <c r="B17" s="1330"/>
      <c r="C17" s="621"/>
      <c r="D17" s="622"/>
      <c r="E17" s="623"/>
      <c r="F17" s="622"/>
      <c r="G17" s="623"/>
      <c r="H17" s="622"/>
      <c r="I17" s="609"/>
      <c r="J17" s="899"/>
      <c r="K17" s="624"/>
      <c r="L17" s="625"/>
      <c r="M17" s="609"/>
      <c r="N17" s="625">
        <v>6</v>
      </c>
      <c r="O17" s="609"/>
      <c r="P17" s="625"/>
      <c r="Q17" s="609"/>
      <c r="R17" s="626"/>
    </row>
    <row r="18" spans="1:18" ht="12.9" customHeight="1">
      <c r="A18" s="1333" t="s">
        <v>317</v>
      </c>
      <c r="B18" s="1329" t="s">
        <v>313</v>
      </c>
      <c r="C18" s="603"/>
      <c r="D18" s="604"/>
      <c r="E18" s="605"/>
      <c r="F18" s="604"/>
      <c r="G18" s="605"/>
      <c r="H18" s="604"/>
      <c r="I18" s="607"/>
      <c r="J18" s="758"/>
      <c r="K18" s="606"/>
      <c r="L18" s="215"/>
      <c r="M18" s="607"/>
      <c r="N18" s="215"/>
      <c r="O18" s="607"/>
      <c r="P18" s="627"/>
      <c r="Q18" s="606"/>
      <c r="R18" s="608"/>
    </row>
    <row r="19" spans="1:18" ht="12.9" customHeight="1">
      <c r="A19" s="1331"/>
      <c r="B19" s="1326"/>
      <c r="C19" s="582"/>
      <c r="D19" s="583"/>
      <c r="E19" s="584"/>
      <c r="F19" s="583"/>
      <c r="G19" s="584"/>
      <c r="H19" s="583"/>
      <c r="I19" s="587"/>
      <c r="J19" s="895"/>
      <c r="K19" s="585"/>
      <c r="L19" s="586"/>
      <c r="M19" s="587"/>
      <c r="N19" s="586"/>
      <c r="O19" s="587"/>
      <c r="P19" s="586"/>
      <c r="Q19" s="588"/>
      <c r="R19" s="589"/>
    </row>
    <row r="20" spans="1:18" ht="12.9" customHeight="1">
      <c r="A20" s="1331"/>
      <c r="B20" s="1327" t="s">
        <v>314</v>
      </c>
      <c r="C20" s="590"/>
      <c r="D20" s="591"/>
      <c r="E20" s="592"/>
      <c r="F20" s="591"/>
      <c r="G20" s="592"/>
      <c r="H20" s="591"/>
      <c r="I20" s="595"/>
      <c r="J20" s="628"/>
      <c r="K20" s="593"/>
      <c r="L20" s="594"/>
      <c r="M20" s="595"/>
      <c r="N20" s="594"/>
      <c r="O20" s="595"/>
      <c r="P20" s="594"/>
      <c r="Q20" s="595"/>
      <c r="R20" s="596"/>
    </row>
    <row r="21" spans="1:18" ht="12.9" customHeight="1">
      <c r="A21" s="1331"/>
      <c r="B21" s="1328"/>
      <c r="C21" s="597"/>
      <c r="D21" s="598"/>
      <c r="E21" s="599"/>
      <c r="F21" s="598"/>
      <c r="G21" s="599"/>
      <c r="H21" s="598"/>
      <c r="I21" s="588"/>
      <c r="J21" s="651"/>
      <c r="K21" s="600"/>
      <c r="L21" s="601"/>
      <c r="M21" s="588"/>
      <c r="N21" s="601"/>
      <c r="O21" s="588"/>
      <c r="P21" s="601"/>
      <c r="Q21" s="588"/>
      <c r="R21" s="602"/>
    </row>
    <row r="22" spans="1:18" ht="12.9" customHeight="1">
      <c r="A22" s="1331"/>
      <c r="B22" s="1329" t="s">
        <v>315</v>
      </c>
      <c r="C22" s="603"/>
      <c r="D22" s="604"/>
      <c r="E22" s="605"/>
      <c r="F22" s="604"/>
      <c r="G22" s="605"/>
      <c r="H22" s="604"/>
      <c r="I22" s="607"/>
      <c r="J22" s="758"/>
      <c r="K22" s="606"/>
      <c r="L22" s="215"/>
      <c r="M22" s="607"/>
      <c r="N22" s="215"/>
      <c r="O22" s="607"/>
      <c r="P22" s="628"/>
      <c r="Q22" s="606"/>
      <c r="R22" s="608"/>
    </row>
    <row r="23" spans="1:18" ht="12.9" customHeight="1">
      <c r="A23" s="1331"/>
      <c r="B23" s="1334"/>
      <c r="C23" s="582"/>
      <c r="D23" s="583"/>
      <c r="E23" s="584"/>
      <c r="F23" s="583"/>
      <c r="G23" s="584"/>
      <c r="H23" s="583"/>
      <c r="I23" s="587"/>
      <c r="J23" s="895"/>
      <c r="K23" s="585"/>
      <c r="L23" s="586"/>
      <c r="M23" s="587"/>
      <c r="N23" s="586"/>
      <c r="O23" s="587"/>
      <c r="P23" s="586"/>
      <c r="Q23" s="609"/>
      <c r="R23" s="589"/>
    </row>
    <row r="24" spans="1:18" ht="12.9" customHeight="1">
      <c r="A24" s="1322" t="s">
        <v>318</v>
      </c>
      <c r="B24" s="1325" t="s">
        <v>313</v>
      </c>
      <c r="C24" s="610"/>
      <c r="D24" s="611">
        <v>3</v>
      </c>
      <c r="E24" s="612"/>
      <c r="F24" s="611">
        <v>5</v>
      </c>
      <c r="G24" s="612"/>
      <c r="H24" s="611">
        <v>2</v>
      </c>
      <c r="I24" s="614"/>
      <c r="J24" s="896">
        <v>3</v>
      </c>
      <c r="K24" s="613"/>
      <c r="L24" s="613">
        <v>1</v>
      </c>
      <c r="M24" s="614"/>
      <c r="N24" s="613">
        <v>7</v>
      </c>
      <c r="O24" s="614"/>
      <c r="P24" s="613">
        <v>3</v>
      </c>
      <c r="Q24" s="614"/>
      <c r="R24" s="615">
        <v>3</v>
      </c>
    </row>
    <row r="25" spans="1:18" ht="12.9" customHeight="1">
      <c r="A25" s="1331"/>
      <c r="B25" s="1326"/>
      <c r="C25" s="582"/>
      <c r="D25" s="616">
        <v>11</v>
      </c>
      <c r="E25" s="584"/>
      <c r="F25" s="616">
        <v>17</v>
      </c>
      <c r="G25" s="584"/>
      <c r="H25" s="616">
        <v>8</v>
      </c>
      <c r="I25" s="587"/>
      <c r="J25" s="897">
        <v>13</v>
      </c>
      <c r="K25" s="585"/>
      <c r="L25" s="585">
        <v>8</v>
      </c>
      <c r="M25" s="587"/>
      <c r="N25" s="585">
        <v>22</v>
      </c>
      <c r="O25" s="587"/>
      <c r="P25" s="629">
        <v>12</v>
      </c>
      <c r="Q25" s="585"/>
      <c r="R25" s="617">
        <v>13</v>
      </c>
    </row>
    <row r="26" spans="1:18" ht="12.9" customHeight="1">
      <c r="A26" s="1331"/>
      <c r="B26" s="1327" t="s">
        <v>314</v>
      </c>
      <c r="C26" s="590"/>
      <c r="D26" s="630">
        <v>2</v>
      </c>
      <c r="E26" s="592"/>
      <c r="F26" s="630">
        <v>1</v>
      </c>
      <c r="G26" s="592"/>
      <c r="H26" s="630"/>
      <c r="I26" s="595"/>
      <c r="J26" s="900">
        <v>1</v>
      </c>
      <c r="K26" s="593"/>
      <c r="L26" s="593"/>
      <c r="M26" s="595"/>
      <c r="N26" s="593">
        <v>1</v>
      </c>
      <c r="O26" s="595"/>
      <c r="P26" s="593">
        <v>2</v>
      </c>
      <c r="Q26" s="595"/>
      <c r="R26" s="631"/>
    </row>
    <row r="27" spans="1:18" ht="12.9" customHeight="1">
      <c r="A27" s="1331"/>
      <c r="B27" s="1328"/>
      <c r="C27" s="597"/>
      <c r="D27" s="632">
        <v>6</v>
      </c>
      <c r="E27" s="599"/>
      <c r="F27" s="632">
        <v>6</v>
      </c>
      <c r="G27" s="599"/>
      <c r="H27" s="632">
        <v>4</v>
      </c>
      <c r="I27" s="588"/>
      <c r="J27" s="629">
        <v>5</v>
      </c>
      <c r="K27" s="600"/>
      <c r="L27" s="600">
        <v>4</v>
      </c>
      <c r="M27" s="588"/>
      <c r="N27" s="600">
        <v>9</v>
      </c>
      <c r="O27" s="588"/>
      <c r="P27" s="600">
        <v>6</v>
      </c>
      <c r="Q27" s="588"/>
      <c r="R27" s="633">
        <v>7</v>
      </c>
    </row>
    <row r="28" spans="1:18" ht="12.9" customHeight="1">
      <c r="A28" s="1331"/>
      <c r="B28" s="1329" t="s">
        <v>315</v>
      </c>
      <c r="C28" s="603"/>
      <c r="D28" s="634">
        <v>2</v>
      </c>
      <c r="E28" s="605"/>
      <c r="F28" s="634"/>
      <c r="G28" s="605"/>
      <c r="H28" s="634">
        <v>1</v>
      </c>
      <c r="I28" s="607"/>
      <c r="J28" s="901"/>
      <c r="K28" s="606"/>
      <c r="L28" s="606"/>
      <c r="M28" s="607"/>
      <c r="N28" s="606"/>
      <c r="O28" s="607"/>
      <c r="P28" s="606">
        <v>3</v>
      </c>
      <c r="Q28" s="595"/>
      <c r="R28" s="635"/>
    </row>
    <row r="29" spans="1:18" ht="12.9" customHeight="1">
      <c r="A29" s="1332"/>
      <c r="B29" s="1330"/>
      <c r="C29" s="621"/>
      <c r="D29" s="636">
        <v>4</v>
      </c>
      <c r="E29" s="623"/>
      <c r="F29" s="636">
        <v>3</v>
      </c>
      <c r="G29" s="623"/>
      <c r="H29" s="636">
        <v>2</v>
      </c>
      <c r="I29" s="609"/>
      <c r="J29" s="902">
        <v>1</v>
      </c>
      <c r="K29" s="624"/>
      <c r="L29" s="624">
        <v>1</v>
      </c>
      <c r="M29" s="609"/>
      <c r="N29" s="624">
        <v>4</v>
      </c>
      <c r="O29" s="609"/>
      <c r="P29" s="624">
        <v>4</v>
      </c>
      <c r="Q29" s="609"/>
      <c r="R29" s="637">
        <v>1</v>
      </c>
    </row>
    <row r="30" spans="1:18" ht="12.9" customHeight="1">
      <c r="A30" s="1333" t="s">
        <v>319</v>
      </c>
      <c r="B30" s="1329" t="s">
        <v>313</v>
      </c>
      <c r="C30" s="603"/>
      <c r="D30" s="604"/>
      <c r="E30" s="605"/>
      <c r="F30" s="604"/>
      <c r="G30" s="605"/>
      <c r="H30" s="604"/>
      <c r="I30" s="607"/>
      <c r="J30" s="758"/>
      <c r="K30" s="606"/>
      <c r="L30" s="215"/>
      <c r="M30" s="607"/>
      <c r="N30" s="215"/>
      <c r="O30" s="607"/>
      <c r="P30" s="215"/>
      <c r="Q30" s="614"/>
      <c r="R30" s="608"/>
    </row>
    <row r="31" spans="1:18" ht="12.9" customHeight="1">
      <c r="A31" s="1331"/>
      <c r="B31" s="1326"/>
      <c r="C31" s="638"/>
      <c r="D31" s="604"/>
      <c r="E31" s="639"/>
      <c r="F31" s="604"/>
      <c r="G31" s="639"/>
      <c r="H31" s="604"/>
      <c r="I31" s="641"/>
      <c r="J31" s="758"/>
      <c r="K31" s="640"/>
      <c r="L31" s="215"/>
      <c r="M31" s="641"/>
      <c r="N31" s="215"/>
      <c r="O31" s="641"/>
      <c r="P31" s="215"/>
      <c r="Q31" s="642"/>
      <c r="R31" s="608"/>
    </row>
    <row r="32" spans="1:18" ht="12.9" customHeight="1">
      <c r="A32" s="1331"/>
      <c r="B32" s="1327" t="s">
        <v>314</v>
      </c>
      <c r="C32" s="590"/>
      <c r="D32" s="591"/>
      <c r="E32" s="592"/>
      <c r="F32" s="591"/>
      <c r="G32" s="592"/>
      <c r="H32" s="591"/>
      <c r="I32" s="595"/>
      <c r="J32" s="628"/>
      <c r="K32" s="593"/>
      <c r="L32" s="594"/>
      <c r="M32" s="595"/>
      <c r="N32" s="594"/>
      <c r="O32" s="595"/>
      <c r="P32" s="594"/>
      <c r="Q32" s="595"/>
      <c r="R32" s="596"/>
    </row>
    <row r="33" spans="1:18" ht="12.9" customHeight="1">
      <c r="A33" s="1331"/>
      <c r="B33" s="1328"/>
      <c r="C33" s="643"/>
      <c r="D33" s="644"/>
      <c r="E33" s="645"/>
      <c r="F33" s="644"/>
      <c r="G33" s="645"/>
      <c r="H33" s="644"/>
      <c r="I33" s="642"/>
      <c r="J33" s="903"/>
      <c r="K33" s="646"/>
      <c r="L33" s="647"/>
      <c r="M33" s="642"/>
      <c r="N33" s="647"/>
      <c r="O33" s="642"/>
      <c r="P33" s="647"/>
      <c r="Q33" s="642"/>
      <c r="R33" s="648"/>
    </row>
    <row r="34" spans="1:18" ht="12.9" customHeight="1">
      <c r="A34" s="1331"/>
      <c r="B34" s="1329" t="s">
        <v>315</v>
      </c>
      <c r="C34" s="603"/>
      <c r="D34" s="604"/>
      <c r="E34" s="605"/>
      <c r="F34" s="604"/>
      <c r="G34" s="605"/>
      <c r="H34" s="604"/>
      <c r="I34" s="607"/>
      <c r="J34" s="758"/>
      <c r="K34" s="606"/>
      <c r="L34" s="215"/>
      <c r="M34" s="607"/>
      <c r="N34" s="215"/>
      <c r="O34" s="607"/>
      <c r="P34" s="215"/>
      <c r="Q34" s="595"/>
      <c r="R34" s="608"/>
    </row>
    <row r="35" spans="1:18" ht="12.9" customHeight="1">
      <c r="A35" s="1331"/>
      <c r="B35" s="1334"/>
      <c r="C35" s="638"/>
      <c r="D35" s="604"/>
      <c r="E35" s="639"/>
      <c r="F35" s="604"/>
      <c r="G35" s="639"/>
      <c r="H35" s="604"/>
      <c r="I35" s="641"/>
      <c r="J35" s="758"/>
      <c r="K35" s="640"/>
      <c r="L35" s="215"/>
      <c r="M35" s="641"/>
      <c r="N35" s="215"/>
      <c r="O35" s="641"/>
      <c r="P35" s="649"/>
      <c r="Q35" s="640"/>
      <c r="R35" s="608"/>
    </row>
    <row r="36" spans="1:18" ht="12.9" customHeight="1">
      <c r="A36" s="1322" t="s">
        <v>320</v>
      </c>
      <c r="B36" s="1325" t="s">
        <v>313</v>
      </c>
      <c r="C36" s="610"/>
      <c r="D36" s="611"/>
      <c r="E36" s="612"/>
      <c r="F36" s="611">
        <v>1</v>
      </c>
      <c r="G36" s="612"/>
      <c r="H36" s="611">
        <v>2</v>
      </c>
      <c r="I36" s="614"/>
      <c r="J36" s="896"/>
      <c r="K36" s="613"/>
      <c r="L36" s="613">
        <v>1</v>
      </c>
      <c r="M36" s="614"/>
      <c r="N36" s="613"/>
      <c r="O36" s="614"/>
      <c r="P36" s="613">
        <v>3</v>
      </c>
      <c r="Q36" s="614"/>
      <c r="R36" s="615"/>
    </row>
    <row r="37" spans="1:18" ht="12.9" customHeight="1">
      <c r="A37" s="1331"/>
      <c r="B37" s="1326"/>
      <c r="C37" s="582"/>
      <c r="D37" s="616">
        <v>26</v>
      </c>
      <c r="E37" s="584"/>
      <c r="F37" s="616">
        <v>11</v>
      </c>
      <c r="G37" s="584"/>
      <c r="H37" s="616">
        <v>25</v>
      </c>
      <c r="I37" s="587"/>
      <c r="J37" s="897">
        <v>16</v>
      </c>
      <c r="K37" s="585"/>
      <c r="L37" s="585">
        <v>16</v>
      </c>
      <c r="M37" s="587"/>
      <c r="N37" s="585">
        <v>9</v>
      </c>
      <c r="O37" s="587"/>
      <c r="P37" s="585">
        <v>13</v>
      </c>
      <c r="Q37" s="588"/>
      <c r="R37" s="617">
        <v>21</v>
      </c>
    </row>
    <row r="38" spans="1:18" ht="12.9" customHeight="1">
      <c r="A38" s="1331"/>
      <c r="B38" s="1327" t="s">
        <v>314</v>
      </c>
      <c r="C38" s="590"/>
      <c r="D38" s="630"/>
      <c r="E38" s="592"/>
      <c r="F38" s="630">
        <v>1</v>
      </c>
      <c r="G38" s="592"/>
      <c r="H38" s="630">
        <v>1</v>
      </c>
      <c r="I38" s="595"/>
      <c r="J38" s="900"/>
      <c r="K38" s="593"/>
      <c r="L38" s="593">
        <v>1</v>
      </c>
      <c r="M38" s="595"/>
      <c r="N38" s="593"/>
      <c r="O38" s="595"/>
      <c r="P38" s="593">
        <v>2</v>
      </c>
      <c r="Q38" s="595"/>
      <c r="R38" s="631"/>
    </row>
    <row r="39" spans="1:18" ht="12.9" customHeight="1">
      <c r="A39" s="1331"/>
      <c r="B39" s="1328"/>
      <c r="C39" s="597"/>
      <c r="D39" s="632">
        <v>24</v>
      </c>
      <c r="E39" s="599"/>
      <c r="F39" s="632">
        <v>7</v>
      </c>
      <c r="G39" s="599"/>
      <c r="H39" s="632">
        <v>19</v>
      </c>
      <c r="I39" s="588"/>
      <c r="J39" s="629">
        <v>14</v>
      </c>
      <c r="K39" s="600"/>
      <c r="L39" s="600">
        <v>13</v>
      </c>
      <c r="M39" s="588"/>
      <c r="N39" s="600">
        <v>7</v>
      </c>
      <c r="O39" s="588"/>
      <c r="P39" s="600">
        <v>8</v>
      </c>
      <c r="Q39" s="588"/>
      <c r="R39" s="633">
        <v>16</v>
      </c>
    </row>
    <row r="40" spans="1:18" ht="12.9" customHeight="1">
      <c r="A40" s="1331"/>
      <c r="B40" s="1329" t="s">
        <v>315</v>
      </c>
      <c r="C40" s="603"/>
      <c r="D40" s="634"/>
      <c r="E40" s="605"/>
      <c r="F40" s="634"/>
      <c r="G40" s="605"/>
      <c r="H40" s="634">
        <v>1</v>
      </c>
      <c r="I40" s="607"/>
      <c r="J40" s="901"/>
      <c r="K40" s="606"/>
      <c r="L40" s="606"/>
      <c r="M40" s="607"/>
      <c r="N40" s="606"/>
      <c r="O40" s="607"/>
      <c r="P40" s="606">
        <v>1</v>
      </c>
      <c r="Q40" s="595"/>
      <c r="R40" s="635"/>
    </row>
    <row r="41" spans="1:18" ht="12.9" customHeight="1">
      <c r="A41" s="1332"/>
      <c r="B41" s="1330"/>
      <c r="C41" s="621"/>
      <c r="D41" s="636">
        <v>2</v>
      </c>
      <c r="E41" s="623"/>
      <c r="F41" s="636">
        <v>4</v>
      </c>
      <c r="G41" s="623"/>
      <c r="H41" s="636">
        <v>6</v>
      </c>
      <c r="I41" s="609"/>
      <c r="J41" s="902">
        <v>3</v>
      </c>
      <c r="K41" s="624"/>
      <c r="L41" s="624">
        <v>3</v>
      </c>
      <c r="M41" s="609"/>
      <c r="N41" s="624">
        <v>2</v>
      </c>
      <c r="O41" s="609"/>
      <c r="P41" s="624">
        <v>5</v>
      </c>
      <c r="Q41" s="609"/>
      <c r="R41" s="637">
        <v>5</v>
      </c>
    </row>
    <row r="42" spans="1:18" ht="12.9" customHeight="1">
      <c r="A42" s="1322" t="s">
        <v>321</v>
      </c>
      <c r="B42" s="1325" t="s">
        <v>313</v>
      </c>
      <c r="C42" s="603"/>
      <c r="D42" s="618"/>
      <c r="E42" s="605"/>
      <c r="F42" s="618"/>
      <c r="G42" s="605"/>
      <c r="H42" s="618"/>
      <c r="I42" s="607"/>
      <c r="J42" s="898"/>
      <c r="K42" s="606"/>
      <c r="L42" s="619"/>
      <c r="M42" s="607"/>
      <c r="N42" s="619"/>
      <c r="O42" s="607"/>
      <c r="P42" s="650"/>
      <c r="Q42" s="606"/>
      <c r="R42" s="620"/>
    </row>
    <row r="43" spans="1:18" ht="12.9" customHeight="1">
      <c r="A43" s="1331"/>
      <c r="B43" s="1326"/>
      <c r="C43" s="582"/>
      <c r="D43" s="583"/>
      <c r="E43" s="584"/>
      <c r="F43" s="583">
        <v>1</v>
      </c>
      <c r="G43" s="584"/>
      <c r="H43" s="583">
        <v>1</v>
      </c>
      <c r="I43" s="587"/>
      <c r="J43" s="895"/>
      <c r="K43" s="585"/>
      <c r="L43" s="586"/>
      <c r="M43" s="587"/>
      <c r="N43" s="586">
        <v>1</v>
      </c>
      <c r="O43" s="587"/>
      <c r="P43" s="651"/>
      <c r="Q43" s="585"/>
      <c r="R43" s="589"/>
    </row>
    <row r="44" spans="1:18" ht="12.9" customHeight="1">
      <c r="A44" s="1331"/>
      <c r="B44" s="1327" t="s">
        <v>314</v>
      </c>
      <c r="C44" s="590"/>
      <c r="D44" s="591"/>
      <c r="E44" s="592"/>
      <c r="F44" s="591"/>
      <c r="G44" s="592"/>
      <c r="H44" s="591"/>
      <c r="I44" s="595"/>
      <c r="J44" s="628"/>
      <c r="K44" s="593"/>
      <c r="L44" s="594"/>
      <c r="M44" s="595"/>
      <c r="N44" s="594"/>
      <c r="O44" s="595"/>
      <c r="P44" s="594"/>
      <c r="Q44" s="595"/>
      <c r="R44" s="596"/>
    </row>
    <row r="45" spans="1:18" ht="12.9" customHeight="1">
      <c r="A45" s="1331"/>
      <c r="B45" s="1328"/>
      <c r="C45" s="597"/>
      <c r="D45" s="598"/>
      <c r="E45" s="599"/>
      <c r="F45" s="598"/>
      <c r="G45" s="599"/>
      <c r="H45" s="598"/>
      <c r="I45" s="588"/>
      <c r="J45" s="651"/>
      <c r="K45" s="600"/>
      <c r="L45" s="601"/>
      <c r="M45" s="652"/>
      <c r="N45" s="601"/>
      <c r="O45" s="588"/>
      <c r="P45" s="601"/>
      <c r="Q45" s="588"/>
      <c r="R45" s="602"/>
    </row>
    <row r="46" spans="1:18" ht="12.9" customHeight="1">
      <c r="A46" s="1331"/>
      <c r="B46" s="1329" t="s">
        <v>315</v>
      </c>
      <c r="C46" s="603"/>
      <c r="D46" s="604"/>
      <c r="E46" s="605"/>
      <c r="F46" s="604"/>
      <c r="G46" s="605"/>
      <c r="H46" s="604"/>
      <c r="I46" s="607"/>
      <c r="J46" s="758"/>
      <c r="K46" s="606"/>
      <c r="L46" s="215"/>
      <c r="M46" s="607"/>
      <c r="N46" s="215"/>
      <c r="O46" s="607"/>
      <c r="P46" s="215"/>
      <c r="Q46" s="595"/>
      <c r="R46" s="608"/>
    </row>
    <row r="47" spans="1:18" ht="12.9" customHeight="1" thickBot="1">
      <c r="A47" s="1331"/>
      <c r="B47" s="1334"/>
      <c r="C47" s="582"/>
      <c r="D47" s="583"/>
      <c r="E47" s="584"/>
      <c r="F47" s="583"/>
      <c r="G47" s="584"/>
      <c r="H47" s="583"/>
      <c r="I47" s="587"/>
      <c r="J47" s="895"/>
      <c r="K47" s="585"/>
      <c r="L47" s="586"/>
      <c r="M47" s="587"/>
      <c r="N47" s="586"/>
      <c r="O47" s="587"/>
      <c r="P47" s="586"/>
      <c r="Q47" s="653"/>
      <c r="R47" s="589"/>
    </row>
    <row r="48" spans="1:18" ht="12.9" customHeight="1">
      <c r="A48" s="1335" t="s">
        <v>322</v>
      </c>
      <c r="B48" s="1336" t="s">
        <v>313</v>
      </c>
      <c r="C48" s="654"/>
      <c r="D48" s="655">
        <v>3</v>
      </c>
      <c r="E48" s="656"/>
      <c r="F48" s="655">
        <v>6</v>
      </c>
      <c r="G48" s="656"/>
      <c r="H48" s="655">
        <v>4</v>
      </c>
      <c r="I48" s="658"/>
      <c r="J48" s="659">
        <v>6</v>
      </c>
      <c r="K48" s="657"/>
      <c r="L48" s="657">
        <f t="shared" ref="L48:L53" si="0">IF(SUM(L6,L12,L18,L24,L30,L36,L42)&gt;0,SUM(L6,L12,L18,L24,L30,L36,L42),"")</f>
        <v>2</v>
      </c>
      <c r="M48" s="658"/>
      <c r="N48" s="657">
        <f t="shared" ref="N48:N53" si="1">IF(SUM(N6,N12,N18,N24,N30,N36,N42)&gt;0,SUM(N6,N12,N18,N24,N30,N36,N42),"")</f>
        <v>7</v>
      </c>
      <c r="O48" s="658"/>
      <c r="P48" s="659">
        <f t="shared" ref="P48:P53" si="2">IF(SUM(P6,P12,P18,P24,P30,P36,P42)&gt;0,SUM(P6,P12,P18,P24,P30,P36,P42),"")</f>
        <v>6</v>
      </c>
      <c r="Q48" s="657"/>
      <c r="R48" s="660">
        <f t="shared" ref="R48:R53" si="3">IF(SUM(R6,R12,R18,R24,R30,R36,R42)&gt;0,SUM(R6,R12,R18,R24,R30,R36,R42),"")</f>
        <v>4</v>
      </c>
    </row>
    <row r="49" spans="1:18" ht="12.9" customHeight="1">
      <c r="A49" s="1331"/>
      <c r="B49" s="1326"/>
      <c r="C49" s="582"/>
      <c r="D49" s="583">
        <v>37</v>
      </c>
      <c r="E49" s="584"/>
      <c r="F49" s="583">
        <v>29</v>
      </c>
      <c r="G49" s="584"/>
      <c r="H49" s="583">
        <v>34</v>
      </c>
      <c r="I49" s="587"/>
      <c r="J49" s="895">
        <v>32</v>
      </c>
      <c r="K49" s="585"/>
      <c r="L49" s="586">
        <f t="shared" si="0"/>
        <v>24</v>
      </c>
      <c r="M49" s="587"/>
      <c r="N49" s="586">
        <f t="shared" si="1"/>
        <v>34</v>
      </c>
      <c r="O49" s="587"/>
      <c r="P49" s="586">
        <f t="shared" si="2"/>
        <v>25</v>
      </c>
      <c r="Q49" s="588"/>
      <c r="R49" s="589">
        <f t="shared" si="3"/>
        <v>35</v>
      </c>
    </row>
    <row r="50" spans="1:18" ht="12.9" customHeight="1">
      <c r="A50" s="1331"/>
      <c r="B50" s="1327" t="s">
        <v>314</v>
      </c>
      <c r="C50" s="590"/>
      <c r="D50" s="661">
        <v>2</v>
      </c>
      <c r="E50" s="592"/>
      <c r="F50" s="661">
        <v>2</v>
      </c>
      <c r="G50" s="592"/>
      <c r="H50" s="661">
        <v>1</v>
      </c>
      <c r="I50" s="595"/>
      <c r="J50" s="904">
        <v>1</v>
      </c>
      <c r="K50" s="593"/>
      <c r="L50" s="662">
        <f t="shared" si="0"/>
        <v>1</v>
      </c>
      <c r="M50" s="595"/>
      <c r="N50" s="662">
        <f t="shared" si="1"/>
        <v>1</v>
      </c>
      <c r="O50" s="595"/>
      <c r="P50" s="662">
        <f t="shared" si="2"/>
        <v>4</v>
      </c>
      <c r="Q50" s="595"/>
      <c r="R50" s="663" t="str">
        <f t="shared" si="3"/>
        <v/>
      </c>
    </row>
    <row r="51" spans="1:18" ht="12.9" customHeight="1">
      <c r="A51" s="1331"/>
      <c r="B51" s="1328"/>
      <c r="C51" s="597"/>
      <c r="D51" s="598">
        <v>30</v>
      </c>
      <c r="E51" s="599"/>
      <c r="F51" s="598">
        <v>13</v>
      </c>
      <c r="G51" s="599"/>
      <c r="H51" s="598">
        <v>23</v>
      </c>
      <c r="I51" s="588"/>
      <c r="J51" s="651">
        <v>19</v>
      </c>
      <c r="K51" s="600"/>
      <c r="L51" s="601">
        <f t="shared" si="0"/>
        <v>17</v>
      </c>
      <c r="M51" s="588"/>
      <c r="N51" s="601">
        <f t="shared" si="1"/>
        <v>16</v>
      </c>
      <c r="O51" s="588"/>
      <c r="P51" s="601">
        <f t="shared" si="2"/>
        <v>14</v>
      </c>
      <c r="Q51" s="588"/>
      <c r="R51" s="602">
        <f t="shared" si="3"/>
        <v>23</v>
      </c>
    </row>
    <row r="52" spans="1:18" ht="12.9" customHeight="1">
      <c r="A52" s="1331"/>
      <c r="B52" s="1329" t="s">
        <v>315</v>
      </c>
      <c r="C52" s="603"/>
      <c r="D52" s="634">
        <v>2</v>
      </c>
      <c r="E52" s="605"/>
      <c r="F52" s="634"/>
      <c r="G52" s="605"/>
      <c r="H52" s="634">
        <v>2</v>
      </c>
      <c r="I52" s="607"/>
      <c r="J52" s="901"/>
      <c r="K52" s="606"/>
      <c r="L52" s="664" t="str">
        <f t="shared" si="0"/>
        <v/>
      </c>
      <c r="M52" s="607"/>
      <c r="N52" s="664" t="str">
        <f t="shared" si="1"/>
        <v/>
      </c>
      <c r="O52" s="607"/>
      <c r="P52" s="606">
        <f t="shared" si="2"/>
        <v>4</v>
      </c>
      <c r="Q52" s="595"/>
      <c r="R52" s="635" t="str">
        <f t="shared" si="3"/>
        <v/>
      </c>
    </row>
    <row r="53" spans="1:18" ht="12.9" customHeight="1">
      <c r="A53" s="1331"/>
      <c r="B53" s="1334"/>
      <c r="C53" s="582"/>
      <c r="D53" s="598">
        <v>6</v>
      </c>
      <c r="E53" s="584"/>
      <c r="F53" s="583">
        <v>7</v>
      </c>
      <c r="G53" s="584"/>
      <c r="H53" s="583">
        <v>8</v>
      </c>
      <c r="I53" s="587"/>
      <c r="J53" s="651">
        <v>4</v>
      </c>
      <c r="K53" s="585"/>
      <c r="L53" s="601">
        <f t="shared" si="0"/>
        <v>4</v>
      </c>
      <c r="M53" s="587"/>
      <c r="N53" s="601">
        <f t="shared" si="1"/>
        <v>12</v>
      </c>
      <c r="O53" s="587"/>
      <c r="P53" s="601">
        <f t="shared" si="2"/>
        <v>9</v>
      </c>
      <c r="Q53" s="588"/>
      <c r="R53" s="602">
        <f t="shared" si="3"/>
        <v>6</v>
      </c>
    </row>
    <row r="54" spans="1:18" ht="12.9" customHeight="1">
      <c r="A54" s="665" t="s">
        <v>323</v>
      </c>
      <c r="B54" s="1327" t="s">
        <v>313</v>
      </c>
      <c r="C54" s="666"/>
      <c r="D54" s="591"/>
      <c r="E54" s="667"/>
      <c r="F54" s="591"/>
      <c r="G54" s="667"/>
      <c r="H54" s="591"/>
      <c r="I54" s="669"/>
      <c r="J54" s="628"/>
      <c r="K54" s="668"/>
      <c r="L54" s="594"/>
      <c r="M54" s="669"/>
      <c r="N54" s="594"/>
      <c r="O54" s="669"/>
      <c r="P54" s="594"/>
      <c r="Q54" s="669"/>
      <c r="R54" s="596"/>
    </row>
    <row r="55" spans="1:18" ht="12.9" customHeight="1">
      <c r="A55" s="670" t="s">
        <v>324</v>
      </c>
      <c r="B55" s="1329"/>
      <c r="C55" s="671"/>
      <c r="D55" s="672">
        <v>0.3</v>
      </c>
      <c r="E55" s="673"/>
      <c r="F55" s="672">
        <v>0.5</v>
      </c>
      <c r="G55" s="673"/>
      <c r="H55" s="672">
        <v>0.3</v>
      </c>
      <c r="I55" s="675"/>
      <c r="J55" s="905">
        <v>0.5</v>
      </c>
      <c r="K55" s="674"/>
      <c r="L55" s="674">
        <v>0.2</v>
      </c>
      <c r="M55" s="675"/>
      <c r="N55" s="674">
        <v>0.6</v>
      </c>
      <c r="O55" s="675"/>
      <c r="P55" s="674">
        <v>0.5</v>
      </c>
      <c r="Q55" s="675"/>
      <c r="R55" s="676">
        <v>0.4</v>
      </c>
    </row>
    <row r="56" spans="1:18" ht="12.9" customHeight="1" thickBot="1">
      <c r="A56" s="677" t="s">
        <v>325</v>
      </c>
      <c r="B56" s="1337"/>
      <c r="C56" s="678"/>
      <c r="D56" s="679">
        <v>0.5</v>
      </c>
      <c r="E56" s="680"/>
      <c r="F56" s="679">
        <v>0.4</v>
      </c>
      <c r="G56" s="680"/>
      <c r="H56" s="679">
        <v>0.4</v>
      </c>
      <c r="I56" s="682"/>
      <c r="J56" s="906">
        <v>0.4</v>
      </c>
      <c r="K56" s="681"/>
      <c r="L56" s="681">
        <v>0.3</v>
      </c>
      <c r="M56" s="682"/>
      <c r="N56" s="681">
        <v>0.4</v>
      </c>
      <c r="O56" s="682"/>
      <c r="P56" s="681">
        <v>0.3</v>
      </c>
      <c r="Q56" s="682"/>
      <c r="R56" s="683">
        <v>0.5</v>
      </c>
    </row>
    <row r="57" spans="1:18" ht="12.9" customHeight="1">
      <c r="A57" s="174"/>
      <c r="B57" s="174"/>
    </row>
    <row r="58" spans="1:18" ht="12.9" customHeight="1">
      <c r="A58" s="367" t="s">
        <v>305</v>
      </c>
      <c r="B58" s="365" t="s">
        <v>326</v>
      </c>
    </row>
    <row r="59" spans="1:18" ht="12.9" customHeight="1">
      <c r="A59" s="365"/>
      <c r="B59" s="365" t="s">
        <v>327</v>
      </c>
    </row>
    <row r="60" spans="1:18" ht="12.9" customHeight="1">
      <c r="A60" s="365"/>
      <c r="B60" s="365" t="s">
        <v>328</v>
      </c>
    </row>
    <row r="61" spans="1:18">
      <c r="A61" s="174"/>
      <c r="B61" s="174"/>
    </row>
  </sheetData>
  <mergeCells count="42">
    <mergeCell ref="A48:A53"/>
    <mergeCell ref="B48:B49"/>
    <mergeCell ref="B50:B51"/>
    <mergeCell ref="B52:B53"/>
    <mergeCell ref="B54:B56"/>
    <mergeCell ref="A36:A41"/>
    <mergeCell ref="B36:B37"/>
    <mergeCell ref="B38:B39"/>
    <mergeCell ref="B40:B41"/>
    <mergeCell ref="A42:A47"/>
    <mergeCell ref="B42:B43"/>
    <mergeCell ref="B44:B45"/>
    <mergeCell ref="B46:B47"/>
    <mergeCell ref="A24:A29"/>
    <mergeCell ref="B24:B25"/>
    <mergeCell ref="B26:B27"/>
    <mergeCell ref="B28:B29"/>
    <mergeCell ref="A30:A35"/>
    <mergeCell ref="B30:B31"/>
    <mergeCell ref="B32:B33"/>
    <mergeCell ref="B34:B35"/>
    <mergeCell ref="A12:A17"/>
    <mergeCell ref="B12:B13"/>
    <mergeCell ref="B14:B15"/>
    <mergeCell ref="B16:B17"/>
    <mergeCell ref="A18:A23"/>
    <mergeCell ref="B18:B19"/>
    <mergeCell ref="B20:B21"/>
    <mergeCell ref="B22:B23"/>
    <mergeCell ref="K3:L5"/>
    <mergeCell ref="M3:N5"/>
    <mergeCell ref="O3:P5"/>
    <mergeCell ref="Q3:R5"/>
    <mergeCell ref="A6:A11"/>
    <mergeCell ref="B6:B7"/>
    <mergeCell ref="B8:B9"/>
    <mergeCell ref="B10:B11"/>
    <mergeCell ref="A1:J1"/>
    <mergeCell ref="C3:D5"/>
    <mergeCell ref="E3:F5"/>
    <mergeCell ref="G3:H5"/>
    <mergeCell ref="I3:J5"/>
  </mergeCells>
  <phoneticPr fontId="6"/>
  <printOptions horizontalCentered="1"/>
  <pageMargins left="0.98425196850393704" right="0.59055118110236227" top="0.98425196850393704" bottom="0.98425196850393704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47CD-3AB4-45E4-BED9-DF7CF1F00CF6}">
  <sheetPr>
    <tabColor rgb="FF66FF99"/>
    <pageSetUpPr fitToPage="1"/>
  </sheetPr>
  <dimension ref="A1:I21"/>
  <sheetViews>
    <sheetView view="pageBreakPreview" topLeftCell="A2" zoomScaleNormal="100" zoomScaleSheetLayoutView="100" workbookViewId="0">
      <selection activeCell="E9" sqref="E9"/>
    </sheetView>
  </sheetViews>
  <sheetFormatPr defaultRowHeight="13.2"/>
  <cols>
    <col min="1" max="1" width="12.6640625" style="744" customWidth="1"/>
    <col min="2" max="9" width="12.44140625" style="744" customWidth="1"/>
    <col min="10" max="256" width="8.88671875" style="744"/>
    <col min="257" max="257" width="12.6640625" style="744" customWidth="1"/>
    <col min="258" max="265" width="12.44140625" style="744" customWidth="1"/>
    <col min="266" max="512" width="8.88671875" style="744"/>
    <col min="513" max="513" width="12.6640625" style="744" customWidth="1"/>
    <col min="514" max="521" width="12.44140625" style="744" customWidth="1"/>
    <col min="522" max="768" width="8.88671875" style="744"/>
    <col min="769" max="769" width="12.6640625" style="744" customWidth="1"/>
    <col min="770" max="777" width="12.44140625" style="744" customWidth="1"/>
    <col min="778" max="1024" width="8.88671875" style="744"/>
    <col min="1025" max="1025" width="12.6640625" style="744" customWidth="1"/>
    <col min="1026" max="1033" width="12.44140625" style="744" customWidth="1"/>
    <col min="1034" max="1280" width="8.88671875" style="744"/>
    <col min="1281" max="1281" width="12.6640625" style="744" customWidth="1"/>
    <col min="1282" max="1289" width="12.44140625" style="744" customWidth="1"/>
    <col min="1290" max="1536" width="8.88671875" style="744"/>
    <col min="1537" max="1537" width="12.6640625" style="744" customWidth="1"/>
    <col min="1538" max="1545" width="12.44140625" style="744" customWidth="1"/>
    <col min="1546" max="1792" width="8.88671875" style="744"/>
    <col min="1793" max="1793" width="12.6640625" style="744" customWidth="1"/>
    <col min="1794" max="1801" width="12.44140625" style="744" customWidth="1"/>
    <col min="1802" max="2048" width="8.88671875" style="744"/>
    <col min="2049" max="2049" width="12.6640625" style="744" customWidth="1"/>
    <col min="2050" max="2057" width="12.44140625" style="744" customWidth="1"/>
    <col min="2058" max="2304" width="8.88671875" style="744"/>
    <col min="2305" max="2305" width="12.6640625" style="744" customWidth="1"/>
    <col min="2306" max="2313" width="12.44140625" style="744" customWidth="1"/>
    <col min="2314" max="2560" width="8.88671875" style="744"/>
    <col min="2561" max="2561" width="12.6640625" style="744" customWidth="1"/>
    <col min="2562" max="2569" width="12.44140625" style="744" customWidth="1"/>
    <col min="2570" max="2816" width="8.88671875" style="744"/>
    <col min="2817" max="2817" width="12.6640625" style="744" customWidth="1"/>
    <col min="2818" max="2825" width="12.44140625" style="744" customWidth="1"/>
    <col min="2826" max="3072" width="8.88671875" style="744"/>
    <col min="3073" max="3073" width="12.6640625" style="744" customWidth="1"/>
    <col min="3074" max="3081" width="12.44140625" style="744" customWidth="1"/>
    <col min="3082" max="3328" width="8.88671875" style="744"/>
    <col min="3329" max="3329" width="12.6640625" style="744" customWidth="1"/>
    <col min="3330" max="3337" width="12.44140625" style="744" customWidth="1"/>
    <col min="3338" max="3584" width="8.88671875" style="744"/>
    <col min="3585" max="3585" width="12.6640625" style="744" customWidth="1"/>
    <col min="3586" max="3593" width="12.44140625" style="744" customWidth="1"/>
    <col min="3594" max="3840" width="8.88671875" style="744"/>
    <col min="3841" max="3841" width="12.6640625" style="744" customWidth="1"/>
    <col min="3842" max="3849" width="12.44140625" style="744" customWidth="1"/>
    <col min="3850" max="4096" width="8.88671875" style="744"/>
    <col min="4097" max="4097" width="12.6640625" style="744" customWidth="1"/>
    <col min="4098" max="4105" width="12.44140625" style="744" customWidth="1"/>
    <col min="4106" max="4352" width="8.88671875" style="744"/>
    <col min="4353" max="4353" width="12.6640625" style="744" customWidth="1"/>
    <col min="4354" max="4361" width="12.44140625" style="744" customWidth="1"/>
    <col min="4362" max="4608" width="8.88671875" style="744"/>
    <col min="4609" max="4609" width="12.6640625" style="744" customWidth="1"/>
    <col min="4610" max="4617" width="12.44140625" style="744" customWidth="1"/>
    <col min="4618" max="4864" width="8.88671875" style="744"/>
    <col min="4865" max="4865" width="12.6640625" style="744" customWidth="1"/>
    <col min="4866" max="4873" width="12.44140625" style="744" customWidth="1"/>
    <col min="4874" max="5120" width="8.88671875" style="744"/>
    <col min="5121" max="5121" width="12.6640625" style="744" customWidth="1"/>
    <col min="5122" max="5129" width="12.44140625" style="744" customWidth="1"/>
    <col min="5130" max="5376" width="8.88671875" style="744"/>
    <col min="5377" max="5377" width="12.6640625" style="744" customWidth="1"/>
    <col min="5378" max="5385" width="12.44140625" style="744" customWidth="1"/>
    <col min="5386" max="5632" width="8.88671875" style="744"/>
    <col min="5633" max="5633" width="12.6640625" style="744" customWidth="1"/>
    <col min="5634" max="5641" width="12.44140625" style="744" customWidth="1"/>
    <col min="5642" max="5888" width="8.88671875" style="744"/>
    <col min="5889" max="5889" width="12.6640625" style="744" customWidth="1"/>
    <col min="5890" max="5897" width="12.44140625" style="744" customWidth="1"/>
    <col min="5898" max="6144" width="8.88671875" style="744"/>
    <col min="6145" max="6145" width="12.6640625" style="744" customWidth="1"/>
    <col min="6146" max="6153" width="12.44140625" style="744" customWidth="1"/>
    <col min="6154" max="6400" width="8.88671875" style="744"/>
    <col min="6401" max="6401" width="12.6640625" style="744" customWidth="1"/>
    <col min="6402" max="6409" width="12.44140625" style="744" customWidth="1"/>
    <col min="6410" max="6656" width="8.88671875" style="744"/>
    <col min="6657" max="6657" width="12.6640625" style="744" customWidth="1"/>
    <col min="6658" max="6665" width="12.44140625" style="744" customWidth="1"/>
    <col min="6666" max="6912" width="8.88671875" style="744"/>
    <col min="6913" max="6913" width="12.6640625" style="744" customWidth="1"/>
    <col min="6914" max="6921" width="12.44140625" style="744" customWidth="1"/>
    <col min="6922" max="7168" width="8.88671875" style="744"/>
    <col min="7169" max="7169" width="12.6640625" style="744" customWidth="1"/>
    <col min="7170" max="7177" width="12.44140625" style="744" customWidth="1"/>
    <col min="7178" max="7424" width="8.88671875" style="744"/>
    <col min="7425" max="7425" width="12.6640625" style="744" customWidth="1"/>
    <col min="7426" max="7433" width="12.44140625" style="744" customWidth="1"/>
    <col min="7434" max="7680" width="8.88671875" style="744"/>
    <col min="7681" max="7681" width="12.6640625" style="744" customWidth="1"/>
    <col min="7682" max="7689" width="12.44140625" style="744" customWidth="1"/>
    <col min="7690" max="7936" width="8.88671875" style="744"/>
    <col min="7937" max="7937" width="12.6640625" style="744" customWidth="1"/>
    <col min="7938" max="7945" width="12.44140625" style="744" customWidth="1"/>
    <col min="7946" max="8192" width="8.88671875" style="744"/>
    <col min="8193" max="8193" width="12.6640625" style="744" customWidth="1"/>
    <col min="8194" max="8201" width="12.44140625" style="744" customWidth="1"/>
    <col min="8202" max="8448" width="8.88671875" style="744"/>
    <col min="8449" max="8449" width="12.6640625" style="744" customWidth="1"/>
    <col min="8450" max="8457" width="12.44140625" style="744" customWidth="1"/>
    <col min="8458" max="8704" width="8.88671875" style="744"/>
    <col min="8705" max="8705" width="12.6640625" style="744" customWidth="1"/>
    <col min="8706" max="8713" width="12.44140625" style="744" customWidth="1"/>
    <col min="8714" max="8960" width="8.88671875" style="744"/>
    <col min="8961" max="8961" width="12.6640625" style="744" customWidth="1"/>
    <col min="8962" max="8969" width="12.44140625" style="744" customWidth="1"/>
    <col min="8970" max="9216" width="8.88671875" style="744"/>
    <col min="9217" max="9217" width="12.6640625" style="744" customWidth="1"/>
    <col min="9218" max="9225" width="12.44140625" style="744" customWidth="1"/>
    <col min="9226" max="9472" width="8.88671875" style="744"/>
    <col min="9473" max="9473" width="12.6640625" style="744" customWidth="1"/>
    <col min="9474" max="9481" width="12.44140625" style="744" customWidth="1"/>
    <col min="9482" max="9728" width="8.88671875" style="744"/>
    <col min="9729" max="9729" width="12.6640625" style="744" customWidth="1"/>
    <col min="9730" max="9737" width="12.44140625" style="744" customWidth="1"/>
    <col min="9738" max="9984" width="8.88671875" style="744"/>
    <col min="9985" max="9985" width="12.6640625" style="744" customWidth="1"/>
    <col min="9986" max="9993" width="12.44140625" style="744" customWidth="1"/>
    <col min="9994" max="10240" width="8.88671875" style="744"/>
    <col min="10241" max="10241" width="12.6640625" style="744" customWidth="1"/>
    <col min="10242" max="10249" width="12.44140625" style="744" customWidth="1"/>
    <col min="10250" max="10496" width="8.88671875" style="744"/>
    <col min="10497" max="10497" width="12.6640625" style="744" customWidth="1"/>
    <col min="10498" max="10505" width="12.44140625" style="744" customWidth="1"/>
    <col min="10506" max="10752" width="8.88671875" style="744"/>
    <col min="10753" max="10753" width="12.6640625" style="744" customWidth="1"/>
    <col min="10754" max="10761" width="12.44140625" style="744" customWidth="1"/>
    <col min="10762" max="11008" width="8.88671875" style="744"/>
    <col min="11009" max="11009" width="12.6640625" style="744" customWidth="1"/>
    <col min="11010" max="11017" width="12.44140625" style="744" customWidth="1"/>
    <col min="11018" max="11264" width="8.88671875" style="744"/>
    <col min="11265" max="11265" width="12.6640625" style="744" customWidth="1"/>
    <col min="11266" max="11273" width="12.44140625" style="744" customWidth="1"/>
    <col min="11274" max="11520" width="8.88671875" style="744"/>
    <col min="11521" max="11521" width="12.6640625" style="744" customWidth="1"/>
    <col min="11522" max="11529" width="12.44140625" style="744" customWidth="1"/>
    <col min="11530" max="11776" width="8.88671875" style="744"/>
    <col min="11777" max="11777" width="12.6640625" style="744" customWidth="1"/>
    <col min="11778" max="11785" width="12.44140625" style="744" customWidth="1"/>
    <col min="11786" max="12032" width="8.88671875" style="744"/>
    <col min="12033" max="12033" width="12.6640625" style="744" customWidth="1"/>
    <col min="12034" max="12041" width="12.44140625" style="744" customWidth="1"/>
    <col min="12042" max="12288" width="8.88671875" style="744"/>
    <col min="12289" max="12289" width="12.6640625" style="744" customWidth="1"/>
    <col min="12290" max="12297" width="12.44140625" style="744" customWidth="1"/>
    <col min="12298" max="12544" width="8.88671875" style="744"/>
    <col min="12545" max="12545" width="12.6640625" style="744" customWidth="1"/>
    <col min="12546" max="12553" width="12.44140625" style="744" customWidth="1"/>
    <col min="12554" max="12800" width="8.88671875" style="744"/>
    <col min="12801" max="12801" width="12.6640625" style="744" customWidth="1"/>
    <col min="12802" max="12809" width="12.44140625" style="744" customWidth="1"/>
    <col min="12810" max="13056" width="8.88671875" style="744"/>
    <col min="13057" max="13057" width="12.6640625" style="744" customWidth="1"/>
    <col min="13058" max="13065" width="12.44140625" style="744" customWidth="1"/>
    <col min="13066" max="13312" width="8.88671875" style="744"/>
    <col min="13313" max="13313" width="12.6640625" style="744" customWidth="1"/>
    <col min="13314" max="13321" width="12.44140625" style="744" customWidth="1"/>
    <col min="13322" max="13568" width="8.88671875" style="744"/>
    <col min="13569" max="13569" width="12.6640625" style="744" customWidth="1"/>
    <col min="13570" max="13577" width="12.44140625" style="744" customWidth="1"/>
    <col min="13578" max="13824" width="8.88671875" style="744"/>
    <col min="13825" max="13825" width="12.6640625" style="744" customWidth="1"/>
    <col min="13826" max="13833" width="12.44140625" style="744" customWidth="1"/>
    <col min="13834" max="14080" width="8.88671875" style="744"/>
    <col min="14081" max="14081" width="12.6640625" style="744" customWidth="1"/>
    <col min="14082" max="14089" width="12.44140625" style="744" customWidth="1"/>
    <col min="14090" max="14336" width="8.88671875" style="744"/>
    <col min="14337" max="14337" width="12.6640625" style="744" customWidth="1"/>
    <col min="14338" max="14345" width="12.44140625" style="744" customWidth="1"/>
    <col min="14346" max="14592" width="8.88671875" style="744"/>
    <col min="14593" max="14593" width="12.6640625" style="744" customWidth="1"/>
    <col min="14594" max="14601" width="12.44140625" style="744" customWidth="1"/>
    <col min="14602" max="14848" width="8.88671875" style="744"/>
    <col min="14849" max="14849" width="12.6640625" style="744" customWidth="1"/>
    <col min="14850" max="14857" width="12.44140625" style="744" customWidth="1"/>
    <col min="14858" max="15104" width="8.88671875" style="744"/>
    <col min="15105" max="15105" width="12.6640625" style="744" customWidth="1"/>
    <col min="15106" max="15113" width="12.44140625" style="744" customWidth="1"/>
    <col min="15114" max="15360" width="8.88671875" style="744"/>
    <col min="15361" max="15361" width="12.6640625" style="744" customWidth="1"/>
    <col min="15362" max="15369" width="12.44140625" style="744" customWidth="1"/>
    <col min="15370" max="15616" width="8.88671875" style="744"/>
    <col min="15617" max="15617" width="12.6640625" style="744" customWidth="1"/>
    <col min="15618" max="15625" width="12.44140625" style="744" customWidth="1"/>
    <col min="15626" max="15872" width="8.88671875" style="744"/>
    <col min="15873" max="15873" width="12.6640625" style="744" customWidth="1"/>
    <col min="15874" max="15881" width="12.44140625" style="744" customWidth="1"/>
    <col min="15882" max="16128" width="8.88671875" style="744"/>
    <col min="16129" max="16129" width="12.6640625" style="744" customWidth="1"/>
    <col min="16130" max="16137" width="12.44140625" style="744" customWidth="1"/>
    <col min="16138" max="16384" width="8.88671875" style="744"/>
  </cols>
  <sheetData>
    <row r="1" spans="1:9" ht="24" customHeight="1">
      <c r="A1" s="684" t="s">
        <v>329</v>
      </c>
    </row>
    <row r="2" spans="1:9" ht="24" customHeight="1"/>
    <row r="3" spans="1:9" ht="24" customHeight="1"/>
    <row r="4" spans="1:9" ht="24" customHeight="1" thickBot="1">
      <c r="A4" s="685" t="s">
        <v>330</v>
      </c>
      <c r="D4" s="686"/>
    </row>
    <row r="5" spans="1:9" ht="24" customHeight="1">
      <c r="A5" s="518" t="s">
        <v>263</v>
      </c>
      <c r="B5" s="1342" t="s">
        <v>335</v>
      </c>
      <c r="C5" s="1342" t="s">
        <v>336</v>
      </c>
      <c r="D5" s="1342" t="s">
        <v>337</v>
      </c>
      <c r="E5" s="1342" t="s">
        <v>338</v>
      </c>
      <c r="F5" s="1342" t="s">
        <v>630</v>
      </c>
      <c r="G5" s="1338" t="s">
        <v>631</v>
      </c>
      <c r="H5" s="1338" t="s">
        <v>632</v>
      </c>
      <c r="I5" s="1340" t="s">
        <v>672</v>
      </c>
    </row>
    <row r="6" spans="1:9" ht="24" customHeight="1">
      <c r="A6" s="687" t="s">
        <v>310</v>
      </c>
      <c r="B6" s="1343"/>
      <c r="C6" s="1343"/>
      <c r="D6" s="1343"/>
      <c r="E6" s="1343"/>
      <c r="F6" s="1352"/>
      <c r="G6" s="1339"/>
      <c r="H6" s="1339"/>
      <c r="I6" s="1341"/>
    </row>
    <row r="7" spans="1:9" ht="24" customHeight="1">
      <c r="A7" s="688" t="s">
        <v>331</v>
      </c>
      <c r="B7" s="689">
        <v>8</v>
      </c>
      <c r="C7" s="689">
        <v>13</v>
      </c>
      <c r="D7" s="689">
        <v>6</v>
      </c>
      <c r="E7" s="689">
        <v>9</v>
      </c>
      <c r="F7" s="907">
        <v>7</v>
      </c>
      <c r="G7" s="690">
        <v>16</v>
      </c>
      <c r="H7" s="691">
        <v>9</v>
      </c>
      <c r="I7" s="692">
        <v>11</v>
      </c>
    </row>
    <row r="8" spans="1:9" ht="24" customHeight="1">
      <c r="A8" s="688" t="s">
        <v>332</v>
      </c>
      <c r="B8" s="689"/>
      <c r="C8" s="689"/>
      <c r="D8" s="689">
        <v>1</v>
      </c>
      <c r="E8" s="689">
        <v>1</v>
      </c>
      <c r="F8" s="907">
        <v>1</v>
      </c>
      <c r="G8" s="690">
        <v>3</v>
      </c>
      <c r="H8" s="691">
        <v>1</v>
      </c>
      <c r="I8" s="692"/>
    </row>
    <row r="9" spans="1:9" ht="24" customHeight="1" thickBot="1">
      <c r="A9" s="693" t="s">
        <v>333</v>
      </c>
      <c r="B9" s="694">
        <v>3</v>
      </c>
      <c r="C9" s="694">
        <v>4</v>
      </c>
      <c r="D9" s="694">
        <v>1</v>
      </c>
      <c r="E9" s="694">
        <v>3</v>
      </c>
      <c r="F9" s="908"/>
      <c r="G9" s="695">
        <v>3</v>
      </c>
      <c r="H9" s="696">
        <v>2</v>
      </c>
      <c r="I9" s="697">
        <v>2</v>
      </c>
    </row>
    <row r="10" spans="1:9" ht="24" customHeight="1">
      <c r="B10" s="698"/>
      <c r="C10" s="909"/>
      <c r="F10" s="699"/>
      <c r="G10" s="699"/>
      <c r="H10" s="699"/>
      <c r="I10" s="699"/>
    </row>
    <row r="11" spans="1:9" ht="24" customHeight="1" thickBot="1">
      <c r="A11" s="685" t="s">
        <v>334</v>
      </c>
      <c r="F11" s="699"/>
      <c r="G11" s="699"/>
      <c r="H11" s="699"/>
      <c r="I11" s="699"/>
    </row>
    <row r="12" spans="1:9" ht="24" customHeight="1">
      <c r="A12" s="518" t="s">
        <v>263</v>
      </c>
      <c r="B12" s="1342" t="s">
        <v>335</v>
      </c>
      <c r="C12" s="1342" t="s">
        <v>336</v>
      </c>
      <c r="D12" s="1342" t="s">
        <v>337</v>
      </c>
      <c r="E12" s="1342" t="s">
        <v>338</v>
      </c>
      <c r="F12" s="1344" t="s">
        <v>630</v>
      </c>
      <c r="G12" s="1346" t="s">
        <v>631</v>
      </c>
      <c r="H12" s="1348" t="s">
        <v>632</v>
      </c>
      <c r="I12" s="1350" t="s">
        <v>672</v>
      </c>
    </row>
    <row r="13" spans="1:9" ht="24" customHeight="1">
      <c r="A13" s="687" t="s">
        <v>310</v>
      </c>
      <c r="B13" s="1343"/>
      <c r="C13" s="1343"/>
      <c r="D13" s="1343"/>
      <c r="E13" s="1343"/>
      <c r="F13" s="1345"/>
      <c r="G13" s="1347"/>
      <c r="H13" s="1349"/>
      <c r="I13" s="1351"/>
    </row>
    <row r="14" spans="1:9" ht="24" customHeight="1">
      <c r="A14" s="688" t="s">
        <v>339</v>
      </c>
      <c r="B14" s="689">
        <v>7</v>
      </c>
      <c r="C14" s="689">
        <v>7</v>
      </c>
      <c r="D14" s="689">
        <v>4</v>
      </c>
      <c r="E14" s="689">
        <v>3</v>
      </c>
      <c r="F14" s="907">
        <v>3</v>
      </c>
      <c r="G14" s="690">
        <v>11</v>
      </c>
      <c r="H14" s="691">
        <v>6</v>
      </c>
      <c r="I14" s="692">
        <v>4</v>
      </c>
    </row>
    <row r="15" spans="1:9" ht="24" customHeight="1">
      <c r="A15" s="688" t="s">
        <v>340</v>
      </c>
      <c r="B15" s="689">
        <v>1</v>
      </c>
      <c r="C15" s="689">
        <v>3</v>
      </c>
      <c r="D15" s="689">
        <v>2</v>
      </c>
      <c r="E15" s="689">
        <v>4</v>
      </c>
      <c r="F15" s="907"/>
      <c r="G15" s="690">
        <v>2</v>
      </c>
      <c r="H15" s="691">
        <v>2</v>
      </c>
      <c r="I15" s="692">
        <v>1</v>
      </c>
    </row>
    <row r="16" spans="1:9" ht="24" customHeight="1">
      <c r="A16" s="688" t="s">
        <v>341</v>
      </c>
      <c r="B16" s="689"/>
      <c r="C16" s="689"/>
      <c r="D16" s="689"/>
      <c r="E16" s="689"/>
      <c r="F16" s="907"/>
      <c r="G16" s="690"/>
      <c r="H16" s="691"/>
      <c r="I16" s="692"/>
    </row>
    <row r="17" spans="1:9" ht="24" customHeight="1">
      <c r="A17" s="688" t="s">
        <v>342</v>
      </c>
      <c r="B17" s="689"/>
      <c r="C17" s="689">
        <v>1</v>
      </c>
      <c r="D17" s="689"/>
      <c r="E17" s="689">
        <v>2</v>
      </c>
      <c r="F17" s="907"/>
      <c r="G17" s="690"/>
      <c r="H17" s="691"/>
      <c r="I17" s="692"/>
    </row>
    <row r="18" spans="1:9" ht="24" customHeight="1">
      <c r="A18" s="688" t="s">
        <v>343</v>
      </c>
      <c r="B18" s="689">
        <v>3</v>
      </c>
      <c r="C18" s="689">
        <v>6</v>
      </c>
      <c r="D18" s="689">
        <v>2</v>
      </c>
      <c r="E18" s="689">
        <v>4</v>
      </c>
      <c r="F18" s="907">
        <v>5</v>
      </c>
      <c r="G18" s="690">
        <v>9</v>
      </c>
      <c r="H18" s="691">
        <v>3</v>
      </c>
      <c r="I18" s="692">
        <v>7</v>
      </c>
    </row>
    <row r="19" spans="1:9" ht="24" customHeight="1" thickBot="1">
      <c r="A19" s="693" t="s">
        <v>344</v>
      </c>
      <c r="B19" s="700"/>
      <c r="C19" s="700"/>
      <c r="D19" s="700"/>
      <c r="E19" s="700"/>
      <c r="F19" s="910"/>
      <c r="G19" s="701"/>
      <c r="H19" s="702">
        <v>1</v>
      </c>
      <c r="I19" s="703">
        <v>1</v>
      </c>
    </row>
    <row r="20" spans="1:9" ht="10.5" customHeight="1"/>
    <row r="21" spans="1:9" ht="16.5" customHeight="1">
      <c r="A21" s="514"/>
    </row>
  </sheetData>
  <mergeCells count="16">
    <mergeCell ref="G5:G6"/>
    <mergeCell ref="H5:H6"/>
    <mergeCell ref="I5:I6"/>
    <mergeCell ref="B12:B13"/>
    <mergeCell ref="C12:C13"/>
    <mergeCell ref="D12:D13"/>
    <mergeCell ref="E12:E13"/>
    <mergeCell ref="F12:F13"/>
    <mergeCell ref="G12:G13"/>
    <mergeCell ref="H12:H13"/>
    <mergeCell ref="I12:I13"/>
    <mergeCell ref="B5:B6"/>
    <mergeCell ref="C5:C6"/>
    <mergeCell ref="D5:D6"/>
    <mergeCell ref="E5:E6"/>
    <mergeCell ref="F5:F6"/>
  </mergeCells>
  <phoneticPr fontId="6"/>
  <printOptions horizontalCentered="1"/>
  <pageMargins left="0.98425196850393704" right="0.59055118110236227" top="0.98425196850393704" bottom="0.98425196850393704" header="0.51181102362204722" footer="0.51181102362204722"/>
  <pageSetup paperSize="9" scale="77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BEBC-DE35-49BC-B354-207808CD5C28}">
  <sheetPr>
    <tabColor rgb="FF66FF99"/>
  </sheetPr>
  <dimension ref="B3:M49"/>
  <sheetViews>
    <sheetView tabSelected="1" view="pageBreakPreview" topLeftCell="A20" zoomScaleNormal="100" zoomScaleSheetLayoutView="100" workbookViewId="0">
      <selection activeCell="J15" sqref="J15"/>
    </sheetView>
  </sheetViews>
  <sheetFormatPr defaultRowHeight="13.2"/>
  <cols>
    <col min="1" max="1" width="2.88671875" style="182" customWidth="1"/>
    <col min="2" max="2" width="1.109375" style="182" customWidth="1"/>
    <col min="3" max="6" width="8.88671875" style="182"/>
    <col min="7" max="11" width="11.21875" style="182" customWidth="1"/>
    <col min="12" max="12" width="8.88671875" style="182"/>
    <col min="13" max="13" width="9.88671875" style="182" bestFit="1" customWidth="1"/>
    <col min="14" max="16384" width="8.88671875" style="182"/>
  </cols>
  <sheetData>
    <row r="3" spans="2:11">
      <c r="C3" s="182" t="s">
        <v>345</v>
      </c>
      <c r="G3" s="704"/>
      <c r="H3" s="704"/>
      <c r="I3" s="704"/>
      <c r="J3" s="704"/>
      <c r="K3" s="704"/>
    </row>
    <row r="4" spans="2:11" ht="14.4">
      <c r="B4" s="182" t="s">
        <v>346</v>
      </c>
      <c r="C4" s="705"/>
      <c r="D4" s="705"/>
      <c r="E4" s="705"/>
      <c r="F4" s="705"/>
    </row>
    <row r="5" spans="2:11" ht="13.8" thickBot="1"/>
    <row r="6" spans="2:11" ht="13.5" customHeight="1">
      <c r="C6" s="1360"/>
      <c r="D6" s="706"/>
      <c r="E6" s="707"/>
      <c r="F6" s="708" t="s">
        <v>263</v>
      </c>
      <c r="G6" s="1362" t="s">
        <v>408</v>
      </c>
      <c r="H6" s="1364" t="s">
        <v>550</v>
      </c>
      <c r="I6" s="1362" t="s">
        <v>568</v>
      </c>
      <c r="J6" s="1366" t="s">
        <v>596</v>
      </c>
      <c r="K6" s="1353" t="s">
        <v>633</v>
      </c>
    </row>
    <row r="7" spans="2:11" ht="14.25" customHeight="1">
      <c r="C7" s="1361"/>
      <c r="D7" s="709"/>
      <c r="E7" s="710" t="s">
        <v>347</v>
      </c>
      <c r="F7" s="711"/>
      <c r="G7" s="1363"/>
      <c r="H7" s="1365"/>
      <c r="I7" s="1363"/>
      <c r="J7" s="1367"/>
      <c r="K7" s="1354"/>
    </row>
    <row r="8" spans="2:11" ht="14.4">
      <c r="C8" s="1355" t="s">
        <v>348</v>
      </c>
      <c r="D8" s="1358" t="s">
        <v>349</v>
      </c>
      <c r="E8" s="1359" t="s">
        <v>350</v>
      </c>
      <c r="F8" s="1359"/>
      <c r="G8" s="712">
        <v>3</v>
      </c>
      <c r="H8" s="713">
        <v>3</v>
      </c>
      <c r="I8" s="712">
        <v>3</v>
      </c>
      <c r="J8" s="713">
        <v>3</v>
      </c>
      <c r="K8" s="714">
        <v>3</v>
      </c>
    </row>
    <row r="9" spans="2:11" ht="14.4">
      <c r="C9" s="1356"/>
      <c r="D9" s="1358"/>
      <c r="E9" s="1359" t="s">
        <v>351</v>
      </c>
      <c r="F9" s="1359"/>
      <c r="G9" s="715">
        <v>394</v>
      </c>
      <c r="H9" s="716">
        <v>239</v>
      </c>
      <c r="I9" s="715">
        <v>138</v>
      </c>
      <c r="J9" s="716">
        <v>332</v>
      </c>
      <c r="K9" s="717">
        <v>355</v>
      </c>
    </row>
    <row r="10" spans="2:11" ht="14.25" customHeight="1">
      <c r="C10" s="1356"/>
      <c r="D10" s="1358"/>
      <c r="E10" s="1359" t="s">
        <v>352</v>
      </c>
      <c r="F10" s="1359"/>
      <c r="G10" s="718">
        <v>285663</v>
      </c>
      <c r="H10" s="719">
        <v>153594</v>
      </c>
      <c r="I10" s="718">
        <v>117798</v>
      </c>
      <c r="J10" s="719">
        <v>234188</v>
      </c>
      <c r="K10" s="720">
        <v>250975</v>
      </c>
    </row>
    <row r="11" spans="2:11" ht="14.4">
      <c r="C11" s="1356"/>
      <c r="D11" s="1358" t="s">
        <v>353</v>
      </c>
      <c r="E11" s="1359" t="s">
        <v>350</v>
      </c>
      <c r="F11" s="1359"/>
      <c r="G11" s="715">
        <v>8</v>
      </c>
      <c r="H11" s="716">
        <v>8</v>
      </c>
      <c r="I11" s="715">
        <v>8</v>
      </c>
      <c r="J11" s="716">
        <v>8</v>
      </c>
      <c r="K11" s="717">
        <v>8</v>
      </c>
    </row>
    <row r="12" spans="2:11" ht="14.4">
      <c r="C12" s="1356"/>
      <c r="D12" s="1358"/>
      <c r="E12" s="1359" t="s">
        <v>351</v>
      </c>
      <c r="F12" s="1359"/>
      <c r="G12" s="721">
        <v>1220</v>
      </c>
      <c r="H12" s="722">
        <v>643</v>
      </c>
      <c r="I12" s="721">
        <v>876</v>
      </c>
      <c r="J12" s="722">
        <v>1001</v>
      </c>
      <c r="K12" s="723">
        <v>1073</v>
      </c>
    </row>
    <row r="13" spans="2:11" ht="14.25" customHeight="1">
      <c r="C13" s="1356"/>
      <c r="D13" s="1358"/>
      <c r="E13" s="1359" t="s">
        <v>352</v>
      </c>
      <c r="F13" s="1359"/>
      <c r="G13" s="718">
        <v>494891</v>
      </c>
      <c r="H13" s="719">
        <v>246688</v>
      </c>
      <c r="I13" s="718">
        <v>328654</v>
      </c>
      <c r="J13" s="719">
        <v>436505</v>
      </c>
      <c r="K13" s="720">
        <v>491943</v>
      </c>
    </row>
    <row r="14" spans="2:11" ht="14.4">
      <c r="C14" s="1356"/>
      <c r="D14" s="1358" t="s">
        <v>354</v>
      </c>
      <c r="E14" s="1359" t="s">
        <v>350</v>
      </c>
      <c r="F14" s="1359"/>
      <c r="G14" s="715">
        <v>2</v>
      </c>
      <c r="H14" s="716">
        <v>2</v>
      </c>
      <c r="I14" s="715">
        <v>2</v>
      </c>
      <c r="J14" s="716">
        <v>2</v>
      </c>
      <c r="K14" s="717">
        <v>2</v>
      </c>
    </row>
    <row r="15" spans="2:11" ht="14.4">
      <c r="C15" s="1356"/>
      <c r="D15" s="1358"/>
      <c r="E15" s="1359" t="s">
        <v>351</v>
      </c>
      <c r="F15" s="1359"/>
      <c r="G15" s="721">
        <v>185</v>
      </c>
      <c r="H15" s="722">
        <v>141</v>
      </c>
      <c r="I15" s="721">
        <v>159</v>
      </c>
      <c r="J15" s="722">
        <v>168</v>
      </c>
      <c r="K15" s="723">
        <v>122</v>
      </c>
    </row>
    <row r="16" spans="2:11" ht="14.25" customHeight="1">
      <c r="C16" s="1356"/>
      <c r="D16" s="1358"/>
      <c r="E16" s="1359" t="s">
        <v>352</v>
      </c>
      <c r="F16" s="1359"/>
      <c r="G16" s="718">
        <v>47754</v>
      </c>
      <c r="H16" s="719">
        <v>34246</v>
      </c>
      <c r="I16" s="718">
        <v>40545</v>
      </c>
      <c r="J16" s="719">
        <v>49081</v>
      </c>
      <c r="K16" s="720">
        <v>35393</v>
      </c>
    </row>
    <row r="17" spans="3:13" ht="14.4">
      <c r="C17" s="1356"/>
      <c r="D17" s="1358" t="s">
        <v>355</v>
      </c>
      <c r="E17" s="1359" t="s">
        <v>350</v>
      </c>
      <c r="F17" s="1359"/>
      <c r="G17" s="715">
        <v>1</v>
      </c>
      <c r="H17" s="716">
        <v>1</v>
      </c>
      <c r="I17" s="715">
        <v>1</v>
      </c>
      <c r="J17" s="716">
        <v>1</v>
      </c>
      <c r="K17" s="717">
        <v>1</v>
      </c>
    </row>
    <row r="18" spans="3:13" ht="14.4">
      <c r="C18" s="1356"/>
      <c r="D18" s="1358"/>
      <c r="E18" s="1359" t="s">
        <v>351</v>
      </c>
      <c r="F18" s="1359"/>
      <c r="G18" s="721">
        <v>63</v>
      </c>
      <c r="H18" s="722">
        <v>95</v>
      </c>
      <c r="I18" s="721">
        <v>77</v>
      </c>
      <c r="J18" s="722">
        <v>81</v>
      </c>
      <c r="K18" s="723">
        <v>73</v>
      </c>
    </row>
    <row r="19" spans="3:13" ht="14.25" customHeight="1">
      <c r="C19" s="1356"/>
      <c r="D19" s="1358"/>
      <c r="E19" s="1359" t="s">
        <v>352</v>
      </c>
      <c r="F19" s="1359"/>
      <c r="G19" s="718">
        <v>54679</v>
      </c>
      <c r="H19" s="719">
        <v>69610</v>
      </c>
      <c r="I19" s="718">
        <v>55531</v>
      </c>
      <c r="J19" s="719">
        <v>59846</v>
      </c>
      <c r="K19" s="720">
        <v>58436</v>
      </c>
    </row>
    <row r="20" spans="3:13" ht="14.4">
      <c r="C20" s="1356"/>
      <c r="D20" s="1358" t="s">
        <v>356</v>
      </c>
      <c r="E20" s="1359" t="s">
        <v>350</v>
      </c>
      <c r="F20" s="1359"/>
      <c r="G20" s="715">
        <v>5</v>
      </c>
      <c r="H20" s="716">
        <v>5</v>
      </c>
      <c r="I20" s="715">
        <v>5</v>
      </c>
      <c r="J20" s="716">
        <v>5</v>
      </c>
      <c r="K20" s="717">
        <v>5</v>
      </c>
    </row>
    <row r="21" spans="3:13" ht="14.4">
      <c r="C21" s="1356"/>
      <c r="D21" s="1358"/>
      <c r="E21" s="1359" t="s">
        <v>351</v>
      </c>
      <c r="F21" s="1359"/>
      <c r="G21" s="721">
        <v>1106</v>
      </c>
      <c r="H21" s="722">
        <v>616</v>
      </c>
      <c r="I21" s="721">
        <v>779</v>
      </c>
      <c r="J21" s="722">
        <v>1102</v>
      </c>
      <c r="K21" s="723">
        <v>1307</v>
      </c>
    </row>
    <row r="22" spans="3:13" ht="14.25" customHeight="1">
      <c r="C22" s="1356"/>
      <c r="D22" s="1358"/>
      <c r="E22" s="1359" t="s">
        <v>352</v>
      </c>
      <c r="F22" s="1359"/>
      <c r="G22" s="718">
        <v>599795</v>
      </c>
      <c r="H22" s="719">
        <v>346412</v>
      </c>
      <c r="I22" s="718">
        <v>450378</v>
      </c>
      <c r="J22" s="719">
        <v>723593</v>
      </c>
      <c r="K22" s="720">
        <v>929845</v>
      </c>
    </row>
    <row r="23" spans="3:13" ht="14.4">
      <c r="C23" s="1356"/>
      <c r="D23" s="1358" t="s">
        <v>357</v>
      </c>
      <c r="E23" s="1359" t="s">
        <v>350</v>
      </c>
      <c r="F23" s="1359"/>
      <c r="G23" s="715">
        <v>4</v>
      </c>
      <c r="H23" s="716">
        <v>4</v>
      </c>
      <c r="I23" s="715">
        <v>4</v>
      </c>
      <c r="J23" s="716">
        <v>4</v>
      </c>
      <c r="K23" s="717">
        <v>4</v>
      </c>
      <c r="M23" s="911"/>
    </row>
    <row r="24" spans="3:13" ht="14.4">
      <c r="C24" s="1356"/>
      <c r="D24" s="1358"/>
      <c r="E24" s="1359" t="s">
        <v>351</v>
      </c>
      <c r="F24" s="1359"/>
      <c r="G24" s="721">
        <v>505</v>
      </c>
      <c r="H24" s="722">
        <v>223</v>
      </c>
      <c r="I24" s="721">
        <v>271</v>
      </c>
      <c r="J24" s="722">
        <v>356</v>
      </c>
      <c r="K24" s="723">
        <v>353</v>
      </c>
      <c r="M24" s="911"/>
    </row>
    <row r="25" spans="3:13" ht="15" thickBot="1">
      <c r="C25" s="1357"/>
      <c r="D25" s="1368"/>
      <c r="E25" s="1369" t="s">
        <v>352</v>
      </c>
      <c r="F25" s="1369"/>
      <c r="G25" s="724">
        <v>273743</v>
      </c>
      <c r="H25" s="725">
        <v>140883</v>
      </c>
      <c r="I25" s="724">
        <v>161833</v>
      </c>
      <c r="J25" s="725">
        <v>227542</v>
      </c>
      <c r="K25" s="726">
        <v>229792</v>
      </c>
      <c r="M25" s="911"/>
    </row>
    <row r="26" spans="3:13" ht="3" customHeight="1" thickBot="1">
      <c r="C26" s="727"/>
      <c r="D26" s="728"/>
      <c r="E26" s="729"/>
      <c r="F26" s="729"/>
      <c r="G26" s="730"/>
      <c r="H26" s="729"/>
      <c r="I26" s="730"/>
      <c r="J26" s="729"/>
      <c r="K26" s="731"/>
    </row>
    <row r="27" spans="3:13" ht="14.4">
      <c r="C27" s="1370" t="s">
        <v>358</v>
      </c>
      <c r="D27" s="1371" t="s">
        <v>349</v>
      </c>
      <c r="E27" s="1373" t="s">
        <v>350</v>
      </c>
      <c r="F27" s="1374"/>
      <c r="G27" s="732">
        <v>33</v>
      </c>
      <c r="H27" s="733">
        <v>33</v>
      </c>
      <c r="I27" s="732">
        <v>33</v>
      </c>
      <c r="J27" s="733">
        <v>33</v>
      </c>
      <c r="K27" s="734">
        <v>33</v>
      </c>
    </row>
    <row r="28" spans="3:13" ht="14.4">
      <c r="C28" s="1356"/>
      <c r="D28" s="1372"/>
      <c r="E28" s="1375" t="s">
        <v>351</v>
      </c>
      <c r="F28" s="1376"/>
      <c r="G28" s="721">
        <v>1692</v>
      </c>
      <c r="H28" s="722">
        <v>2157</v>
      </c>
      <c r="I28" s="721">
        <v>2134</v>
      </c>
      <c r="J28" s="722">
        <v>2226</v>
      </c>
      <c r="K28" s="723">
        <v>1565</v>
      </c>
    </row>
    <row r="29" spans="3:13" ht="14.4">
      <c r="C29" s="1356"/>
      <c r="D29" s="1372"/>
      <c r="E29" s="1375" t="s">
        <v>352</v>
      </c>
      <c r="F29" s="1376"/>
      <c r="G29" s="718">
        <v>247307</v>
      </c>
      <c r="H29" s="719">
        <v>279035</v>
      </c>
      <c r="I29" s="718">
        <v>303306</v>
      </c>
      <c r="J29" s="719">
        <v>301636</v>
      </c>
      <c r="K29" s="720">
        <v>247851</v>
      </c>
    </row>
    <row r="30" spans="3:13" ht="14.4">
      <c r="C30" s="1356"/>
      <c r="D30" s="1372" t="s">
        <v>353</v>
      </c>
      <c r="E30" s="1375" t="s">
        <v>350</v>
      </c>
      <c r="F30" s="1376"/>
      <c r="G30" s="712">
        <v>76</v>
      </c>
      <c r="H30" s="713">
        <v>76</v>
      </c>
      <c r="I30" s="712">
        <v>76</v>
      </c>
      <c r="J30" s="713">
        <v>72</v>
      </c>
      <c r="K30" s="714">
        <v>72</v>
      </c>
    </row>
    <row r="31" spans="3:13" ht="14.4">
      <c r="C31" s="1356"/>
      <c r="D31" s="1372"/>
      <c r="E31" s="1375" t="s">
        <v>351</v>
      </c>
      <c r="F31" s="1376"/>
      <c r="G31" s="721">
        <v>4230</v>
      </c>
      <c r="H31" s="722">
        <v>3506</v>
      </c>
      <c r="I31" s="721">
        <v>4062</v>
      </c>
      <c r="J31" s="722">
        <v>3990</v>
      </c>
      <c r="K31" s="723">
        <v>3926</v>
      </c>
    </row>
    <row r="32" spans="3:13" ht="14.4">
      <c r="C32" s="1356"/>
      <c r="D32" s="1372"/>
      <c r="E32" s="1375" t="s">
        <v>352</v>
      </c>
      <c r="F32" s="1376"/>
      <c r="G32" s="718">
        <v>766953</v>
      </c>
      <c r="H32" s="719">
        <v>578659</v>
      </c>
      <c r="I32" s="718">
        <v>668514</v>
      </c>
      <c r="J32" s="719">
        <v>768419</v>
      </c>
      <c r="K32" s="720">
        <v>845242</v>
      </c>
    </row>
    <row r="33" spans="3:13" ht="14.4">
      <c r="C33" s="1356"/>
      <c r="D33" s="1372" t="s">
        <v>354</v>
      </c>
      <c r="E33" s="1375" t="s">
        <v>350</v>
      </c>
      <c r="F33" s="1376"/>
      <c r="G33" s="712">
        <v>42</v>
      </c>
      <c r="H33" s="713">
        <v>42</v>
      </c>
      <c r="I33" s="712">
        <v>42</v>
      </c>
      <c r="J33" s="713">
        <v>42</v>
      </c>
      <c r="K33" s="714">
        <v>42</v>
      </c>
    </row>
    <row r="34" spans="3:13" ht="14.4">
      <c r="C34" s="1356"/>
      <c r="D34" s="1372"/>
      <c r="E34" s="1375" t="s">
        <v>351</v>
      </c>
      <c r="F34" s="1376"/>
      <c r="G34" s="721">
        <v>1947</v>
      </c>
      <c r="H34" s="722">
        <v>3368</v>
      </c>
      <c r="I34" s="721">
        <v>3646</v>
      </c>
      <c r="J34" s="722">
        <v>3312</v>
      </c>
      <c r="K34" s="723">
        <v>1915</v>
      </c>
    </row>
    <row r="35" spans="3:13" ht="14.4">
      <c r="C35" s="1356"/>
      <c r="D35" s="1372"/>
      <c r="E35" s="1375" t="s">
        <v>352</v>
      </c>
      <c r="F35" s="1376"/>
      <c r="G35" s="718">
        <v>304603</v>
      </c>
      <c r="H35" s="719">
        <v>512887</v>
      </c>
      <c r="I35" s="718">
        <v>559574</v>
      </c>
      <c r="J35" s="719">
        <v>561474</v>
      </c>
      <c r="K35" s="720">
        <v>373213</v>
      </c>
    </row>
    <row r="36" spans="3:13" ht="14.4">
      <c r="C36" s="1356"/>
      <c r="D36" s="1372" t="s">
        <v>355</v>
      </c>
      <c r="E36" s="1375" t="s">
        <v>350</v>
      </c>
      <c r="F36" s="1376"/>
      <c r="G36" s="712">
        <v>33</v>
      </c>
      <c r="H36" s="713">
        <v>33</v>
      </c>
      <c r="I36" s="712">
        <v>33</v>
      </c>
      <c r="J36" s="713">
        <v>33</v>
      </c>
      <c r="K36" s="714">
        <v>33</v>
      </c>
    </row>
    <row r="37" spans="3:13" ht="14.4">
      <c r="C37" s="1356"/>
      <c r="D37" s="1372"/>
      <c r="E37" s="1375" t="s">
        <v>351</v>
      </c>
      <c r="F37" s="1376"/>
      <c r="G37" s="721">
        <v>1568</v>
      </c>
      <c r="H37" s="722">
        <v>2128</v>
      </c>
      <c r="I37" s="721">
        <v>2409</v>
      </c>
      <c r="J37" s="722">
        <v>2495</v>
      </c>
      <c r="K37" s="723">
        <v>1847</v>
      </c>
    </row>
    <row r="38" spans="3:13" ht="14.4">
      <c r="C38" s="1356"/>
      <c r="D38" s="1372"/>
      <c r="E38" s="1375" t="s">
        <v>352</v>
      </c>
      <c r="F38" s="1376"/>
      <c r="G38" s="718">
        <v>249475</v>
      </c>
      <c r="H38" s="719">
        <v>296138</v>
      </c>
      <c r="I38" s="718">
        <v>341650</v>
      </c>
      <c r="J38" s="719">
        <v>380563</v>
      </c>
      <c r="K38" s="720">
        <v>361154</v>
      </c>
    </row>
    <row r="39" spans="3:13" ht="14.4">
      <c r="C39" s="1356"/>
      <c r="D39" s="1382" t="s">
        <v>356</v>
      </c>
      <c r="E39" s="1375" t="s">
        <v>350</v>
      </c>
      <c r="F39" s="1376"/>
      <c r="G39" s="712">
        <v>92</v>
      </c>
      <c r="H39" s="713">
        <v>90</v>
      </c>
      <c r="I39" s="712">
        <v>90</v>
      </c>
      <c r="J39" s="713">
        <v>90</v>
      </c>
      <c r="K39" s="714">
        <v>89</v>
      </c>
    </row>
    <row r="40" spans="3:13" ht="14.4">
      <c r="C40" s="1356"/>
      <c r="D40" s="1372"/>
      <c r="E40" s="1375" t="s">
        <v>351</v>
      </c>
      <c r="F40" s="1376"/>
      <c r="G40" s="721">
        <v>5358</v>
      </c>
      <c r="H40" s="722">
        <v>5551</v>
      </c>
      <c r="I40" s="721">
        <v>6511</v>
      </c>
      <c r="J40" s="722">
        <v>7157</v>
      </c>
      <c r="K40" s="723">
        <v>6042</v>
      </c>
    </row>
    <row r="41" spans="3:13" ht="14.4">
      <c r="C41" s="1356"/>
      <c r="D41" s="1372"/>
      <c r="E41" s="1375" t="s">
        <v>352</v>
      </c>
      <c r="F41" s="1376"/>
      <c r="G41" s="718">
        <v>910440</v>
      </c>
      <c r="H41" s="719">
        <v>837581</v>
      </c>
      <c r="I41" s="718">
        <v>1042556</v>
      </c>
      <c r="J41" s="719">
        <v>1235062</v>
      </c>
      <c r="K41" s="720">
        <v>1257788</v>
      </c>
    </row>
    <row r="42" spans="3:13" ht="14.4">
      <c r="C42" s="1356"/>
      <c r="D42" s="1372" t="s">
        <v>357</v>
      </c>
      <c r="E42" s="1378" t="s">
        <v>350</v>
      </c>
      <c r="F42" s="1379"/>
      <c r="G42" s="715">
        <v>102</v>
      </c>
      <c r="H42" s="716">
        <v>101</v>
      </c>
      <c r="I42" s="715">
        <v>100</v>
      </c>
      <c r="J42" s="716">
        <v>100</v>
      </c>
      <c r="K42" s="717">
        <v>101</v>
      </c>
      <c r="M42" s="911"/>
    </row>
    <row r="43" spans="3:13" ht="14.4">
      <c r="C43" s="1356"/>
      <c r="D43" s="1372"/>
      <c r="E43" s="1375" t="s">
        <v>351</v>
      </c>
      <c r="F43" s="1376"/>
      <c r="G43" s="721">
        <v>6697</v>
      </c>
      <c r="H43" s="722">
        <v>6923</v>
      </c>
      <c r="I43" s="721">
        <v>8185</v>
      </c>
      <c r="J43" s="722">
        <v>8714</v>
      </c>
      <c r="K43" s="723">
        <v>7884</v>
      </c>
      <c r="M43" s="911"/>
    </row>
    <row r="44" spans="3:13" ht="15" thickBot="1">
      <c r="C44" s="1357"/>
      <c r="D44" s="1377"/>
      <c r="E44" s="1380" t="s">
        <v>352</v>
      </c>
      <c r="F44" s="1381"/>
      <c r="G44" s="724">
        <v>1143361</v>
      </c>
      <c r="H44" s="725">
        <v>1007917</v>
      </c>
      <c r="I44" s="724">
        <v>1246020</v>
      </c>
      <c r="J44" s="725">
        <v>1459985</v>
      </c>
      <c r="K44" s="726">
        <v>1487125</v>
      </c>
      <c r="M44" s="911"/>
    </row>
    <row r="45" spans="3:13">
      <c r="C45" s="206"/>
      <c r="D45" s="206"/>
      <c r="E45" s="206"/>
      <c r="F45" s="206"/>
      <c r="G45" s="206"/>
      <c r="H45" s="206"/>
      <c r="I45" s="206"/>
      <c r="J45" s="206"/>
      <c r="K45" s="206"/>
    </row>
    <row r="46" spans="3:13">
      <c r="C46" s="209" t="s">
        <v>359</v>
      </c>
      <c r="D46" s="209"/>
      <c r="E46" s="209"/>
      <c r="F46" s="209"/>
      <c r="G46" s="206"/>
      <c r="H46" s="206"/>
      <c r="I46" s="206"/>
      <c r="J46" s="206"/>
      <c r="K46" s="206"/>
    </row>
    <row r="47" spans="3:13">
      <c r="C47" s="209"/>
      <c r="D47" s="209"/>
      <c r="E47" s="209" t="s">
        <v>360</v>
      </c>
      <c r="F47" s="209"/>
      <c r="G47" s="206"/>
      <c r="H47" s="206"/>
      <c r="I47" s="206"/>
      <c r="J47" s="206"/>
      <c r="K47" s="206"/>
    </row>
    <row r="48" spans="3:13">
      <c r="C48" s="209"/>
      <c r="D48" s="209"/>
      <c r="E48" s="209"/>
      <c r="F48" s="209"/>
      <c r="G48" s="206"/>
      <c r="H48" s="206"/>
      <c r="I48" s="206"/>
      <c r="J48" s="206"/>
      <c r="K48" s="206"/>
    </row>
    <row r="49" spans="3:11">
      <c r="C49" s="209" t="s">
        <v>361</v>
      </c>
      <c r="D49" s="209"/>
      <c r="E49" s="209"/>
      <c r="F49" s="209"/>
      <c r="G49" s="206"/>
      <c r="H49" s="206"/>
      <c r="I49" s="206"/>
      <c r="J49" s="206"/>
      <c r="K49" s="206"/>
    </row>
  </sheetData>
  <mergeCells count="56">
    <mergeCell ref="D42:D44"/>
    <mergeCell ref="E42:F42"/>
    <mergeCell ref="E43:F43"/>
    <mergeCell ref="E44:F44"/>
    <mergeCell ref="E38:F38"/>
    <mergeCell ref="D39:D41"/>
    <mergeCell ref="E39:F39"/>
    <mergeCell ref="E40:F40"/>
    <mergeCell ref="E41:F41"/>
    <mergeCell ref="C27:C44"/>
    <mergeCell ref="D27:D29"/>
    <mergeCell ref="E27:F27"/>
    <mergeCell ref="E28:F28"/>
    <mergeCell ref="E29:F29"/>
    <mergeCell ref="D30:D32"/>
    <mergeCell ref="E30:F30"/>
    <mergeCell ref="E31:F31"/>
    <mergeCell ref="E32:F32"/>
    <mergeCell ref="D33:D35"/>
    <mergeCell ref="E33:F33"/>
    <mergeCell ref="E34:F34"/>
    <mergeCell ref="E35:F35"/>
    <mergeCell ref="D36:D38"/>
    <mergeCell ref="E36:F36"/>
    <mergeCell ref="E37:F37"/>
    <mergeCell ref="D20:D22"/>
    <mergeCell ref="E20:F20"/>
    <mergeCell ref="E21:F21"/>
    <mergeCell ref="E22:F22"/>
    <mergeCell ref="D23:D25"/>
    <mergeCell ref="E23:F23"/>
    <mergeCell ref="E24:F24"/>
    <mergeCell ref="E25:F25"/>
    <mergeCell ref="E14:F14"/>
    <mergeCell ref="E15:F15"/>
    <mergeCell ref="E16:F16"/>
    <mergeCell ref="D17:D19"/>
    <mergeCell ref="E17:F17"/>
    <mergeCell ref="E18:F18"/>
    <mergeCell ref="E19:F19"/>
    <mergeCell ref="K6:K7"/>
    <mergeCell ref="C8:C25"/>
    <mergeCell ref="D8:D10"/>
    <mergeCell ref="E8:F8"/>
    <mergeCell ref="E9:F9"/>
    <mergeCell ref="E10:F10"/>
    <mergeCell ref="D11:D13"/>
    <mergeCell ref="E11:F11"/>
    <mergeCell ref="E12:F12"/>
    <mergeCell ref="E13:F13"/>
    <mergeCell ref="C6:C7"/>
    <mergeCell ref="G6:G7"/>
    <mergeCell ref="H6:H7"/>
    <mergeCell ref="I6:I7"/>
    <mergeCell ref="J6:J7"/>
    <mergeCell ref="D14:D16"/>
  </mergeCells>
  <phoneticPr fontId="6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目次</vt:lpstr>
      <vt:lpstr>Ⅲ-1-1,2,3</vt:lpstr>
      <vt:lpstr>Ⅲ-1-4</vt:lpstr>
      <vt:lpstr>Ⅲ-1-5</vt:lpstr>
      <vt:lpstr>Ⅲ-2-1-1</vt:lpstr>
      <vt:lpstr>Ⅲ-2-1-2</vt:lpstr>
      <vt:lpstr>Ⅲ-2-2-1</vt:lpstr>
      <vt:lpstr>Ⅲ-2-2-2</vt:lpstr>
      <vt:lpstr>Ⅲ-2-2-3</vt:lpstr>
      <vt:lpstr>Ⅲ-2-2-4</vt:lpstr>
      <vt:lpstr>Ⅲ-2-2-5</vt:lpstr>
      <vt:lpstr>Ⅲ-3-1</vt:lpstr>
      <vt:lpstr>Ⅲ-4-1</vt:lpstr>
      <vt:lpstr>Ⅲ-4-3</vt:lpstr>
      <vt:lpstr>Ⅲ-4-4</vt:lpstr>
      <vt:lpstr>Ⅲ-4-5</vt:lpstr>
      <vt:lpstr>Ⅲ-4-6</vt:lpstr>
      <vt:lpstr>Ⅲ-4-7</vt:lpstr>
      <vt:lpstr>Ⅲ-4-8</vt:lpstr>
      <vt:lpstr>Ⅲ-4-9</vt:lpstr>
      <vt:lpstr>'Ⅲ-1-1,2,3'!Print_Area</vt:lpstr>
      <vt:lpstr>'Ⅲ-1-4'!Print_Area</vt:lpstr>
      <vt:lpstr>'Ⅲ-2-1-2'!Print_Area</vt:lpstr>
      <vt:lpstr>'Ⅲ-2-2-2'!Print_Area</vt:lpstr>
      <vt:lpstr>'Ⅲ-2-2-3'!Print_Area</vt:lpstr>
      <vt:lpstr>'Ⅲ-2-2-5'!Print_Area</vt:lpstr>
      <vt:lpstr>'Ⅲ-3-1'!Print_Area</vt:lpstr>
      <vt:lpstr>'Ⅲ-4-4'!Print_Area</vt:lpstr>
      <vt:lpstr>'Ⅲ-4-5'!Print_Area</vt:lpstr>
      <vt:lpstr>'Ⅲ-4-6'!Print_Area</vt:lpstr>
      <vt:lpstr>目次!Print_Area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