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Up-ths-fs01s2\共有\東北運輸局\! 01.(共有)東北運輸局共用\01.総務部_1年未満（作業終了後廃棄）\05.広報対策官\04.運輸要覧_３月末廃棄\03_各部確認用（掲載後削除_中身はR6）\R7年度HP_チェック中\"/>
    </mc:Choice>
  </mc:AlternateContent>
  <xr:revisionPtr revIDLastSave="0" documentId="13_ncr:1_{B700F35B-DC93-4C1A-A041-BF61F1E46051}" xr6:coauthVersionLast="47" xr6:coauthVersionMax="47" xr10:uidLastSave="{00000000-0000-0000-0000-000000000000}"/>
  <bookViews>
    <workbookView xWindow="405" yWindow="1050" windowWidth="21600" windowHeight="11295" xr2:uid="{00000000-000D-0000-FFFF-FFFF00000000}"/>
  </bookViews>
  <sheets>
    <sheet name="目次" sheetId="7" r:id="rId1"/>
    <sheet name="Ⅱ-1" sheetId="20" r:id="rId2"/>
    <sheet name="Ⅱ-2" sheetId="21" r:id="rId3"/>
    <sheet name="Ⅱ-3" sheetId="22" r:id="rId4"/>
    <sheet name="Ⅱ-4" sheetId="23" r:id="rId5"/>
    <sheet name="Ⅱ-5-1,2" sheetId="24" r:id="rId6"/>
    <sheet name="Ⅱ-5-3" sheetId="25" r:id="rId7"/>
  </sheets>
  <definedNames>
    <definedName name="_xlnm.Print_Area" localSheetId="1">'Ⅱ-1'!$A$1:$H$38</definedName>
    <definedName name="_xlnm.Print_Area" localSheetId="2">'Ⅱ-2'!$A$1:$I$83</definedName>
    <definedName name="_xlnm.Print_Area" localSheetId="3">'Ⅱ-3'!$A$1:$J$116</definedName>
    <definedName name="_xlnm.Print_Area" localSheetId="4">'Ⅱ-4'!$A$1:$I$69</definedName>
    <definedName name="_xlnm.Print_Area" localSheetId="5">'Ⅱ-5-1,2'!$A$1:$K$68</definedName>
    <definedName name="_xlnm.Print_Area" localSheetId="6">'Ⅱ-5-3'!$A$1:$J$34</definedName>
    <definedName name="_xlnm.Print_Area" localSheetId="0">目次!$A$1:$C$12</definedName>
    <definedName name="_xlnm.Print_Titles" localSheetId="2">'Ⅱ-2'!$3:$3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5" l="1"/>
  <c r="E32" i="25"/>
  <c r="I31" i="25"/>
  <c r="H31" i="25"/>
  <c r="G31" i="25"/>
  <c r="F31" i="25"/>
  <c r="E31" i="25"/>
  <c r="D31" i="25"/>
  <c r="J31" i="25" s="1"/>
  <c r="I30" i="25"/>
  <c r="I32" i="25" s="1"/>
  <c r="H30" i="25"/>
  <c r="H32" i="25" s="1"/>
  <c r="G30" i="25"/>
  <c r="J30" i="25" s="1"/>
  <c r="F30" i="25"/>
  <c r="F32" i="25" s="1"/>
  <c r="E30" i="25"/>
  <c r="D30" i="25"/>
  <c r="I29" i="25"/>
  <c r="H29" i="25"/>
  <c r="G29" i="25"/>
  <c r="F29" i="25"/>
  <c r="E29" i="25"/>
  <c r="D29" i="25"/>
  <c r="D32" i="25" s="1"/>
  <c r="I28" i="25"/>
  <c r="H28" i="25"/>
  <c r="G28" i="25"/>
  <c r="F28" i="25"/>
  <c r="J28" i="25" s="1"/>
  <c r="E28" i="25"/>
  <c r="D28" i="25"/>
  <c r="J27" i="25"/>
  <c r="J26" i="25"/>
  <c r="J25" i="25"/>
  <c r="I24" i="25"/>
  <c r="H24" i="25"/>
  <c r="G24" i="25"/>
  <c r="F24" i="25"/>
  <c r="E24" i="25"/>
  <c r="D24" i="25"/>
  <c r="J24" i="25" s="1"/>
  <c r="J23" i="25"/>
  <c r="J22" i="25"/>
  <c r="J21" i="25"/>
  <c r="I20" i="25"/>
  <c r="H20" i="25"/>
  <c r="G20" i="25"/>
  <c r="F20" i="25"/>
  <c r="E20" i="25"/>
  <c r="D20" i="25"/>
  <c r="J20" i="25" s="1"/>
  <c r="J19" i="25"/>
  <c r="J18" i="25"/>
  <c r="J17" i="25"/>
  <c r="I16" i="25"/>
  <c r="H16" i="25"/>
  <c r="G16" i="25"/>
  <c r="F16" i="25"/>
  <c r="E16" i="25"/>
  <c r="D16" i="25"/>
  <c r="J16" i="25" s="1"/>
  <c r="J15" i="25"/>
  <c r="J14" i="25"/>
  <c r="J13" i="25"/>
  <c r="J12" i="25"/>
  <c r="I12" i="25"/>
  <c r="H12" i="25"/>
  <c r="G12" i="25"/>
  <c r="F12" i="25"/>
  <c r="E12" i="25"/>
  <c r="D12" i="25"/>
  <c r="J11" i="25"/>
  <c r="J10" i="25"/>
  <c r="J9" i="25"/>
  <c r="I8" i="25"/>
  <c r="H8" i="25"/>
  <c r="J8" i="25" s="1"/>
  <c r="G8" i="25"/>
  <c r="F8" i="25"/>
  <c r="E8" i="25"/>
  <c r="D8" i="25"/>
  <c r="J7" i="25"/>
  <c r="J6" i="25"/>
  <c r="J5" i="25"/>
  <c r="J65" i="24"/>
  <c r="I65" i="24"/>
  <c r="H65" i="24"/>
  <c r="G65" i="24"/>
  <c r="G66" i="24" s="1"/>
  <c r="F65" i="24"/>
  <c r="E65" i="24"/>
  <c r="D65" i="24"/>
  <c r="C65" i="24"/>
  <c r="K65" i="24" s="1"/>
  <c r="J64" i="24"/>
  <c r="I64" i="24"/>
  <c r="H64" i="24"/>
  <c r="G64" i="24"/>
  <c r="F64" i="24"/>
  <c r="F66" i="24" s="1"/>
  <c r="E64" i="24"/>
  <c r="E66" i="24" s="1"/>
  <c r="D64" i="24"/>
  <c r="C64" i="24"/>
  <c r="K64" i="24" s="1"/>
  <c r="J63" i="24"/>
  <c r="J66" i="24" s="1"/>
  <c r="I63" i="24"/>
  <c r="I66" i="24" s="1"/>
  <c r="H63" i="24"/>
  <c r="H66" i="24" s="1"/>
  <c r="G63" i="24"/>
  <c r="F63" i="24"/>
  <c r="E63" i="24"/>
  <c r="D63" i="24"/>
  <c r="D66" i="24" s="1"/>
  <c r="C63" i="24"/>
  <c r="C66" i="24" s="1"/>
  <c r="J62" i="24"/>
  <c r="I62" i="24"/>
  <c r="H62" i="24"/>
  <c r="G62" i="24"/>
  <c r="K62" i="24" s="1"/>
  <c r="F62" i="24"/>
  <c r="E62" i="24"/>
  <c r="D62" i="24"/>
  <c r="C62" i="24"/>
  <c r="K61" i="24"/>
  <c r="K60" i="24"/>
  <c r="K59" i="24"/>
  <c r="J58" i="24"/>
  <c r="I58" i="24"/>
  <c r="H58" i="24"/>
  <c r="G58" i="24"/>
  <c r="K58" i="24" s="1"/>
  <c r="F58" i="24"/>
  <c r="E58" i="24"/>
  <c r="D58" i="24"/>
  <c r="C58" i="24"/>
  <c r="K57" i="24"/>
  <c r="K56" i="24"/>
  <c r="K55" i="24"/>
  <c r="J54" i="24"/>
  <c r="I54" i="24"/>
  <c r="H54" i="24"/>
  <c r="G54" i="24"/>
  <c r="K54" i="24" s="1"/>
  <c r="F54" i="24"/>
  <c r="E54" i="24"/>
  <c r="D54" i="24"/>
  <c r="C54" i="24"/>
  <c r="K53" i="24"/>
  <c r="K52" i="24"/>
  <c r="K51" i="24"/>
  <c r="J50" i="24"/>
  <c r="I50" i="24"/>
  <c r="H50" i="24"/>
  <c r="G50" i="24"/>
  <c r="K50" i="24" s="1"/>
  <c r="F50" i="24"/>
  <c r="E50" i="24"/>
  <c r="D50" i="24"/>
  <c r="C50" i="24"/>
  <c r="K49" i="24"/>
  <c r="K48" i="24"/>
  <c r="K47" i="24"/>
  <c r="J46" i="24"/>
  <c r="I46" i="24"/>
  <c r="H46" i="24"/>
  <c r="G46" i="24"/>
  <c r="K46" i="24" s="1"/>
  <c r="F46" i="24"/>
  <c r="E46" i="24"/>
  <c r="D46" i="24"/>
  <c r="C46" i="24"/>
  <c r="K45" i="24"/>
  <c r="K44" i="24"/>
  <c r="K43" i="24"/>
  <c r="J42" i="24"/>
  <c r="I42" i="24"/>
  <c r="H42" i="24"/>
  <c r="G42" i="24"/>
  <c r="K42" i="24" s="1"/>
  <c r="F42" i="24"/>
  <c r="E42" i="24"/>
  <c r="D42" i="24"/>
  <c r="C42" i="24"/>
  <c r="K41" i="24"/>
  <c r="K40" i="24"/>
  <c r="K39" i="24"/>
  <c r="J31" i="24"/>
  <c r="I31" i="24"/>
  <c r="H31" i="24"/>
  <c r="G31" i="24"/>
  <c r="G32" i="24" s="1"/>
  <c r="F31" i="24"/>
  <c r="E31" i="24"/>
  <c r="D31" i="24"/>
  <c r="C31" i="24"/>
  <c r="K31" i="24" s="1"/>
  <c r="J30" i="24"/>
  <c r="I30" i="24"/>
  <c r="H30" i="24"/>
  <c r="G30" i="24"/>
  <c r="F30" i="24"/>
  <c r="F32" i="24" s="1"/>
  <c r="E30" i="24"/>
  <c r="E32" i="24" s="1"/>
  <c r="D30" i="24"/>
  <c r="C30" i="24"/>
  <c r="K30" i="24" s="1"/>
  <c r="J29" i="24"/>
  <c r="J32" i="24" s="1"/>
  <c r="I29" i="24"/>
  <c r="I32" i="24" s="1"/>
  <c r="H29" i="24"/>
  <c r="H32" i="24" s="1"/>
  <c r="G29" i="24"/>
  <c r="F29" i="24"/>
  <c r="E29" i="24"/>
  <c r="D29" i="24"/>
  <c r="D32" i="24" s="1"/>
  <c r="C29" i="24"/>
  <c r="C32" i="24" s="1"/>
  <c r="J28" i="24"/>
  <c r="I28" i="24"/>
  <c r="H28" i="24"/>
  <c r="G28" i="24"/>
  <c r="K28" i="24" s="1"/>
  <c r="F28" i="24"/>
  <c r="E28" i="24"/>
  <c r="D28" i="24"/>
  <c r="C28" i="24"/>
  <c r="K27" i="24"/>
  <c r="K26" i="24"/>
  <c r="K25" i="24"/>
  <c r="J24" i="24"/>
  <c r="I24" i="24"/>
  <c r="H24" i="24"/>
  <c r="G24" i="24"/>
  <c r="K24" i="24" s="1"/>
  <c r="F24" i="24"/>
  <c r="E24" i="24"/>
  <c r="D24" i="24"/>
  <c r="C24" i="24"/>
  <c r="K23" i="24"/>
  <c r="K22" i="24"/>
  <c r="K21" i="24"/>
  <c r="J20" i="24"/>
  <c r="I20" i="24"/>
  <c r="H20" i="24"/>
  <c r="G20" i="24"/>
  <c r="K20" i="24" s="1"/>
  <c r="F20" i="24"/>
  <c r="E20" i="24"/>
  <c r="D20" i="24"/>
  <c r="C20" i="24"/>
  <c r="K19" i="24"/>
  <c r="K18" i="24"/>
  <c r="K17" i="24"/>
  <c r="J16" i="24"/>
  <c r="I16" i="24"/>
  <c r="H16" i="24"/>
  <c r="G16" i="24"/>
  <c r="K16" i="24" s="1"/>
  <c r="F16" i="24"/>
  <c r="E16" i="24"/>
  <c r="D16" i="24"/>
  <c r="C16" i="24"/>
  <c r="K15" i="24"/>
  <c r="K14" i="24"/>
  <c r="K13" i="24"/>
  <c r="J12" i="24"/>
  <c r="I12" i="24"/>
  <c r="H12" i="24"/>
  <c r="G12" i="24"/>
  <c r="K12" i="24" s="1"/>
  <c r="F12" i="24"/>
  <c r="E12" i="24"/>
  <c r="D12" i="24"/>
  <c r="C12" i="24"/>
  <c r="K11" i="24"/>
  <c r="K10" i="24"/>
  <c r="K9" i="24"/>
  <c r="J8" i="24"/>
  <c r="I8" i="24"/>
  <c r="H8" i="24"/>
  <c r="G8" i="24"/>
  <c r="K8" i="24" s="1"/>
  <c r="F8" i="24"/>
  <c r="E8" i="24"/>
  <c r="D8" i="24"/>
  <c r="C8" i="24"/>
  <c r="K7" i="24"/>
  <c r="K6" i="24"/>
  <c r="K5" i="24"/>
  <c r="I66" i="23"/>
  <c r="G66" i="23"/>
  <c r="I65" i="23"/>
  <c r="G65" i="23"/>
  <c r="I64" i="23"/>
  <c r="G64" i="23"/>
  <c r="I63" i="23"/>
  <c r="G63" i="23"/>
  <c r="I62" i="23"/>
  <c r="G62" i="23"/>
  <c r="I61" i="23"/>
  <c r="G61" i="23"/>
  <c r="I60" i="23"/>
  <c r="G60" i="23"/>
  <c r="I59" i="23"/>
  <c r="G59" i="23"/>
  <c r="I58" i="23"/>
  <c r="G58" i="23"/>
  <c r="I57" i="23"/>
  <c r="G57" i="23"/>
  <c r="I56" i="23"/>
  <c r="G56" i="23"/>
  <c r="I55" i="23"/>
  <c r="G55" i="23"/>
  <c r="I54" i="23"/>
  <c r="G54" i="23"/>
  <c r="I53" i="23"/>
  <c r="G53" i="23"/>
  <c r="I52" i="23"/>
  <c r="G52" i="23"/>
  <c r="I51" i="23"/>
  <c r="G51" i="23"/>
  <c r="I50" i="23"/>
  <c r="G50" i="23"/>
  <c r="I49" i="23"/>
  <c r="G49" i="23"/>
  <c r="I48" i="23"/>
  <c r="G48" i="23"/>
  <c r="I47" i="23"/>
  <c r="G47" i="23"/>
  <c r="I46" i="23"/>
  <c r="G46" i="23"/>
  <c r="I45" i="23"/>
  <c r="G45" i="23"/>
  <c r="I44" i="23"/>
  <c r="G44" i="23"/>
  <c r="I43" i="23"/>
  <c r="G43" i="23"/>
  <c r="I42" i="23"/>
  <c r="G42" i="23"/>
  <c r="I41" i="23"/>
  <c r="G41" i="23"/>
  <c r="I40" i="23"/>
  <c r="G40" i="23"/>
  <c r="I39" i="23"/>
  <c r="G39" i="23"/>
  <c r="I33" i="23"/>
  <c r="G33" i="23"/>
  <c r="I32" i="23"/>
  <c r="G32" i="23"/>
  <c r="I31" i="23"/>
  <c r="G31" i="23"/>
  <c r="I30" i="23"/>
  <c r="G30" i="23"/>
  <c r="I29" i="23"/>
  <c r="G29" i="23"/>
  <c r="I28" i="23"/>
  <c r="G28" i="23"/>
  <c r="I27" i="23"/>
  <c r="G27" i="23"/>
  <c r="I26" i="23"/>
  <c r="G26" i="23"/>
  <c r="I25" i="23"/>
  <c r="G25" i="23"/>
  <c r="I24" i="23"/>
  <c r="G24" i="23"/>
  <c r="I23" i="23"/>
  <c r="G23" i="23"/>
  <c r="I22" i="23"/>
  <c r="G22" i="23"/>
  <c r="I21" i="23"/>
  <c r="G21" i="23"/>
  <c r="I20" i="23"/>
  <c r="G20" i="23"/>
  <c r="I19" i="23"/>
  <c r="G19" i="23"/>
  <c r="I18" i="23"/>
  <c r="G18" i="23"/>
  <c r="I17" i="23"/>
  <c r="G17" i="23"/>
  <c r="I16" i="23"/>
  <c r="G16" i="23"/>
  <c r="I15" i="23"/>
  <c r="G15" i="23"/>
  <c r="I14" i="23"/>
  <c r="G14" i="23"/>
  <c r="I13" i="23"/>
  <c r="G13" i="23"/>
  <c r="I12" i="23"/>
  <c r="G12" i="23"/>
  <c r="I11" i="23"/>
  <c r="G11" i="23"/>
  <c r="I10" i="23"/>
  <c r="G10" i="23"/>
  <c r="I9" i="23"/>
  <c r="G9" i="23"/>
  <c r="I8" i="23"/>
  <c r="G8" i="23"/>
  <c r="I7" i="23"/>
  <c r="G7" i="23"/>
  <c r="I6" i="23"/>
  <c r="G6" i="23"/>
  <c r="L114" i="22"/>
  <c r="J115" i="22" s="1"/>
  <c r="L112" i="22"/>
  <c r="J113" i="22" s="1"/>
  <c r="J111" i="22"/>
  <c r="L110" i="22"/>
  <c r="I111" i="22" s="1"/>
  <c r="J109" i="22"/>
  <c r="I109" i="22"/>
  <c r="G109" i="22"/>
  <c r="F109" i="22"/>
  <c r="E109" i="22"/>
  <c r="D109" i="22"/>
  <c r="C109" i="22"/>
  <c r="B109" i="22"/>
  <c r="L108" i="22"/>
  <c r="H109" i="22" s="1"/>
  <c r="L109" i="22" s="1"/>
  <c r="J107" i="22"/>
  <c r="I107" i="22"/>
  <c r="H107" i="22"/>
  <c r="F107" i="22"/>
  <c r="E107" i="22"/>
  <c r="D107" i="22"/>
  <c r="C107" i="22"/>
  <c r="B107" i="22"/>
  <c r="M106" i="22"/>
  <c r="L106" i="22"/>
  <c r="G107" i="22" s="1"/>
  <c r="J105" i="22"/>
  <c r="I105" i="22"/>
  <c r="H105" i="22"/>
  <c r="L105" i="22" s="1"/>
  <c r="G105" i="22"/>
  <c r="F105" i="22"/>
  <c r="E105" i="22"/>
  <c r="D105" i="22"/>
  <c r="C105" i="22"/>
  <c r="B105" i="22"/>
  <c r="M104" i="22"/>
  <c r="I103" i="22"/>
  <c r="H103" i="22"/>
  <c r="G103" i="22"/>
  <c r="L102" i="22"/>
  <c r="F103" i="22" s="1"/>
  <c r="I101" i="22"/>
  <c r="H101" i="22"/>
  <c r="G101" i="22"/>
  <c r="F101" i="22"/>
  <c r="L100" i="22"/>
  <c r="E101" i="22" s="1"/>
  <c r="H99" i="22"/>
  <c r="G99" i="22"/>
  <c r="F99" i="22"/>
  <c r="E99" i="22"/>
  <c r="L98" i="22"/>
  <c r="D99" i="22" s="1"/>
  <c r="J97" i="22"/>
  <c r="G97" i="22"/>
  <c r="F97" i="22"/>
  <c r="E97" i="22"/>
  <c r="D97" i="22"/>
  <c r="L96" i="22"/>
  <c r="C97" i="22" s="1"/>
  <c r="J95" i="22"/>
  <c r="I95" i="22"/>
  <c r="H95" i="22"/>
  <c r="F95" i="22"/>
  <c r="E95" i="22"/>
  <c r="D95" i="22"/>
  <c r="C95" i="22"/>
  <c r="L94" i="22"/>
  <c r="B95" i="22" s="1"/>
  <c r="J93" i="22"/>
  <c r="I93" i="22"/>
  <c r="H93" i="22"/>
  <c r="G93" i="22"/>
  <c r="E93" i="22"/>
  <c r="D93" i="22"/>
  <c r="C93" i="22"/>
  <c r="B93" i="22"/>
  <c r="L92" i="22"/>
  <c r="F93" i="22" s="1"/>
  <c r="L90" i="22"/>
  <c r="J91" i="22" s="1"/>
  <c r="E89" i="22"/>
  <c r="L88" i="22"/>
  <c r="J89" i="22" s="1"/>
  <c r="J87" i="22"/>
  <c r="I87" i="22"/>
  <c r="G87" i="22"/>
  <c r="F87" i="22"/>
  <c r="E87" i="22"/>
  <c r="D87" i="22"/>
  <c r="C87" i="22"/>
  <c r="B87" i="22"/>
  <c r="L86" i="22"/>
  <c r="H87" i="22" s="1"/>
  <c r="H85" i="22"/>
  <c r="G85" i="22"/>
  <c r="L84" i="22"/>
  <c r="F85" i="22" s="1"/>
  <c r="H83" i="22"/>
  <c r="G83" i="22"/>
  <c r="F83" i="22"/>
  <c r="E83" i="22"/>
  <c r="L82" i="22"/>
  <c r="D83" i="22" s="1"/>
  <c r="J81" i="22"/>
  <c r="I81" i="22"/>
  <c r="H81" i="22"/>
  <c r="F81" i="22"/>
  <c r="E81" i="22"/>
  <c r="D81" i="22"/>
  <c r="C81" i="22"/>
  <c r="L80" i="22"/>
  <c r="B81" i="22" s="1"/>
  <c r="J57" i="22"/>
  <c r="I57" i="22"/>
  <c r="H57" i="22"/>
  <c r="G57" i="22"/>
  <c r="E57" i="22"/>
  <c r="D57" i="22"/>
  <c r="C57" i="22"/>
  <c r="B57" i="22"/>
  <c r="L56" i="22"/>
  <c r="F57" i="22" s="1"/>
  <c r="L54" i="22"/>
  <c r="J55" i="22" s="1"/>
  <c r="L52" i="22"/>
  <c r="J53" i="22" s="1"/>
  <c r="E51" i="22"/>
  <c r="L50" i="22"/>
  <c r="J51" i="22" s="1"/>
  <c r="J49" i="22"/>
  <c r="D49" i="22"/>
  <c r="M48" i="22"/>
  <c r="L48" i="22"/>
  <c r="I49" i="22" s="1"/>
  <c r="J47" i="22"/>
  <c r="L47" i="22" s="1"/>
  <c r="I47" i="22"/>
  <c r="H47" i="22"/>
  <c r="G47" i="22"/>
  <c r="F47" i="22"/>
  <c r="E47" i="22"/>
  <c r="D47" i="22"/>
  <c r="C47" i="22"/>
  <c r="B47" i="22"/>
  <c r="M46" i="22"/>
  <c r="J45" i="22"/>
  <c r="I45" i="22"/>
  <c r="G45" i="22"/>
  <c r="F45" i="22"/>
  <c r="E45" i="22"/>
  <c r="D45" i="22"/>
  <c r="C45" i="22"/>
  <c r="B45" i="22"/>
  <c r="L44" i="22"/>
  <c r="H45" i="22" s="1"/>
  <c r="J43" i="22"/>
  <c r="I43" i="22"/>
  <c r="H43" i="22"/>
  <c r="E43" i="22"/>
  <c r="D43" i="22"/>
  <c r="C43" i="22"/>
  <c r="B43" i="22"/>
  <c r="L42" i="22"/>
  <c r="G43" i="22" s="1"/>
  <c r="H41" i="22"/>
  <c r="G41" i="22"/>
  <c r="L40" i="22"/>
  <c r="F41" i="22" s="1"/>
  <c r="H39" i="22"/>
  <c r="G39" i="22"/>
  <c r="F39" i="22"/>
  <c r="B39" i="22"/>
  <c r="L38" i="22"/>
  <c r="E39" i="22" s="1"/>
  <c r="F37" i="22"/>
  <c r="E37" i="22"/>
  <c r="L36" i="22"/>
  <c r="D37" i="22" s="1"/>
  <c r="J35" i="22"/>
  <c r="E35" i="22"/>
  <c r="D35" i="22"/>
  <c r="L34" i="22"/>
  <c r="C35" i="22" s="1"/>
  <c r="J33" i="22"/>
  <c r="I33" i="22"/>
  <c r="H33" i="22"/>
  <c r="F33" i="22"/>
  <c r="E33" i="22"/>
  <c r="D33" i="22"/>
  <c r="C33" i="22"/>
  <c r="L32" i="22"/>
  <c r="B33" i="22" s="1"/>
  <c r="L30" i="22"/>
  <c r="J31" i="22" s="1"/>
  <c r="E29" i="22"/>
  <c r="L28" i="22"/>
  <c r="J29" i="22" s="1"/>
  <c r="J27" i="22"/>
  <c r="I27" i="22"/>
  <c r="G27" i="22"/>
  <c r="F27" i="22"/>
  <c r="E27" i="22"/>
  <c r="D27" i="22"/>
  <c r="C27" i="22"/>
  <c r="B27" i="22"/>
  <c r="L26" i="22"/>
  <c r="H27" i="22" s="1"/>
  <c r="H25" i="22"/>
  <c r="G25" i="22"/>
  <c r="L24" i="22"/>
  <c r="F25" i="22" s="1"/>
  <c r="F23" i="22"/>
  <c r="E23" i="22"/>
  <c r="L22" i="22"/>
  <c r="D23" i="22" s="1"/>
  <c r="M83" i="21"/>
  <c r="I82" i="21"/>
  <c r="H83" i="21" s="1"/>
  <c r="M81" i="21"/>
  <c r="H81" i="21"/>
  <c r="G81" i="21"/>
  <c r="E81" i="21"/>
  <c r="D81" i="21"/>
  <c r="C81" i="21"/>
  <c r="B81" i="21"/>
  <c r="I80" i="21"/>
  <c r="M79" i="21"/>
  <c r="G79" i="21"/>
  <c r="E79" i="21"/>
  <c r="B79" i="21"/>
  <c r="I78" i="21"/>
  <c r="D79" i="21" s="1"/>
  <c r="M77" i="21"/>
  <c r="I76" i="21"/>
  <c r="B77" i="21" s="1"/>
  <c r="M75" i="21"/>
  <c r="H75" i="21"/>
  <c r="G75" i="21"/>
  <c r="E75" i="21"/>
  <c r="D75" i="21"/>
  <c r="C75" i="21"/>
  <c r="B75" i="21"/>
  <c r="I74" i="21"/>
  <c r="E73" i="21"/>
  <c r="D73" i="21"/>
  <c r="I72" i="21"/>
  <c r="C73" i="21" s="1"/>
  <c r="E71" i="21"/>
  <c r="I70" i="21"/>
  <c r="H71" i="21" s="1"/>
  <c r="H69" i="21"/>
  <c r="G69" i="21"/>
  <c r="I68" i="21"/>
  <c r="E69" i="21" s="1"/>
  <c r="I66" i="21"/>
  <c r="H67" i="21" s="1"/>
  <c r="E65" i="21"/>
  <c r="D65" i="21"/>
  <c r="C65" i="21"/>
  <c r="B65" i="21"/>
  <c r="I64" i="21"/>
  <c r="H65" i="21" s="1"/>
  <c r="G63" i="21"/>
  <c r="E63" i="21"/>
  <c r="D63" i="21"/>
  <c r="C63" i="21"/>
  <c r="I62" i="21"/>
  <c r="B63" i="21" s="1"/>
  <c r="G61" i="21"/>
  <c r="E61" i="21"/>
  <c r="D61" i="21"/>
  <c r="I60" i="21"/>
  <c r="H61" i="21" s="1"/>
  <c r="G59" i="21"/>
  <c r="E59" i="21"/>
  <c r="I58" i="21"/>
  <c r="D59" i="21" s="1"/>
  <c r="I56" i="21"/>
  <c r="H57" i="21" s="1"/>
  <c r="H55" i="21"/>
  <c r="E55" i="21"/>
  <c r="D55" i="21"/>
  <c r="C55" i="21"/>
  <c r="B55" i="21"/>
  <c r="I54" i="21"/>
  <c r="G55" i="21" s="1"/>
  <c r="E53" i="21"/>
  <c r="D53" i="21"/>
  <c r="I52" i="21"/>
  <c r="C53" i="21" s="1"/>
  <c r="I50" i="21"/>
  <c r="H51" i="21" s="1"/>
  <c r="H49" i="21"/>
  <c r="E49" i="21"/>
  <c r="D49" i="21"/>
  <c r="C49" i="21"/>
  <c r="B49" i="21"/>
  <c r="I48" i="21"/>
  <c r="G49" i="21" s="1"/>
  <c r="I46" i="21"/>
  <c r="H47" i="21" s="1"/>
  <c r="I44" i="21"/>
  <c r="H43" i="21"/>
  <c r="G43" i="21"/>
  <c r="F43" i="21"/>
  <c r="E43" i="21"/>
  <c r="D43" i="21"/>
  <c r="C43" i="21"/>
  <c r="B43" i="21"/>
  <c r="I40" i="21"/>
  <c r="I36" i="21"/>
  <c r="I34" i="21"/>
  <c r="I32" i="21"/>
  <c r="I28" i="21"/>
  <c r="I26" i="21"/>
  <c r="I24" i="21"/>
  <c r="I18" i="21"/>
  <c r="I10" i="21"/>
  <c r="I6" i="21"/>
  <c r="I4" i="21"/>
  <c r="I39" i="20"/>
  <c r="I38" i="20" s="1"/>
  <c r="H38" i="20"/>
  <c r="G38" i="20"/>
  <c r="F38" i="20"/>
  <c r="E38" i="20"/>
  <c r="D38" i="20"/>
  <c r="C38" i="20"/>
  <c r="I37" i="20"/>
  <c r="I36" i="20"/>
  <c r="I35" i="20"/>
  <c r="I34" i="20"/>
  <c r="D13" i="20" s="1"/>
  <c r="I33" i="20"/>
  <c r="D12" i="20" s="1"/>
  <c r="I32" i="20"/>
  <c r="D11" i="20" s="1"/>
  <c r="E11" i="20" s="1"/>
  <c r="I31" i="20"/>
  <c r="I30" i="20"/>
  <c r="I29" i="20"/>
  <c r="D8" i="20" s="1"/>
  <c r="E8" i="20" s="1"/>
  <c r="I28" i="20"/>
  <c r="I27" i="20"/>
  <c r="I26" i="20"/>
  <c r="G25" i="20"/>
  <c r="E25" i="20"/>
  <c r="I25" i="20" s="1"/>
  <c r="D4" i="20" s="1"/>
  <c r="E4" i="20" s="1"/>
  <c r="D17" i="20"/>
  <c r="C17" i="20"/>
  <c r="E16" i="20"/>
  <c r="D15" i="20"/>
  <c r="D14" i="20"/>
  <c r="E10" i="20"/>
  <c r="D10" i="20"/>
  <c r="D9" i="20"/>
  <c r="E9" i="20" s="1"/>
  <c r="D7" i="20"/>
  <c r="E7" i="20" s="1"/>
  <c r="E6" i="20"/>
  <c r="D6" i="20"/>
  <c r="E5" i="20"/>
  <c r="D5" i="20"/>
  <c r="K32" i="24" l="1"/>
  <c r="J32" i="25"/>
  <c r="K66" i="24"/>
  <c r="J29" i="25"/>
  <c r="K29" i="24"/>
  <c r="K63" i="24"/>
  <c r="L45" i="22"/>
  <c r="L57" i="22"/>
  <c r="L93" i="22"/>
  <c r="L107" i="22"/>
  <c r="L43" i="22"/>
  <c r="B51" i="21"/>
  <c r="F53" i="21"/>
  <c r="B57" i="21"/>
  <c r="H59" i="21"/>
  <c r="C67" i="21"/>
  <c r="G73" i="21"/>
  <c r="C77" i="21"/>
  <c r="H79" i="21"/>
  <c r="C83" i="21"/>
  <c r="G23" i="22"/>
  <c r="I25" i="22"/>
  <c r="C31" i="22"/>
  <c r="F35" i="22"/>
  <c r="G37" i="22"/>
  <c r="I41" i="22"/>
  <c r="B53" i="22"/>
  <c r="L53" i="22" s="1"/>
  <c r="C55" i="22"/>
  <c r="I85" i="22"/>
  <c r="C91" i="22"/>
  <c r="B115" i="22"/>
  <c r="B31" i="22"/>
  <c r="G47" i="21"/>
  <c r="C51" i="21"/>
  <c r="G53" i="21"/>
  <c r="C57" i="21"/>
  <c r="D67" i="21"/>
  <c r="B71" i="21"/>
  <c r="H73" i="21"/>
  <c r="D77" i="21"/>
  <c r="D83" i="21"/>
  <c r="H23" i="22"/>
  <c r="J25" i="22"/>
  <c r="B29" i="22"/>
  <c r="D31" i="22"/>
  <c r="G35" i="22"/>
  <c r="H37" i="22"/>
  <c r="I39" i="22"/>
  <c r="J41" i="22"/>
  <c r="B51" i="22"/>
  <c r="C53" i="22"/>
  <c r="D55" i="22"/>
  <c r="J85" i="22"/>
  <c r="B89" i="22"/>
  <c r="D91" i="22"/>
  <c r="J103" i="22"/>
  <c r="B113" i="22"/>
  <c r="C115" i="22"/>
  <c r="B83" i="21"/>
  <c r="D51" i="21"/>
  <c r="H53" i="21"/>
  <c r="D57" i="21"/>
  <c r="B61" i="21"/>
  <c r="H63" i="21"/>
  <c r="E67" i="21"/>
  <c r="C71" i="21"/>
  <c r="E77" i="21"/>
  <c r="E83" i="21"/>
  <c r="I23" i="22"/>
  <c r="C29" i="22"/>
  <c r="E31" i="22"/>
  <c r="G33" i="22"/>
  <c r="L33" i="22" s="1"/>
  <c r="H35" i="22"/>
  <c r="I37" i="22"/>
  <c r="J39" i="22"/>
  <c r="B49" i="22"/>
  <c r="C51" i="22"/>
  <c r="D53" i="22"/>
  <c r="E55" i="22"/>
  <c r="G81" i="22"/>
  <c r="I83" i="22"/>
  <c r="C89" i="22"/>
  <c r="E91" i="22"/>
  <c r="G95" i="22"/>
  <c r="L95" i="22" s="1"/>
  <c r="H97" i="22"/>
  <c r="I99" i="22"/>
  <c r="J101" i="22"/>
  <c r="B111" i="22"/>
  <c r="C113" i="22"/>
  <c r="D115" i="22"/>
  <c r="E51" i="21"/>
  <c r="E57" i="21"/>
  <c r="C61" i="21"/>
  <c r="G67" i="21"/>
  <c r="D71" i="21"/>
  <c r="G77" i="21"/>
  <c r="G83" i="21"/>
  <c r="J23" i="22"/>
  <c r="D29" i="22"/>
  <c r="F31" i="22"/>
  <c r="I35" i="22"/>
  <c r="J37" i="22"/>
  <c r="C49" i="22"/>
  <c r="D51" i="22"/>
  <c r="E53" i="22"/>
  <c r="F55" i="22"/>
  <c r="J83" i="22"/>
  <c r="D89" i="22"/>
  <c r="F91" i="22"/>
  <c r="I97" i="22"/>
  <c r="J99" i="22"/>
  <c r="C111" i="22"/>
  <c r="D113" i="22"/>
  <c r="E115" i="22"/>
  <c r="B67" i="21"/>
  <c r="F51" i="21"/>
  <c r="G57" i="21"/>
  <c r="H77" i="21"/>
  <c r="G31" i="22"/>
  <c r="F53" i="22"/>
  <c r="G55" i="22"/>
  <c r="G91" i="22"/>
  <c r="D111" i="22"/>
  <c r="E113" i="22"/>
  <c r="F115" i="22"/>
  <c r="G51" i="21"/>
  <c r="G71" i="21"/>
  <c r="B25" i="22"/>
  <c r="F29" i="22"/>
  <c r="H31" i="22"/>
  <c r="B41" i="22"/>
  <c r="E49" i="22"/>
  <c r="F51" i="22"/>
  <c r="G53" i="22"/>
  <c r="H55" i="22"/>
  <c r="B85" i="22"/>
  <c r="F89" i="22"/>
  <c r="H91" i="22"/>
  <c r="B103" i="22"/>
  <c r="E111" i="22"/>
  <c r="F113" i="22"/>
  <c r="G115" i="22"/>
  <c r="B55" i="22"/>
  <c r="B91" i="22"/>
  <c r="B69" i="21"/>
  <c r="C25" i="22"/>
  <c r="G29" i="22"/>
  <c r="I31" i="22"/>
  <c r="C41" i="22"/>
  <c r="F49" i="22"/>
  <c r="G51" i="22"/>
  <c r="H53" i="22"/>
  <c r="I55" i="22"/>
  <c r="C85" i="22"/>
  <c r="G89" i="22"/>
  <c r="I91" i="22"/>
  <c r="B101" i="22"/>
  <c r="C103" i="22"/>
  <c r="F111" i="22"/>
  <c r="G113" i="22"/>
  <c r="H115" i="22"/>
  <c r="B59" i="21"/>
  <c r="C69" i="21"/>
  <c r="B23" i="22"/>
  <c r="D25" i="22"/>
  <c r="H29" i="22"/>
  <c r="B37" i="22"/>
  <c r="C39" i="22"/>
  <c r="L39" i="22" s="1"/>
  <c r="D41" i="22"/>
  <c r="G49" i="22"/>
  <c r="H51" i="22"/>
  <c r="I53" i="22"/>
  <c r="B83" i="22"/>
  <c r="D85" i="22"/>
  <c r="H89" i="22"/>
  <c r="B99" i="22"/>
  <c r="C101" i="22"/>
  <c r="D103" i="22"/>
  <c r="G111" i="22"/>
  <c r="H113" i="22"/>
  <c r="I115" i="22"/>
  <c r="F49" i="21"/>
  <c r="B53" i="21"/>
  <c r="F55" i="21"/>
  <c r="C59" i="21"/>
  <c r="G65" i="21"/>
  <c r="D69" i="21"/>
  <c r="B73" i="21"/>
  <c r="C79" i="21"/>
  <c r="C23" i="22"/>
  <c r="E25" i="22"/>
  <c r="I29" i="22"/>
  <c r="B35" i="22"/>
  <c r="L35" i="22" s="1"/>
  <c r="C37" i="22"/>
  <c r="D39" i="22"/>
  <c r="E41" i="22"/>
  <c r="F43" i="22"/>
  <c r="H49" i="22"/>
  <c r="I51" i="22"/>
  <c r="C83" i="22"/>
  <c r="E85" i="22"/>
  <c r="I89" i="22"/>
  <c r="B97" i="22"/>
  <c r="C99" i="22"/>
  <c r="D101" i="22"/>
  <c r="E103" i="22"/>
  <c r="H111" i="22"/>
  <c r="I113" i="22"/>
  <c r="L101" i="22" l="1"/>
  <c r="L91" i="22"/>
  <c r="L97" i="22"/>
  <c r="L37" i="22"/>
  <c r="L55" i="22"/>
  <c r="L41" i="22"/>
  <c r="L113" i="22"/>
  <c r="L51" i="22"/>
  <c r="L99" i="22"/>
  <c r="L103" i="22"/>
  <c r="L115" i="22"/>
  <c r="L111" i="22"/>
  <c r="L49" i="22"/>
</calcChain>
</file>

<file path=xl/sharedStrings.xml><?xml version="1.0" encoding="utf-8"?>
<sst xmlns="http://schemas.openxmlformats.org/spreadsheetml/2006/main" count="605" uniqueCount="238">
  <si>
    <t>1　主要経済指標</t>
    <rPh sb="2" eb="4">
      <t>シュヨウ</t>
    </rPh>
    <rPh sb="4" eb="6">
      <t>ケイザイ</t>
    </rPh>
    <rPh sb="6" eb="8">
      <t>シヒョウ</t>
    </rPh>
    <phoneticPr fontId="3"/>
  </si>
  <si>
    <t>単位</t>
    <rPh sb="0" eb="2">
      <t>タンイ</t>
    </rPh>
    <phoneticPr fontId="3"/>
  </si>
  <si>
    <t>全国</t>
    <rPh sb="0" eb="2">
      <t>ゼンコク</t>
    </rPh>
    <phoneticPr fontId="3"/>
  </si>
  <si>
    <t>東北</t>
    <rPh sb="0" eb="2">
      <t>トウホク</t>
    </rPh>
    <phoneticPr fontId="3"/>
  </si>
  <si>
    <t>資　料　出　所</t>
    <rPh sb="0" eb="1">
      <t>シ</t>
    </rPh>
    <rPh sb="2" eb="3">
      <t>リョウ</t>
    </rPh>
    <rPh sb="4" eb="5">
      <t>デ</t>
    </rPh>
    <rPh sb="6" eb="7">
      <t>ショ</t>
    </rPh>
    <phoneticPr fontId="3"/>
  </si>
  <si>
    <t>全国比％</t>
    <rPh sb="0" eb="3">
      <t>ゼンコクヒ</t>
    </rPh>
    <phoneticPr fontId="3"/>
  </si>
  <si>
    <t>総面積</t>
    <rPh sb="0" eb="3">
      <t>ソウメンセキ</t>
    </rPh>
    <phoneticPr fontId="3"/>
  </si>
  <si>
    <t>耕地面積</t>
    <rPh sb="0" eb="2">
      <t>コウチ</t>
    </rPh>
    <rPh sb="2" eb="4">
      <t>メンセキ</t>
    </rPh>
    <phoneticPr fontId="3"/>
  </si>
  <si>
    <t>千ha</t>
    <rPh sb="0" eb="1">
      <t>セン</t>
    </rPh>
    <phoneticPr fontId="3"/>
  </si>
  <si>
    <t>人口</t>
    <rPh sb="0" eb="2">
      <t>ジンコウ</t>
    </rPh>
    <phoneticPr fontId="3"/>
  </si>
  <si>
    <t>千人</t>
    <rPh sb="0" eb="2">
      <t>センニン</t>
    </rPh>
    <phoneticPr fontId="3"/>
  </si>
  <si>
    <t>就業人口</t>
    <rPh sb="0" eb="2">
      <t>シュウギョウ</t>
    </rPh>
    <rPh sb="2" eb="4">
      <t>ジンコウ</t>
    </rPh>
    <phoneticPr fontId="3"/>
  </si>
  <si>
    <t>第一次産業</t>
    <rPh sb="0" eb="3">
      <t>ダイイチジ</t>
    </rPh>
    <rPh sb="3" eb="5">
      <t>サンギョウ</t>
    </rPh>
    <phoneticPr fontId="3"/>
  </si>
  <si>
    <t>第二次産業</t>
    <rPh sb="0" eb="3">
      <t>ダイニジ</t>
    </rPh>
    <rPh sb="3" eb="5">
      <t>サンギョウ</t>
    </rPh>
    <phoneticPr fontId="3"/>
  </si>
  <si>
    <t>第三次産業</t>
    <rPh sb="0" eb="3">
      <t>ダイサンジ</t>
    </rPh>
    <rPh sb="3" eb="5">
      <t>サンギョウ</t>
    </rPh>
    <phoneticPr fontId="3"/>
  </si>
  <si>
    <t>製造品出荷額</t>
    <rPh sb="0" eb="2">
      <t>セイゾウ</t>
    </rPh>
    <rPh sb="2" eb="3">
      <t>ヒン</t>
    </rPh>
    <rPh sb="3" eb="5">
      <t>シュッカ</t>
    </rPh>
    <rPh sb="5" eb="6">
      <t>ガク</t>
    </rPh>
    <phoneticPr fontId="3"/>
  </si>
  <si>
    <t>億円</t>
    <rPh sb="0" eb="2">
      <t>オクエン</t>
    </rPh>
    <phoneticPr fontId="3"/>
  </si>
  <si>
    <t>産業別県内総生産</t>
    <rPh sb="0" eb="3">
      <t>サンギョウベツ</t>
    </rPh>
    <rPh sb="3" eb="5">
      <t>ケンナイ</t>
    </rPh>
    <rPh sb="5" eb="8">
      <t>ソウセイサン</t>
    </rPh>
    <phoneticPr fontId="3"/>
  </si>
  <si>
    <t>自動車保有台数</t>
    <rPh sb="0" eb="3">
      <t>ジドウシャ</t>
    </rPh>
    <rPh sb="3" eb="5">
      <t>ホユウ</t>
    </rPh>
    <rPh sb="5" eb="7">
      <t>ダイスウ</t>
    </rPh>
    <phoneticPr fontId="3"/>
  </si>
  <si>
    <t>台</t>
    <rPh sb="0" eb="1">
      <t>ダイ</t>
    </rPh>
    <phoneticPr fontId="3"/>
  </si>
  <si>
    <t>人口当たり自家用乗用自動車普及率</t>
    <rPh sb="0" eb="2">
      <t>ジンコウ</t>
    </rPh>
    <rPh sb="2" eb="3">
      <t>ア</t>
    </rPh>
    <rPh sb="5" eb="8">
      <t>ジカヨウ</t>
    </rPh>
    <rPh sb="8" eb="10">
      <t>ジョウヨウ</t>
    </rPh>
    <rPh sb="10" eb="13">
      <t>ジドウシャ</t>
    </rPh>
    <rPh sb="13" eb="16">
      <t>フキュウリツ</t>
    </rPh>
    <phoneticPr fontId="3"/>
  </si>
  <si>
    <t>台／人</t>
    <rPh sb="0" eb="1">
      <t>ダイ</t>
    </rPh>
    <rPh sb="2" eb="3">
      <t>ニン</t>
    </rPh>
    <phoneticPr fontId="3"/>
  </si>
  <si>
    <t>※東北、各県とも面積値に境界未定分は含まない。</t>
    <rPh sb="1" eb="3">
      <t>トウホク</t>
    </rPh>
    <rPh sb="4" eb="6">
      <t>カクケン</t>
    </rPh>
    <rPh sb="8" eb="10">
      <t>メンセキ</t>
    </rPh>
    <rPh sb="10" eb="11">
      <t>チ</t>
    </rPh>
    <rPh sb="12" eb="14">
      <t>キョウカイ</t>
    </rPh>
    <rPh sb="14" eb="16">
      <t>ミテイ</t>
    </rPh>
    <rPh sb="16" eb="17">
      <t>ブン</t>
    </rPh>
    <rPh sb="18" eb="19">
      <t>フク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</si>
  <si>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</si>
  <si>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</si>
  <si>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</si>
  <si>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</si>
  <si>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</si>
  <si>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</si>
  <si>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２  輸送機関別旅客輸送人員と分担率の推移</t>
    <rPh sb="3" eb="5">
      <t>ユソウ</t>
    </rPh>
    <rPh sb="5" eb="8">
      <t>キカンベツ</t>
    </rPh>
    <rPh sb="8" eb="10">
      <t>リョカク</t>
    </rPh>
    <rPh sb="10" eb="12">
      <t>ユソウ</t>
    </rPh>
    <rPh sb="12" eb="14">
      <t>ジンイン</t>
    </rPh>
    <rPh sb="15" eb="18">
      <t>ブンタンリツ</t>
    </rPh>
    <rPh sb="19" eb="21">
      <t>スイイ</t>
    </rPh>
    <phoneticPr fontId="3"/>
  </si>
  <si>
    <t>単位：千人</t>
    <rPh sb="0" eb="2">
      <t>タンイ</t>
    </rPh>
    <rPh sb="3" eb="4">
      <t>セン</t>
    </rPh>
    <rPh sb="4" eb="5">
      <t>ニン</t>
    </rPh>
    <phoneticPr fontId="3"/>
  </si>
  <si>
    <t>ＪＲ（国鉄）</t>
    <rPh sb="3" eb="5">
      <t>コクテツ</t>
    </rPh>
    <phoneticPr fontId="3"/>
  </si>
  <si>
    <t>民鉄</t>
    <rPh sb="0" eb="1">
      <t>ミン</t>
    </rPh>
    <rPh sb="1" eb="2">
      <t>テツ</t>
    </rPh>
    <phoneticPr fontId="3"/>
  </si>
  <si>
    <t>自家用車</t>
    <rPh sb="0" eb="4">
      <t>ジカヨウシャ</t>
    </rPh>
    <phoneticPr fontId="3"/>
  </si>
  <si>
    <t>旅客船</t>
    <rPh sb="0" eb="3">
      <t>リョカクセン</t>
    </rPh>
    <phoneticPr fontId="3"/>
  </si>
  <si>
    <t>航空</t>
    <rPh sb="0" eb="2">
      <t>コウクウ</t>
    </rPh>
    <phoneticPr fontId="3"/>
  </si>
  <si>
    <t>合計</t>
    <rPh sb="0" eb="2">
      <t>ゴウケイ</t>
    </rPh>
    <phoneticPr fontId="3"/>
  </si>
  <si>
    <t>昭和55年度</t>
    <rPh sb="0" eb="2">
      <t>ショウワ</t>
    </rPh>
    <rPh sb="4" eb="5">
      <t>ネン</t>
    </rPh>
    <rPh sb="5" eb="6">
      <t>ド</t>
    </rPh>
    <phoneticPr fontId="3"/>
  </si>
  <si>
    <t>昭和60年度</t>
    <rPh sb="0" eb="2">
      <t>ショウワ</t>
    </rPh>
    <rPh sb="4" eb="5">
      <t>ネン</t>
    </rPh>
    <rPh sb="5" eb="6">
      <t>ド</t>
    </rPh>
    <phoneticPr fontId="3"/>
  </si>
  <si>
    <t>昭和61年度</t>
    <rPh sb="0" eb="2">
      <t>ショウワ</t>
    </rPh>
    <rPh sb="4" eb="5">
      <t>ネン</t>
    </rPh>
    <rPh sb="5" eb="6">
      <t>ド</t>
    </rPh>
    <phoneticPr fontId="3"/>
  </si>
  <si>
    <t>昭和62年度</t>
    <rPh sb="0" eb="2">
      <t>ショウワ</t>
    </rPh>
    <rPh sb="4" eb="6">
      <t>ネンド</t>
    </rPh>
    <phoneticPr fontId="3"/>
  </si>
  <si>
    <t>昭和63年度</t>
    <rPh sb="0" eb="2">
      <t>ショウワ</t>
    </rPh>
    <rPh sb="4" eb="6">
      <t>ネンド</t>
    </rPh>
    <phoneticPr fontId="3"/>
  </si>
  <si>
    <t>平成元年度</t>
    <rPh sb="0" eb="2">
      <t>ヘイセイ</t>
    </rPh>
    <rPh sb="2" eb="4">
      <t>ガンネン</t>
    </rPh>
    <rPh sb="4" eb="5">
      <t>ド</t>
    </rPh>
    <phoneticPr fontId="3"/>
  </si>
  <si>
    <t>平成２年度</t>
    <rPh sb="0" eb="2">
      <t>ヘイセイ</t>
    </rPh>
    <rPh sb="3" eb="4">
      <t>ネン</t>
    </rPh>
    <rPh sb="4" eb="5">
      <t>ド</t>
    </rPh>
    <phoneticPr fontId="3"/>
  </si>
  <si>
    <t>平成３年度</t>
    <rPh sb="0" eb="2">
      <t>ヘイセイ</t>
    </rPh>
    <rPh sb="3" eb="4">
      <t>ネン</t>
    </rPh>
    <rPh sb="4" eb="5">
      <t>ド</t>
    </rPh>
    <phoneticPr fontId="3"/>
  </si>
  <si>
    <t>平成４年度</t>
    <rPh sb="0" eb="2">
      <t>ヘイセイ</t>
    </rPh>
    <rPh sb="3" eb="4">
      <t>ネン</t>
    </rPh>
    <rPh sb="4" eb="5">
      <t>ド</t>
    </rPh>
    <phoneticPr fontId="3"/>
  </si>
  <si>
    <t>平成５年度</t>
    <rPh sb="0" eb="2">
      <t>ヘイセイ</t>
    </rPh>
    <rPh sb="3" eb="4">
      <t>ネン</t>
    </rPh>
    <rPh sb="4" eb="5">
      <t>ド</t>
    </rPh>
    <phoneticPr fontId="3"/>
  </si>
  <si>
    <t>平成６年度</t>
    <rPh sb="0" eb="2">
      <t>ヘイセイ</t>
    </rPh>
    <rPh sb="3" eb="4">
      <t>ネン</t>
    </rPh>
    <rPh sb="4" eb="5">
      <t>ド</t>
    </rPh>
    <phoneticPr fontId="3"/>
  </si>
  <si>
    <t>平成７年度</t>
    <rPh sb="0" eb="2">
      <t>ヘイセイ</t>
    </rPh>
    <rPh sb="3" eb="4">
      <t>ネン</t>
    </rPh>
    <rPh sb="4" eb="5">
      <t>ド</t>
    </rPh>
    <phoneticPr fontId="3"/>
  </si>
  <si>
    <t>平成８年度</t>
    <rPh sb="0" eb="2">
      <t>ヘイセイ</t>
    </rPh>
    <rPh sb="3" eb="4">
      <t>ネン</t>
    </rPh>
    <rPh sb="4" eb="5">
      <t>ド</t>
    </rPh>
    <phoneticPr fontId="3"/>
  </si>
  <si>
    <t>平成９年度</t>
    <rPh sb="0" eb="2">
      <t>ヘイセイ</t>
    </rPh>
    <rPh sb="3" eb="4">
      <t>ネン</t>
    </rPh>
    <rPh sb="4" eb="5">
      <t>ド</t>
    </rPh>
    <phoneticPr fontId="3"/>
  </si>
  <si>
    <t>平成10年度</t>
    <rPh sb="0" eb="2">
      <t>ヘイセイ</t>
    </rPh>
    <rPh sb="4" eb="5">
      <t>ネン</t>
    </rPh>
    <rPh sb="5" eb="6">
      <t>ド</t>
    </rPh>
    <phoneticPr fontId="3"/>
  </si>
  <si>
    <t>平成11年度</t>
    <rPh sb="0" eb="2">
      <t>ヘイセイ</t>
    </rPh>
    <rPh sb="4" eb="5">
      <t>ネン</t>
    </rPh>
    <rPh sb="5" eb="6">
      <t>ド</t>
    </rPh>
    <phoneticPr fontId="3"/>
  </si>
  <si>
    <t>平成12年度</t>
    <rPh sb="0" eb="2">
      <t>ヘイセイ</t>
    </rPh>
    <rPh sb="4" eb="5">
      <t>ネン</t>
    </rPh>
    <rPh sb="5" eb="6">
      <t>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</si>
  <si>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</si>
  <si>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</si>
  <si>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</si>
  <si>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</si>
  <si>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</si>
  <si>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</si>
  <si>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</si>
  <si>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</si>
  <si>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</si>
  <si>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</si>
  <si>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－</t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</si>
  <si>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</si>
  <si>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</si>
  <si>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</si>
  <si>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</si>
  <si>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</si>
  <si>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</si>
  <si>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</si>
  <si>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</si>
  <si>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※平成22年度分より自家用旅客乗用車（登録自動車・軽自動車）を除く。</t>
    <rPh sb="1" eb="3">
      <t>ヘイセイ</t>
    </rPh>
    <rPh sb="5" eb="7">
      <t>ネンド</t>
    </rPh>
    <rPh sb="7" eb="8">
      <t>ブン</t>
    </rPh>
    <rPh sb="10" eb="13">
      <t>ジカヨウ</t>
    </rPh>
    <rPh sb="13" eb="15">
      <t>リョカク</t>
    </rPh>
    <rPh sb="15" eb="17">
      <t>ジョウヨウ</t>
    </rPh>
    <rPh sb="17" eb="18">
      <t>シャ</t>
    </rPh>
    <rPh sb="19" eb="21">
      <t>トウロク</t>
    </rPh>
    <rPh sb="21" eb="24">
      <t>ジドウシャ</t>
    </rPh>
    <rPh sb="25" eb="29">
      <t>ケイジドウシャ</t>
    </rPh>
    <rPh sb="31" eb="32">
      <t>ノゾ</t>
    </rPh>
    <phoneticPr fontId="3"/>
  </si>
  <si>
    <t>３　東北と全国の旅客流動の推移</t>
    <rPh sb="2" eb="4">
      <t>トウホク</t>
    </rPh>
    <rPh sb="5" eb="7">
      <t>ゼンコク</t>
    </rPh>
    <rPh sb="8" eb="10">
      <t>リョカク</t>
    </rPh>
    <rPh sb="10" eb="12">
      <t>リュウドウ</t>
    </rPh>
    <rPh sb="13" eb="15">
      <t>スイイ</t>
    </rPh>
    <phoneticPr fontId="3"/>
  </si>
  <si>
    <t>（1）東北発</t>
    <rPh sb="3" eb="5">
      <t>トウホク</t>
    </rPh>
    <rPh sb="5" eb="6">
      <t>ハツ</t>
    </rPh>
    <phoneticPr fontId="3"/>
  </si>
  <si>
    <t>北海道</t>
    <rPh sb="0" eb="3">
      <t>ホッカイドウ</t>
    </rPh>
    <phoneticPr fontId="3"/>
  </si>
  <si>
    <t>関東</t>
    <rPh sb="0" eb="2">
      <t>カントウ</t>
    </rPh>
    <phoneticPr fontId="3"/>
  </si>
  <si>
    <t>北陸</t>
    <rPh sb="0" eb="2">
      <t>ホクリク</t>
    </rPh>
    <phoneticPr fontId="3"/>
  </si>
  <si>
    <t>中京</t>
    <rPh sb="0" eb="2">
      <t>チュウキョウ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</si>
  <si>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</si>
  <si>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</si>
  <si>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</si>
  <si>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</si>
  <si>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沖縄</t>
    <rPh sb="0" eb="2">
      <t>オキナワ</t>
    </rPh>
    <phoneticPr fontId="3"/>
  </si>
  <si>
    <t>平成9年度</t>
    <rPh sb="0" eb="2">
      <t>ヘイセイ</t>
    </rPh>
    <rPh sb="3" eb="5">
      <t>ネンド</t>
    </rPh>
    <phoneticPr fontId="3"/>
  </si>
  <si>
    <t>平成10年度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</si>
  <si>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</si>
  <si>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</si>
  <si>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</si>
  <si>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</si>
  <si>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</si>
  <si>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</si>
  <si>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</si>
  <si>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</si>
  <si>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</si>
  <si>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</si>
  <si>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</si>
  <si>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</si>
  <si>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</si>
  <si>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</si>
  <si>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</si>
  <si>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</si>
  <si>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</si>
  <si>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（2）東北着</t>
    <rPh sb="3" eb="5">
      <t>トウホク</t>
    </rPh>
    <rPh sb="5" eb="6">
      <t>チャク</t>
    </rPh>
    <phoneticPr fontId="3"/>
  </si>
  <si>
    <t>４．輸送機関別発着トン数の推移（東北発・着）</t>
    <rPh sb="2" eb="4">
      <t>ユソウ</t>
    </rPh>
    <rPh sb="4" eb="7">
      <t>キカンベツ</t>
    </rPh>
    <rPh sb="7" eb="9">
      <t>ハッチャク</t>
    </rPh>
    <rPh sb="11" eb="12">
      <t>スウ</t>
    </rPh>
    <rPh sb="13" eb="15">
      <t>スイイ</t>
    </rPh>
    <rPh sb="16" eb="18">
      <t>トウホク</t>
    </rPh>
    <rPh sb="18" eb="19">
      <t>ハツ</t>
    </rPh>
    <rPh sb="20" eb="21">
      <t>チャク</t>
    </rPh>
    <phoneticPr fontId="3"/>
  </si>
  <si>
    <t>　　　単位：千トン</t>
    <rPh sb="3" eb="5">
      <t>タンイ</t>
    </rPh>
    <rPh sb="6" eb="7">
      <t>セン</t>
    </rPh>
    <phoneticPr fontId="3"/>
  </si>
  <si>
    <t>種   別</t>
    <rPh sb="0" eb="5">
      <t>シュベツ</t>
    </rPh>
    <phoneticPr fontId="3"/>
  </si>
  <si>
    <t>発　　　　　　　　　　送</t>
    <rPh sb="0" eb="1">
      <t>ハツトウチャク</t>
    </rPh>
    <rPh sb="11" eb="12">
      <t>ソウ</t>
    </rPh>
    <phoneticPr fontId="3"/>
  </si>
  <si>
    <t>年度</t>
    <rPh sb="0" eb="2">
      <t>ネンド</t>
    </rPh>
    <phoneticPr fontId="3"/>
  </si>
  <si>
    <t xml:space="preserve"> 県</t>
    <rPh sb="1" eb="2">
      <t>ケン</t>
    </rPh>
    <phoneticPr fontId="3"/>
  </si>
  <si>
    <t>輸送機関</t>
    <rPh sb="0" eb="2">
      <t>ユソウ</t>
    </rPh>
    <rPh sb="2" eb="4">
      <t>キカン</t>
    </rPh>
    <phoneticPr fontId="3"/>
  </si>
  <si>
    <t>比較（%）</t>
    <rPh sb="0" eb="2">
      <t>ヒカク</t>
    </rPh>
    <phoneticPr fontId="3"/>
  </si>
  <si>
    <t>鉄         道</t>
    <rPh sb="0" eb="1">
      <t>テツ</t>
    </rPh>
    <rPh sb="10" eb="11">
      <t>ミチ</t>
    </rPh>
    <phoneticPr fontId="3"/>
  </si>
  <si>
    <t>青</t>
    <rPh sb="0" eb="1">
      <t>アオ</t>
    </rPh>
    <phoneticPr fontId="3"/>
  </si>
  <si>
    <t>海         運</t>
    <rPh sb="0" eb="1">
      <t>ウミ</t>
    </rPh>
    <rPh sb="10" eb="11">
      <t>ウン</t>
    </rPh>
    <phoneticPr fontId="3"/>
  </si>
  <si>
    <t>森</t>
    <rPh sb="0" eb="1">
      <t>モリ</t>
    </rPh>
    <phoneticPr fontId="3"/>
  </si>
  <si>
    <t>自   動   車</t>
    <rPh sb="0" eb="1">
      <t>ジ</t>
    </rPh>
    <rPh sb="4" eb="5">
      <t>ドウ</t>
    </rPh>
    <rPh sb="8" eb="9">
      <t>クルマ</t>
    </rPh>
    <phoneticPr fontId="3"/>
  </si>
  <si>
    <t>計</t>
    <rPh sb="0" eb="1">
      <t>ケイ</t>
    </rPh>
    <phoneticPr fontId="3"/>
  </si>
  <si>
    <t>岩</t>
    <rPh sb="0" eb="1">
      <t>イワ</t>
    </rPh>
    <phoneticPr fontId="3"/>
  </si>
  <si>
    <t>手</t>
    <rPh sb="0" eb="1">
      <t>テ</t>
    </rPh>
    <phoneticPr fontId="3"/>
  </si>
  <si>
    <t>宮</t>
    <rPh sb="0" eb="1">
      <t>ミヤ</t>
    </rPh>
    <phoneticPr fontId="3"/>
  </si>
  <si>
    <t>城</t>
    <rPh sb="0" eb="1">
      <t>シロ</t>
    </rPh>
    <phoneticPr fontId="3"/>
  </si>
  <si>
    <t>福</t>
    <rPh sb="0" eb="1">
      <t>フク</t>
    </rPh>
    <phoneticPr fontId="3"/>
  </si>
  <si>
    <t>島</t>
    <rPh sb="0" eb="1">
      <t>シマ</t>
    </rPh>
    <phoneticPr fontId="3"/>
  </si>
  <si>
    <t>秋</t>
    <rPh sb="0" eb="1">
      <t>アキ</t>
    </rPh>
    <phoneticPr fontId="3"/>
  </si>
  <si>
    <t>田</t>
    <rPh sb="0" eb="1">
      <t>タ</t>
    </rPh>
    <phoneticPr fontId="3"/>
  </si>
  <si>
    <t>山</t>
    <rPh sb="0" eb="1">
      <t>ヤマ</t>
    </rPh>
    <phoneticPr fontId="3"/>
  </si>
  <si>
    <t>形</t>
    <rPh sb="0" eb="1">
      <t>ガタ</t>
    </rPh>
    <phoneticPr fontId="3"/>
  </si>
  <si>
    <t>合</t>
    <rPh sb="0" eb="1">
      <t>ゴウ</t>
    </rPh>
    <phoneticPr fontId="3"/>
  </si>
  <si>
    <t>到　　　　　　　　　　着</t>
    <rPh sb="0" eb="12">
      <t>トウチャク</t>
    </rPh>
    <phoneticPr fontId="3"/>
  </si>
  <si>
    <t>　　　資料：「貨物地域流動調査」</t>
    <rPh sb="3" eb="5">
      <t>シリョウ</t>
    </rPh>
    <rPh sb="7" eb="9">
      <t>カモツ</t>
    </rPh>
    <rPh sb="9" eb="11">
      <t>チイキ</t>
    </rPh>
    <rPh sb="11" eb="13">
      <t>リュウドウ</t>
    </rPh>
    <rPh sb="13" eb="15">
      <t>チョウサ</t>
    </rPh>
    <phoneticPr fontId="3"/>
  </si>
  <si>
    <t>２．東北発着相互輸送量を含む。</t>
    <rPh sb="2" eb="4">
      <t>トウホク</t>
    </rPh>
    <rPh sb="4" eb="6">
      <t>ハッチャク</t>
    </rPh>
    <rPh sb="6" eb="8">
      <t>ソウゴ</t>
    </rPh>
    <rPh sb="8" eb="11">
      <t>ユソウリョウ</t>
    </rPh>
    <rPh sb="12" eb="13">
      <t>フク</t>
    </rPh>
    <phoneticPr fontId="3"/>
  </si>
  <si>
    <t>５．輸送機関別貨物流動量</t>
    <rPh sb="2" eb="4">
      <t>ユソウ</t>
    </rPh>
    <rPh sb="4" eb="7">
      <t>キカンベツ</t>
    </rPh>
    <rPh sb="7" eb="9">
      <t>カモツ</t>
    </rPh>
    <rPh sb="9" eb="11">
      <t>リュウドウ</t>
    </rPh>
    <rPh sb="11" eb="12">
      <t>リョウ</t>
    </rPh>
    <phoneticPr fontId="3"/>
  </si>
  <si>
    <t>単位：千トン</t>
    <rPh sb="0" eb="2">
      <t>タンイ</t>
    </rPh>
    <rPh sb="3" eb="4">
      <t>セン</t>
    </rPh>
    <phoneticPr fontId="3"/>
  </si>
  <si>
    <t>発</t>
    <rPh sb="0" eb="1">
      <t>ハツ</t>
    </rPh>
    <phoneticPr fontId="3"/>
  </si>
  <si>
    <t>機関別</t>
    <rPh sb="0" eb="3">
      <t>キカンベツ</t>
    </rPh>
    <phoneticPr fontId="3"/>
  </si>
  <si>
    <t>着　　　　　　　　　　地</t>
    <rPh sb="0" eb="1">
      <t>チャク</t>
    </rPh>
    <rPh sb="11" eb="12">
      <t>チ</t>
    </rPh>
    <phoneticPr fontId="3"/>
  </si>
  <si>
    <t>地</t>
    <rPh sb="0" eb="1">
      <t>チ</t>
    </rPh>
    <phoneticPr fontId="3"/>
  </si>
  <si>
    <t>関　東</t>
    <rPh sb="0" eb="3">
      <t>カントウ</t>
    </rPh>
    <phoneticPr fontId="3"/>
  </si>
  <si>
    <t>北　陸</t>
    <rPh sb="0" eb="3">
      <t>ホクリク</t>
    </rPh>
    <phoneticPr fontId="3"/>
  </si>
  <si>
    <t>中　京</t>
    <rPh sb="0" eb="3">
      <t>チュウキョウ</t>
    </rPh>
    <phoneticPr fontId="3"/>
  </si>
  <si>
    <t>近　畿</t>
    <rPh sb="0" eb="3">
      <t>キンキ</t>
    </rPh>
    <phoneticPr fontId="3"/>
  </si>
  <si>
    <t>中　国</t>
    <rPh sb="0" eb="3">
      <t>チュウゴク</t>
    </rPh>
    <phoneticPr fontId="3"/>
  </si>
  <si>
    <t>四　国</t>
    <rPh sb="0" eb="3">
      <t>シコク</t>
    </rPh>
    <phoneticPr fontId="3"/>
  </si>
  <si>
    <t>九　州</t>
    <rPh sb="0" eb="3">
      <t>キュウシュウ</t>
    </rPh>
    <phoneticPr fontId="3"/>
  </si>
  <si>
    <t>合　計</t>
    <rPh sb="0" eb="3">
      <t>ゴウケイ</t>
    </rPh>
    <phoneticPr fontId="3"/>
  </si>
  <si>
    <t>鉄     道</t>
    <rPh sb="0" eb="1">
      <t>テツ</t>
    </rPh>
    <rPh sb="6" eb="7">
      <t>ミチ</t>
    </rPh>
    <phoneticPr fontId="3"/>
  </si>
  <si>
    <t>海     運</t>
    <rPh sb="0" eb="1">
      <t>ウミ</t>
    </rPh>
    <rPh sb="6" eb="7">
      <t>ウン</t>
    </rPh>
    <phoneticPr fontId="3"/>
  </si>
  <si>
    <t>自 動 車</t>
    <rPh sb="0" eb="1">
      <t>ジ</t>
    </rPh>
    <rPh sb="2" eb="3">
      <t>ドウ</t>
    </rPh>
    <rPh sb="4" eb="5">
      <t>クルマ</t>
    </rPh>
    <phoneticPr fontId="3"/>
  </si>
  <si>
    <t>（注）千トン未満四捨五入のため、必ずしも合計と一致しない。</t>
    <rPh sb="1" eb="2">
      <t>チュウ</t>
    </rPh>
    <rPh sb="3" eb="4">
      <t>セン</t>
    </rPh>
    <rPh sb="6" eb="8">
      <t>ミマン</t>
    </rPh>
    <rPh sb="8" eb="12">
      <t>シシャゴニュウ</t>
    </rPh>
    <rPh sb="16" eb="17">
      <t>カナラ</t>
    </rPh>
    <rPh sb="20" eb="22">
      <t>ゴウケイ</t>
    </rPh>
    <rPh sb="23" eb="25">
      <t>イッチ</t>
    </rPh>
    <phoneticPr fontId="3"/>
  </si>
  <si>
    <t>着</t>
    <rPh sb="0" eb="1">
      <t>チャク</t>
    </rPh>
    <phoneticPr fontId="3"/>
  </si>
  <si>
    <t>発　　　　　　　　　　地</t>
    <rPh sb="0" eb="1">
      <t>ハツ</t>
    </rPh>
    <rPh sb="11" eb="12">
      <t>チ</t>
    </rPh>
    <phoneticPr fontId="3"/>
  </si>
  <si>
    <t>着地</t>
    <rPh sb="0" eb="2">
      <t>チャクチ</t>
    </rPh>
    <phoneticPr fontId="3"/>
  </si>
  <si>
    <t>青　　森</t>
    <rPh sb="0" eb="4">
      <t>アオモリ</t>
    </rPh>
    <phoneticPr fontId="3"/>
  </si>
  <si>
    <t>岩　　手</t>
    <rPh sb="0" eb="4">
      <t>イワテ</t>
    </rPh>
    <phoneticPr fontId="3"/>
  </si>
  <si>
    <t>宮　　城</t>
    <rPh sb="0" eb="4">
      <t>ミヤギ</t>
    </rPh>
    <phoneticPr fontId="3"/>
  </si>
  <si>
    <t>福　　島</t>
    <rPh sb="0" eb="4">
      <t>フクシマ</t>
    </rPh>
    <phoneticPr fontId="3"/>
  </si>
  <si>
    <t>秋　　田</t>
    <rPh sb="0" eb="1">
      <t>アキ</t>
    </rPh>
    <rPh sb="3" eb="4">
      <t>タ</t>
    </rPh>
    <phoneticPr fontId="3"/>
  </si>
  <si>
    <t>山　　形</t>
    <rPh sb="0" eb="1">
      <t>ヤマ</t>
    </rPh>
    <rPh sb="3" eb="4">
      <t>カタチ</t>
    </rPh>
    <phoneticPr fontId="3"/>
  </si>
  <si>
    <t>合　　計</t>
    <rPh sb="0" eb="4">
      <t>ゴウケイ</t>
    </rPh>
    <phoneticPr fontId="3"/>
  </si>
  <si>
    <t>発地</t>
    <rPh sb="0" eb="1">
      <t>ハツ</t>
    </rPh>
    <rPh sb="1" eb="2">
      <t>チ</t>
    </rPh>
    <phoneticPr fontId="3"/>
  </si>
  <si>
    <t>形</t>
    <rPh sb="0" eb="1">
      <t>カタ</t>
    </rPh>
    <phoneticPr fontId="3"/>
  </si>
  <si>
    <t>　　資料：「貨物地域流動調査」</t>
    <rPh sb="2" eb="4">
      <t>シリョウ</t>
    </rPh>
    <rPh sb="6" eb="8">
      <t>カモツ</t>
    </rPh>
    <rPh sb="8" eb="10">
      <t>チイキ</t>
    </rPh>
    <rPh sb="10" eb="12">
      <t>リュウドウ</t>
    </rPh>
    <rPh sb="12" eb="14">
      <t>チョウサ</t>
    </rPh>
    <phoneticPr fontId="3"/>
  </si>
  <si>
    <t>Ⅱ．東北地方の主要経済、運輸等の現況</t>
    <phoneticPr fontId="16"/>
  </si>
  <si>
    <t>主要経済指標</t>
    <phoneticPr fontId="16"/>
  </si>
  <si>
    <t>輸送機関別旅客輸送人員と分担率の推移</t>
    <phoneticPr fontId="16"/>
  </si>
  <si>
    <t>東北と全国の旅客流動の推移</t>
    <phoneticPr fontId="16"/>
  </si>
  <si>
    <t>東北発</t>
    <phoneticPr fontId="16"/>
  </si>
  <si>
    <t>東北着</t>
    <phoneticPr fontId="16"/>
  </si>
  <si>
    <t>輸送機関別発着トン数の推移（東北発・着）</t>
    <phoneticPr fontId="16"/>
  </si>
  <si>
    <t>輸送機関別貨物流動量</t>
    <phoneticPr fontId="3"/>
  </si>
  <si>
    <t>番号</t>
    <rPh sb="0" eb="2">
      <t>バンゴウ</t>
    </rPh>
    <phoneticPr fontId="3"/>
  </si>
  <si>
    <t>Ⅱ-1</t>
    <phoneticPr fontId="3"/>
  </si>
  <si>
    <t>Ⅱ-2</t>
  </si>
  <si>
    <t>Ⅱ-4</t>
    <phoneticPr fontId="3"/>
  </si>
  <si>
    <t>Ⅱ-3</t>
    <phoneticPr fontId="3"/>
  </si>
  <si>
    <t>Ⅱ-5-1,2</t>
    <phoneticPr fontId="3"/>
  </si>
  <si>
    <t>Ⅱ-5-3</t>
    <phoneticPr fontId="3"/>
  </si>
  <si>
    <t>タイトル</t>
    <phoneticPr fontId="3"/>
  </si>
  <si>
    <t>令和１年度</t>
    <rPh sb="0" eb="2">
      <t>レイワ</t>
    </rPh>
    <rPh sb="3" eb="5">
      <t>ネンド</t>
    </rPh>
    <rPh sb="4" eb="5">
      <t>ド</t>
    </rPh>
    <phoneticPr fontId="3"/>
  </si>
  <si>
    <t>令和１年度</t>
    <rPh sb="0" eb="2">
      <t>レイワ</t>
    </rPh>
    <rPh sb="3" eb="5">
      <t>ネンド</t>
    </rPh>
    <phoneticPr fontId="3"/>
  </si>
  <si>
    <t>〃</t>
    <phoneticPr fontId="3"/>
  </si>
  <si>
    <t>バス</t>
    <phoneticPr fontId="3"/>
  </si>
  <si>
    <t>タクシー</t>
    <phoneticPr fontId="3"/>
  </si>
  <si>
    <t xml:space="preserve"> </t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</si>
  <si>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</si>
  <si>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令和２年度</t>
    <rPh sb="0" eb="2">
      <t>レイワ</t>
    </rPh>
    <rPh sb="3" eb="5">
      <t>ネンド</t>
    </rPh>
    <phoneticPr fontId="3"/>
  </si>
  <si>
    <t xml:space="preserve">令和４年就業構造基本調査
（総務省統計局）  </t>
    <rPh sb="0" eb="2">
      <t>レイワ</t>
    </rPh>
    <rPh sb="3" eb="4">
      <t>ネン</t>
    </rPh>
    <rPh sb="4" eb="6">
      <t>シュウギョウ</t>
    </rPh>
    <rPh sb="6" eb="8">
      <t>コウゾウ</t>
    </rPh>
    <rPh sb="8" eb="10">
      <t>キホン</t>
    </rPh>
    <rPh sb="10" eb="12">
      <t>チョウサ</t>
    </rPh>
    <rPh sb="17" eb="20">
      <t>トウケイキョク</t>
    </rPh>
    <phoneticPr fontId="3"/>
  </si>
  <si>
    <t>令和３年経済センサス-活動調査「産業編」
(経済産業省)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19">
      <t>ヘン</t>
    </rPh>
    <rPh sb="22" eb="24">
      <t>ケイザイ</t>
    </rPh>
    <rPh sb="24" eb="27">
      <t>サンギョウショウ</t>
    </rPh>
    <phoneticPr fontId="3"/>
  </si>
  <si>
    <t>令和３年度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</si>
  <si>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</si>
  <si>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１．千トン未満四捨五入のため、必ずしも合計と一致しない。</t>
    <phoneticPr fontId="3"/>
  </si>
  <si>
    <t>自家用乗用車数</t>
    <rPh sb="0" eb="3">
      <t>ジカヨウ</t>
    </rPh>
    <rPh sb="3" eb="6">
      <t>ジョウヨウシャ</t>
    </rPh>
    <rPh sb="6" eb="7">
      <t>スウ</t>
    </rPh>
    <phoneticPr fontId="3"/>
  </si>
  <si>
    <t>自家用乗用車数（東北）</t>
    <rPh sb="0" eb="3">
      <t>ジカヨウ</t>
    </rPh>
    <rPh sb="3" eb="6">
      <t>ジョウヨウシャ</t>
    </rPh>
    <rPh sb="6" eb="7">
      <t>スウ</t>
    </rPh>
    <rPh sb="8" eb="10">
      <t>トウホク</t>
    </rPh>
    <phoneticPr fontId="3"/>
  </si>
  <si>
    <t>自家用乗用車数（全国）</t>
    <rPh sb="0" eb="3">
      <t>ジカヨウ</t>
    </rPh>
    <rPh sb="3" eb="6">
      <t>ジョウヨウシャ</t>
    </rPh>
    <rPh sb="6" eb="7">
      <t>スウ</t>
    </rPh>
    <rPh sb="8" eb="10">
      <t>ゼンコク</t>
    </rPh>
    <phoneticPr fontId="3"/>
  </si>
  <si>
    <t>令和３年度の統計では、４７都道府県、５政令指定都市分のみとなる</t>
    <rPh sb="0" eb="2">
      <t>レイワ</t>
    </rPh>
    <rPh sb="3" eb="5">
      <t>ネンド</t>
    </rPh>
    <rPh sb="6" eb="8">
      <t>トウケイ</t>
    </rPh>
    <rPh sb="13" eb="17">
      <t>トドウフケン</t>
    </rPh>
    <rPh sb="19" eb="26">
      <t>セイレイシテイトシブン</t>
    </rPh>
    <phoneticPr fontId="3"/>
  </si>
  <si>
    <t>5年に1度の調査（H19,H24,H29,R4）（参照：https://www.stat.go.jp/data/shugyou/2025/gaiyou.html）</t>
    <rPh sb="1" eb="2">
      <t>ネン</t>
    </rPh>
    <rPh sb="4" eb="5">
      <t>ド</t>
    </rPh>
    <rPh sb="6" eb="8">
      <t>チョウサ</t>
    </rPh>
    <rPh sb="25" eb="27">
      <t>サンショウ</t>
    </rPh>
    <phoneticPr fontId="3"/>
  </si>
  <si>
    <t>5年に1度の調査（H19,H24,H29,R4）（参照：https://www.stat.go.jp/data/shugyou/2024/gaiyou.html）</t>
    <rPh sb="1" eb="2">
      <t>ネン</t>
    </rPh>
    <rPh sb="4" eb="5">
      <t>ド</t>
    </rPh>
    <rPh sb="6" eb="8">
      <t>チョウサ</t>
    </rPh>
    <rPh sb="25" eb="27">
      <t>サンショウ</t>
    </rPh>
    <phoneticPr fontId="3"/>
  </si>
  <si>
    <t>5年に1度の調査（H19,H24,H29,R4）（参照：https://www.stat.go.jp/data/shugyou/2023/gaiyou.html）</t>
    <rPh sb="1" eb="2">
      <t>ネン</t>
    </rPh>
    <rPh sb="4" eb="5">
      <t>ド</t>
    </rPh>
    <rPh sb="6" eb="8">
      <t>チョウサ</t>
    </rPh>
    <rPh sb="25" eb="27">
      <t>サンショウ</t>
    </rPh>
    <phoneticPr fontId="3"/>
  </si>
  <si>
    <t xml:space="preserve">5年に1度の調査（H19,H24,H29,R4）（参照：https://www.stat.go.jp/data/shugyou/2022/gaiyou.html） </t>
    <rPh sb="1" eb="2">
      <t>ネン</t>
    </rPh>
    <rPh sb="4" eb="5">
      <t>ド</t>
    </rPh>
    <rPh sb="6" eb="8">
      <t>チョウサ</t>
    </rPh>
    <rPh sb="25" eb="27">
      <t>サンショウ</t>
    </rPh>
    <phoneticPr fontId="3"/>
  </si>
  <si>
    <t>バス内訳</t>
    <rPh sb="2" eb="4">
      <t>ウチワケ</t>
    </rPh>
    <phoneticPr fontId="3"/>
  </si>
  <si>
    <t>貸切</t>
    <rPh sb="0" eb="2">
      <t>カシキリ</t>
    </rPh>
    <phoneticPr fontId="3"/>
  </si>
  <si>
    <t>乗合</t>
    <rPh sb="0" eb="2">
      <t>ノリアイ</t>
    </rPh>
    <phoneticPr fontId="3"/>
  </si>
  <si>
    <t>令和４年度</t>
    <rPh sb="0" eb="2">
      <t>レイワ</t>
    </rPh>
    <rPh sb="3" eb="5">
      <t>ネンド</t>
    </rPh>
    <phoneticPr fontId="3"/>
  </si>
  <si>
    <t>※各モード別に東北６県の合計値を入力</t>
    <rPh sb="1" eb="2">
      <t>カク</t>
    </rPh>
    <rPh sb="5" eb="6">
      <t>ベツ</t>
    </rPh>
    <rPh sb="7" eb="9">
      <t>トウホク</t>
    </rPh>
    <rPh sb="10" eb="11">
      <t>ケン</t>
    </rPh>
    <rPh sb="12" eb="14">
      <t>ゴウケイ</t>
    </rPh>
    <rPh sb="14" eb="15">
      <t>チ</t>
    </rPh>
    <rPh sb="16" eb="18">
      <t>ニュウリョク</t>
    </rPh>
    <phoneticPr fontId="3"/>
  </si>
  <si>
    <t>出典:「貨物・旅客地域流動調査」</t>
    <rPh sb="0" eb="2">
      <t>シュッテン</t>
    </rPh>
    <rPh sb="4" eb="6">
      <t>カモツ</t>
    </rPh>
    <rPh sb="7" eb="9">
      <t>リョカク</t>
    </rPh>
    <rPh sb="9" eb="11">
      <t>チイキ</t>
    </rPh>
    <rPh sb="11" eb="13">
      <t>リュウドウ</t>
    </rPh>
    <rPh sb="13" eb="15">
      <t>チョウサ</t>
    </rPh>
    <phoneticPr fontId="3"/>
  </si>
  <si>
    <t>鳥取県、島根県、岡山県、広島県、山口県</t>
    <rPh sb="0" eb="3">
      <t>トットリケン</t>
    </rPh>
    <rPh sb="4" eb="7">
      <t>シマネケン</t>
    </rPh>
    <rPh sb="8" eb="11">
      <t>オカヤマケン</t>
    </rPh>
    <rPh sb="12" eb="15">
      <t>ヒロシマケン</t>
    </rPh>
    <rPh sb="16" eb="19">
      <t>ヤマグチケン</t>
    </rPh>
    <phoneticPr fontId="3"/>
  </si>
  <si>
    <t>中国：</t>
    <rPh sb="0" eb="2">
      <t>チュウゴク</t>
    </rPh>
    <phoneticPr fontId="3"/>
  </si>
  <si>
    <t>滋賀県、京都府、奈良県、和歌山県、大阪府、兵庫県</t>
    <rPh sb="0" eb="3">
      <t>シガケン</t>
    </rPh>
    <rPh sb="4" eb="7">
      <t>キョウトフ</t>
    </rPh>
    <rPh sb="8" eb="11">
      <t>ナラケン</t>
    </rPh>
    <rPh sb="12" eb="16">
      <t>ワカヤマケン</t>
    </rPh>
    <rPh sb="17" eb="20">
      <t>オオサカフ</t>
    </rPh>
    <rPh sb="21" eb="24">
      <t>ヒョウゴケン</t>
    </rPh>
    <phoneticPr fontId="3"/>
  </si>
  <si>
    <t>近畿：</t>
    <rPh sb="0" eb="2">
      <t>キンキ</t>
    </rPh>
    <phoneticPr fontId="3"/>
  </si>
  <si>
    <t>岐阜県、静岡県、愛知県、三重県</t>
    <rPh sb="0" eb="3">
      <t>ギフケン</t>
    </rPh>
    <rPh sb="4" eb="7">
      <t>シズオカケン</t>
    </rPh>
    <rPh sb="8" eb="11">
      <t>アイチケン</t>
    </rPh>
    <rPh sb="12" eb="15">
      <t>ミエケン</t>
    </rPh>
    <phoneticPr fontId="3"/>
  </si>
  <si>
    <t>中京：</t>
    <rPh sb="0" eb="2">
      <t>チュウキョウ</t>
    </rPh>
    <phoneticPr fontId="3"/>
  </si>
  <si>
    <t>新潟県、富山県、石川県、福井県、山梨県、長野県</t>
    <rPh sb="0" eb="3">
      <t>ニイガタケン</t>
    </rPh>
    <rPh sb="4" eb="7">
      <t>トヤマケン</t>
    </rPh>
    <rPh sb="8" eb="11">
      <t>イシカワケン</t>
    </rPh>
    <rPh sb="12" eb="15">
      <t>フクイケン</t>
    </rPh>
    <rPh sb="16" eb="19">
      <t>ヤマナシケン</t>
    </rPh>
    <rPh sb="20" eb="23">
      <t>ナガノケン</t>
    </rPh>
    <phoneticPr fontId="3"/>
  </si>
  <si>
    <t>北陸：</t>
    <rPh sb="0" eb="2">
      <t>ホクリク</t>
    </rPh>
    <phoneticPr fontId="3"/>
  </si>
  <si>
    <t>茨城県、栃木県、群馬県、埼玉県、千葉県、東京都、神奈川県</t>
    <rPh sb="0" eb="3">
      <t>イバラギケン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3">
      <t>トウキョウト</t>
    </rPh>
    <rPh sb="24" eb="28">
      <t>カナガワケン</t>
    </rPh>
    <phoneticPr fontId="3"/>
  </si>
  <si>
    <t>関東：</t>
    <rPh sb="0" eb="2">
      <t>カントウ</t>
    </rPh>
    <phoneticPr fontId="3"/>
  </si>
  <si>
    <t>青森県、岩手県、宮城県、秋田県、山形県、福島県</t>
    <rPh sb="0" eb="3">
      <t>アオモリケン</t>
    </rPh>
    <rPh sb="4" eb="7">
      <t>イワテケン</t>
    </rPh>
    <rPh sb="8" eb="11">
      <t>ミヤギケン</t>
    </rPh>
    <rPh sb="12" eb="15">
      <t>アキタケン</t>
    </rPh>
    <rPh sb="16" eb="19">
      <t>ヤマガタケン</t>
    </rPh>
    <rPh sb="20" eb="23">
      <t>フクシマケン</t>
    </rPh>
    <phoneticPr fontId="3"/>
  </si>
  <si>
    <t>東北：</t>
    <rPh sb="0" eb="2">
      <t>トウホク</t>
    </rPh>
    <phoneticPr fontId="3"/>
  </si>
  <si>
    <t>　　　(注）　北海道、四国、九州、沖縄以外の地域区分は次のとおり</t>
    <rPh sb="4" eb="5">
      <t>チュウ</t>
    </rPh>
    <rPh sb="7" eb="10">
      <t>ホッカイドウ</t>
    </rPh>
    <rPh sb="11" eb="13">
      <t>シコク</t>
    </rPh>
    <rPh sb="14" eb="16">
      <t>キュウシュウ</t>
    </rPh>
    <rPh sb="17" eb="19">
      <t>オキナワ</t>
    </rPh>
    <rPh sb="19" eb="21">
      <t>イガイ</t>
    </rPh>
    <rPh sb="22" eb="24">
      <t>チイキ</t>
    </rPh>
    <rPh sb="24" eb="26">
      <t>クブン</t>
    </rPh>
    <rPh sb="27" eb="28">
      <t>ツギ</t>
    </rPh>
    <phoneticPr fontId="3"/>
  </si>
  <si>
    <t>(注)</t>
    <rPh sb="1" eb="2">
      <t>チュウ</t>
    </rPh>
    <phoneticPr fontId="3"/>
  </si>
  <si>
    <t xml:space="preserve">       資料：「貨物地域流動調査」</t>
    <rPh sb="7" eb="9">
      <t>シリョウ</t>
    </rPh>
    <rPh sb="11" eb="13">
      <t>カモツ</t>
    </rPh>
    <rPh sb="13" eb="15">
      <t>チイキ</t>
    </rPh>
    <rPh sb="15" eb="17">
      <t>リュウドウ</t>
    </rPh>
    <rPh sb="17" eb="19">
      <t>チョウサ</t>
    </rPh>
    <phoneticPr fontId="3"/>
  </si>
  <si>
    <r>
      <t>Km</t>
    </r>
    <r>
      <rPr>
        <vertAlign val="superscript"/>
        <sz val="10"/>
        <color indexed="8"/>
        <rFont val="ＭＳ 明朝"/>
        <family val="1"/>
        <charset val="128"/>
      </rPr>
      <t>2</t>
    </r>
    <phoneticPr fontId="3"/>
  </si>
  <si>
    <t>全国都道府県市区町村別面積調（国土地理院）
（令和７年７月１日現在）</t>
    <rPh sb="0" eb="2">
      <t>ゼンコク</t>
    </rPh>
    <rPh sb="2" eb="6">
      <t>トドウフケン</t>
    </rPh>
    <rPh sb="6" eb="10">
      <t>シクチョウソン</t>
    </rPh>
    <rPh sb="10" eb="11">
      <t>ベツ</t>
    </rPh>
    <rPh sb="11" eb="13">
      <t>メンセキ</t>
    </rPh>
    <rPh sb="13" eb="14">
      <t>シラ</t>
    </rPh>
    <rPh sb="15" eb="17">
      <t>コクド</t>
    </rPh>
    <rPh sb="17" eb="19">
      <t>チリ</t>
    </rPh>
    <rPh sb="19" eb="20">
      <t>イン</t>
    </rPh>
    <rPh sb="23" eb="25">
      <t>レイワ</t>
    </rPh>
    <phoneticPr fontId="3"/>
  </si>
  <si>
    <t>耕地面積（農林水産省）
（令和７年２月２８日現在）</t>
    <rPh sb="0" eb="2">
      <t>コウチ</t>
    </rPh>
    <rPh sb="2" eb="4">
      <t>メンセキ</t>
    </rPh>
    <rPh sb="5" eb="7">
      <t>ノウリン</t>
    </rPh>
    <rPh sb="7" eb="9">
      <t>スイサン</t>
    </rPh>
    <rPh sb="9" eb="10">
      <t>ショウ</t>
    </rPh>
    <rPh sb="13" eb="15">
      <t>レイワ</t>
    </rPh>
    <rPh sb="16" eb="17">
      <t>ネン</t>
    </rPh>
    <rPh sb="18" eb="19">
      <t>ガツ</t>
    </rPh>
    <rPh sb="21" eb="22">
      <t>ニチ</t>
    </rPh>
    <rPh sb="22" eb="24">
      <t>ゲンザイ</t>
    </rPh>
    <phoneticPr fontId="3"/>
  </si>
  <si>
    <t>住民基本台帳に基づく人口、人口動態及び世帯数（総務省）
（令和７年１月１日現在）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3" eb="26">
      <t>ソウムショウ</t>
    </rPh>
    <rPh sb="29" eb="31">
      <t>レイワ</t>
    </rPh>
    <phoneticPr fontId="3"/>
  </si>
  <si>
    <t>更新なし→次回の調査は令和８年　従業者４人以上の事業所（参照：https://www.stat.go.jp/data/e-census/2021/shiken/gaiyo.html#a）（参照：https://www.meti.go.jp/press/2022/09/20220930003/20220930003.html）</t>
    <rPh sb="0" eb="2">
      <t>コウシン</t>
    </rPh>
    <rPh sb="5" eb="7">
      <t>ジカイ</t>
    </rPh>
    <rPh sb="8" eb="10">
      <t>チョウサ</t>
    </rPh>
    <rPh sb="11" eb="13">
      <t>レイワ</t>
    </rPh>
    <rPh sb="14" eb="15">
      <t>ネン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rPh sb="28" eb="30">
      <t>サンショウ</t>
    </rPh>
    <rPh sb="94" eb="96">
      <t>サンショウ</t>
    </rPh>
    <phoneticPr fontId="3"/>
  </si>
  <si>
    <t>県民経済計算年報（内閣府）（令和４年度）</t>
    <rPh sb="0" eb="2">
      <t>ケンミン</t>
    </rPh>
    <rPh sb="2" eb="4">
      <t>ケイザイ</t>
    </rPh>
    <rPh sb="4" eb="6">
      <t>ケイサン</t>
    </rPh>
    <rPh sb="6" eb="7">
      <t>ネン</t>
    </rPh>
    <rPh sb="7" eb="8">
      <t>ホウ</t>
    </rPh>
    <rPh sb="9" eb="11">
      <t>ナイカク</t>
    </rPh>
    <rPh sb="11" eb="12">
      <t>フ</t>
    </rPh>
    <rPh sb="14" eb="16">
      <t>レイワ</t>
    </rPh>
    <rPh sb="17" eb="19">
      <t>ネンド</t>
    </rPh>
    <rPh sb="18" eb="19">
      <t>ガンネン</t>
    </rPh>
    <phoneticPr fontId="3"/>
  </si>
  <si>
    <t>東北運輸局調べ（令和７年８月末現在）</t>
    <rPh sb="0" eb="2">
      <t>トウホク</t>
    </rPh>
    <rPh sb="2" eb="5">
      <t>ウンユキョク</t>
    </rPh>
    <rPh sb="5" eb="6">
      <t>シラ</t>
    </rPh>
    <rPh sb="8" eb="10">
      <t>レイワ</t>
    </rPh>
    <rPh sb="11" eb="12">
      <t>ネン</t>
    </rPh>
    <rPh sb="13" eb="14">
      <t>ガツ</t>
    </rPh>
    <rPh sb="15" eb="17">
      <t>ゲンザイ</t>
    </rPh>
    <phoneticPr fontId="3"/>
  </si>
  <si>
    <t>「自家用乗用車の世帯当たり普及台数（都道府県別）令和７年３月末現在」</t>
    <phoneticPr fontId="3"/>
  </si>
  <si>
    <t>令和５年度</t>
    <rPh sb="0" eb="2">
      <t>レイワ</t>
    </rPh>
    <rPh sb="3" eb="5">
      <t>ネンド</t>
    </rPh>
    <phoneticPr fontId="3"/>
  </si>
  <si>
    <t>令和５年度</t>
    <phoneticPr fontId="3"/>
  </si>
  <si>
    <t>３．比較欄は令和３年度比</t>
    <rPh sb="2" eb="4">
      <t>ヒカク</t>
    </rPh>
    <rPh sb="4" eb="5">
      <t>ラン</t>
    </rPh>
    <rPh sb="6" eb="8">
      <t>レイワ</t>
    </rPh>
    <rPh sb="9" eb="11">
      <t>ネンド</t>
    </rPh>
    <rPh sb="11" eb="12">
      <t>ヒ</t>
    </rPh>
    <phoneticPr fontId="3"/>
  </si>
  <si>
    <t>(1)　東北発（令和５年度）</t>
    <phoneticPr fontId="3"/>
  </si>
  <si>
    <t>(2)　東北着（令和５年度）</t>
    <phoneticPr fontId="3"/>
  </si>
  <si>
    <t>(3)　東北６県域内（令和５年度）</t>
    <phoneticPr fontId="3"/>
  </si>
  <si>
    <t>1. 東北発（令和５年度）
2. 東北着（令和５年度）</t>
    <phoneticPr fontId="16"/>
  </si>
  <si>
    <t>3. 東北６県域内（令和５年度）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</si>
</sst>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#,##0.00_ ;[Red]\-#,##0.00\ "/>
    <numFmt numFmtId="178" formatCode="#,##0_ "/>
    <numFmt numFmtId="179" formatCode="#,##0_ ;[Red]\-#,##0\ "/>
    <numFmt numFmtId="180" formatCode="0.0%"/>
    <numFmt numFmtId="181" formatCode="#,##0_);[Red]\(#,##0\)"/>
    <numFmt numFmtId="182" formatCode="#,##0.0_ ;[Red]\-#,##0.0\ "/>
    <numFmt numFmtId="183" formatCode="#,##0,\ "/>
    <numFmt numFmtId="184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color rgb="FF333333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/>
    <xf numFmtId="0" fontId="7" fillId="0" borderId="0" xfId="0" applyFont="1"/>
    <xf numFmtId="178" fontId="4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center" vertical="center"/>
    </xf>
    <xf numFmtId="178" fontId="4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31" xfId="0" applyNumberFormat="1" applyFont="1" applyBorder="1"/>
    <xf numFmtId="178" fontId="4" fillId="0" borderId="32" xfId="0" applyNumberFormat="1" applyFont="1" applyBorder="1"/>
    <xf numFmtId="180" fontId="4" fillId="0" borderId="34" xfId="0" applyNumberFormat="1" applyFont="1" applyBorder="1"/>
    <xf numFmtId="180" fontId="4" fillId="0" borderId="35" xfId="0" applyNumberFormat="1" applyFont="1" applyBorder="1"/>
    <xf numFmtId="180" fontId="4" fillId="0" borderId="0" xfId="0" applyNumberFormat="1" applyFont="1"/>
    <xf numFmtId="178" fontId="4" fillId="0" borderId="37" xfId="0" applyNumberFormat="1" applyFont="1" applyBorder="1"/>
    <xf numFmtId="178" fontId="4" fillId="0" borderId="38" xfId="0" applyNumberFormat="1" applyFont="1" applyBorder="1"/>
    <xf numFmtId="180" fontId="4" fillId="0" borderId="40" xfId="0" applyNumberFormat="1" applyFont="1" applyBorder="1"/>
    <xf numFmtId="180" fontId="4" fillId="0" borderId="41" xfId="0" applyNumberFormat="1" applyFont="1" applyBorder="1"/>
    <xf numFmtId="38" fontId="4" fillId="0" borderId="31" xfId="1" applyFont="1" applyBorder="1" applyAlignment="1">
      <alignment vertical="center"/>
    </xf>
    <xf numFmtId="180" fontId="4" fillId="0" borderId="42" xfId="0" applyNumberFormat="1" applyFont="1" applyBorder="1"/>
    <xf numFmtId="180" fontId="4" fillId="0" borderId="43" xfId="0" applyNumberFormat="1" applyFont="1" applyBorder="1"/>
    <xf numFmtId="181" fontId="4" fillId="0" borderId="31" xfId="0" applyNumberFormat="1" applyFont="1" applyBorder="1"/>
    <xf numFmtId="181" fontId="4" fillId="0" borderId="32" xfId="0" applyNumberFormat="1" applyFont="1" applyBorder="1"/>
    <xf numFmtId="178" fontId="4" fillId="0" borderId="35" xfId="0" applyNumberFormat="1" applyFont="1" applyBorder="1"/>
    <xf numFmtId="178" fontId="7" fillId="0" borderId="0" xfId="0" applyNumberFormat="1" applyFont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2" borderId="0" xfId="0" applyFill="1"/>
    <xf numFmtId="0" fontId="4" fillId="0" borderId="32" xfId="0" applyFont="1" applyBorder="1"/>
    <xf numFmtId="38" fontId="4" fillId="0" borderId="32" xfId="0" applyNumberFormat="1" applyFont="1" applyBorder="1"/>
    <xf numFmtId="38" fontId="12" fillId="0" borderId="0" xfId="1" applyFont="1" applyFill="1" applyAlignment="1">
      <alignment vertical="center"/>
    </xf>
    <xf numFmtId="179" fontId="4" fillId="0" borderId="2" xfId="1" applyNumberFormat="1" applyFont="1" applyFill="1" applyBorder="1" applyAlignment="1">
      <alignment vertical="center"/>
    </xf>
    <xf numFmtId="179" fontId="4" fillId="0" borderId="9" xfId="1" applyNumberFormat="1" applyFont="1" applyFill="1" applyBorder="1" applyAlignment="1">
      <alignment vertical="center"/>
    </xf>
    <xf numFmtId="179" fontId="4" fillId="0" borderId="68" xfId="1" applyNumberFormat="1" applyFont="1" applyFill="1" applyBorder="1" applyAlignment="1">
      <alignment vertical="center"/>
    </xf>
    <xf numFmtId="179" fontId="4" fillId="0" borderId="0" xfId="1" applyNumberFormat="1" applyFont="1" applyFill="1" applyBorder="1" applyAlignment="1">
      <alignment vertical="center"/>
    </xf>
    <xf numFmtId="179" fontId="4" fillId="0" borderId="80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38" fontId="4" fillId="0" borderId="0" xfId="1" applyFont="1" applyFill="1"/>
    <xf numFmtId="0" fontId="20" fillId="2" borderId="11" xfId="0" applyFont="1" applyFill="1" applyBorder="1" applyAlignment="1">
      <alignment horizontal="left" vertical="center"/>
    </xf>
    <xf numFmtId="0" fontId="21" fillId="2" borderId="11" xfId="0" applyFont="1" applyFill="1" applyBorder="1"/>
    <xf numFmtId="0" fontId="0" fillId="2" borderId="14" xfId="0" applyFill="1" applyBorder="1" applyAlignment="1">
      <alignment horizontal="center"/>
    </xf>
    <xf numFmtId="0" fontId="0" fillId="2" borderId="0" xfId="0" applyFill="1" applyAlignment="1"/>
    <xf numFmtId="0" fontId="19" fillId="2" borderId="106" xfId="2" applyFill="1" applyBorder="1"/>
    <xf numFmtId="0" fontId="17" fillId="2" borderId="110" xfId="0" applyFont="1" applyFill="1" applyBorder="1" applyAlignment="1">
      <alignment vertical="center"/>
    </xf>
    <xf numFmtId="0" fontId="0" fillId="2" borderId="111" xfId="0" applyFill="1" applyBorder="1" applyAlignment="1"/>
    <xf numFmtId="0" fontId="0" fillId="2" borderId="0" xfId="0" applyFill="1" applyBorder="1"/>
    <xf numFmtId="0" fontId="19" fillId="2" borderId="102" xfId="2" applyFill="1" applyBorder="1"/>
    <xf numFmtId="0" fontId="17" fillId="2" borderId="112" xfId="0" applyFont="1" applyFill="1" applyBorder="1" applyAlignment="1">
      <alignment vertical="center"/>
    </xf>
    <xf numFmtId="0" fontId="0" fillId="2" borderId="113" xfId="0" applyFill="1" applyBorder="1" applyAlignment="1"/>
    <xf numFmtId="0" fontId="18" fillId="2" borderId="112" xfId="0" applyFont="1" applyFill="1" applyBorder="1" applyAlignment="1"/>
    <xf numFmtId="0" fontId="0" fillId="2" borderId="112" xfId="0" applyFill="1" applyBorder="1" applyAlignment="1"/>
    <xf numFmtId="0" fontId="17" fillId="2" borderId="113" xfId="0" applyFont="1" applyFill="1" applyBorder="1" applyAlignment="1">
      <alignment vertical="center"/>
    </xf>
    <xf numFmtId="0" fontId="0" fillId="2" borderId="102" xfId="0" applyFill="1" applyBorder="1"/>
    <xf numFmtId="0" fontId="19" fillId="2" borderId="102" xfId="2" applyFill="1" applyBorder="1" applyAlignment="1">
      <alignment horizontal="left"/>
    </xf>
    <xf numFmtId="0" fontId="17" fillId="2" borderId="113" xfId="0" applyFont="1" applyFill="1" applyBorder="1" applyAlignment="1">
      <alignment vertical="center" wrapText="1"/>
    </xf>
    <xf numFmtId="0" fontId="19" fillId="2" borderId="107" xfId="2" applyFill="1" applyBorder="1"/>
    <xf numFmtId="0" fontId="0" fillId="2" borderId="114" xfId="0" applyFill="1" applyBorder="1" applyAlignment="1"/>
    <xf numFmtId="0" fontId="17" fillId="2" borderId="115" xfId="0" applyFont="1" applyFill="1" applyBorder="1" applyAlignment="1">
      <alignment vertical="center"/>
    </xf>
    <xf numFmtId="38" fontId="22" fillId="0" borderId="9" xfId="1" applyFont="1" applyFill="1" applyBorder="1"/>
    <xf numFmtId="179" fontId="22" fillId="0" borderId="9" xfId="1" applyNumberFormat="1" applyFont="1" applyFill="1" applyBorder="1"/>
    <xf numFmtId="179" fontId="22" fillId="0" borderId="25" xfId="1" applyNumberFormat="1" applyFont="1" applyFill="1" applyBorder="1"/>
    <xf numFmtId="177" fontId="22" fillId="0" borderId="18" xfId="1" applyNumberFormat="1" applyFont="1" applyFill="1" applyBorder="1"/>
    <xf numFmtId="177" fontId="22" fillId="0" borderId="26" xfId="1" applyNumberFormat="1" applyFont="1" applyFill="1" applyBorder="1"/>
    <xf numFmtId="179" fontId="22" fillId="0" borderId="5" xfId="1" applyNumberFormat="1" applyFont="1" applyFill="1" applyBorder="1"/>
    <xf numFmtId="181" fontId="4" fillId="0" borderId="31" xfId="0" applyNumberFormat="1" applyFont="1" applyBorder="1" applyAlignment="1">
      <alignment horizontal="center" vertical="center"/>
    </xf>
    <xf numFmtId="180" fontId="4" fillId="0" borderId="34" xfId="0" applyNumberFormat="1" applyFont="1" applyBorder="1" applyAlignment="1">
      <alignment horizontal="center" vertical="center"/>
    </xf>
    <xf numFmtId="180" fontId="7" fillId="0" borderId="0" xfId="0" applyNumberFormat="1" applyFont="1"/>
    <xf numFmtId="180" fontId="8" fillId="0" borderId="0" xfId="0" applyNumberFormat="1" applyFont="1"/>
    <xf numFmtId="0" fontId="4" fillId="0" borderId="4" xfId="0" applyFont="1" applyBorder="1"/>
    <xf numFmtId="0" fontId="4" fillId="0" borderId="13" xfId="0" applyFont="1" applyBorder="1"/>
    <xf numFmtId="176" fontId="22" fillId="0" borderId="9" xfId="0" applyNumberFormat="1" applyFont="1" applyBorder="1"/>
    <xf numFmtId="0" fontId="4" fillId="0" borderId="17" xfId="0" applyFont="1" applyBorder="1" applyAlignment="1">
      <alignment wrapText="1"/>
    </xf>
    <xf numFmtId="176" fontId="22" fillId="0" borderId="18" xfId="0" applyNumberFormat="1" applyFont="1" applyBorder="1"/>
    <xf numFmtId="0" fontId="5" fillId="0" borderId="0" xfId="0" applyFont="1"/>
    <xf numFmtId="0" fontId="4" fillId="0" borderId="22" xfId="0" applyFont="1" applyBorder="1" applyAlignment="1">
      <alignment horizontal="center"/>
    </xf>
    <xf numFmtId="38" fontId="4" fillId="0" borderId="54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 shrinkToFit="1"/>
    </xf>
    <xf numFmtId="178" fontId="22" fillId="0" borderId="0" xfId="0" applyNumberFormat="1" applyFont="1"/>
    <xf numFmtId="0" fontId="5" fillId="0" borderId="0" xfId="0" applyFont="1" applyAlignment="1">
      <alignment horizontal="left" vertical="top" wrapText="1"/>
    </xf>
    <xf numFmtId="0" fontId="22" fillId="0" borderId="0" xfId="0" applyFont="1"/>
    <xf numFmtId="0" fontId="2" fillId="0" borderId="0" xfId="0" applyFont="1"/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80" fontId="7" fillId="0" borderId="116" xfId="0" applyNumberFormat="1" applyFont="1" applyBorder="1" applyAlignment="1">
      <alignment horizontal="center" vertical="center"/>
    </xf>
    <xf numFmtId="184" fontId="4" fillId="0" borderId="0" xfId="0" applyNumberFormat="1" applyFont="1"/>
    <xf numFmtId="178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0" fontId="4" fillId="2" borderId="0" xfId="0" applyFont="1" applyFill="1" applyAlignment="1">
      <alignment vertical="center"/>
    </xf>
    <xf numFmtId="38" fontId="4" fillId="2" borderId="0" xfId="1" applyFont="1" applyFill="1" applyAlignment="1">
      <alignment vertical="center"/>
    </xf>
    <xf numFmtId="179" fontId="4" fillId="0" borderId="81" xfId="1" applyNumberFormat="1" applyFont="1" applyFill="1" applyBorder="1" applyAlignment="1">
      <alignment vertical="center"/>
    </xf>
    <xf numFmtId="179" fontId="4" fillId="0" borderId="14" xfId="1" applyNumberFormat="1" applyFont="1" applyFill="1" applyBorder="1" applyAlignment="1">
      <alignment vertical="center"/>
    </xf>
    <xf numFmtId="179" fontId="4" fillId="0" borderId="5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70" xfId="1" applyNumberFormat="1" applyFont="1" applyFill="1" applyBorder="1" applyAlignment="1">
      <alignment vertical="center"/>
    </xf>
    <xf numFmtId="181" fontId="4" fillId="0" borderId="79" xfId="1" applyNumberFormat="1" applyFont="1" applyFill="1" applyBorder="1" applyAlignment="1">
      <alignment vertical="center"/>
    </xf>
    <xf numFmtId="181" fontId="4" fillId="0" borderId="9" xfId="1" applyNumberFormat="1" applyFont="1" applyFill="1" applyBorder="1" applyAlignment="1">
      <alignment vertical="center"/>
    </xf>
    <xf numFmtId="181" fontId="4" fillId="0" borderId="2" xfId="1" applyNumberFormat="1" applyFont="1" applyFill="1" applyBorder="1" applyAlignment="1">
      <alignment vertical="center"/>
    </xf>
    <xf numFmtId="181" fontId="4" fillId="0" borderId="68" xfId="1" applyNumberFormat="1" applyFont="1" applyFill="1" applyBorder="1" applyAlignment="1">
      <alignment vertical="center"/>
    </xf>
    <xf numFmtId="179" fontId="4" fillId="0" borderId="46" xfId="1" applyNumberFormat="1" applyFont="1" applyFill="1" applyBorder="1" applyAlignment="1">
      <alignment vertical="center"/>
    </xf>
    <xf numFmtId="181" fontId="4" fillId="0" borderId="74" xfId="1" applyNumberFormat="1" applyFont="1" applyFill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38" fontId="12" fillId="2" borderId="0" xfId="1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38" fontId="12" fillId="2" borderId="0" xfId="4" applyFont="1" applyFill="1" applyAlignment="1">
      <alignment vertical="center"/>
    </xf>
    <xf numFmtId="0" fontId="13" fillId="2" borderId="0" xfId="0" applyFont="1" applyFill="1"/>
    <xf numFmtId="1" fontId="0" fillId="2" borderId="0" xfId="0" applyNumberFormat="1" applyFill="1"/>
    <xf numFmtId="0" fontId="9" fillId="2" borderId="0" xfId="3" applyFont="1" applyFill="1" applyAlignment="1">
      <alignment vertical="center"/>
    </xf>
    <xf numFmtId="0" fontId="4" fillId="2" borderId="86" xfId="3" applyFont="1" applyFill="1" applyBorder="1" applyAlignment="1">
      <alignment horizontal="center"/>
    </xf>
    <xf numFmtId="0" fontId="4" fillId="2" borderId="89" xfId="3" applyFont="1" applyFill="1" applyBorder="1" applyAlignment="1">
      <alignment horizontal="center" vertical="top"/>
    </xf>
    <xf numFmtId="38" fontId="4" fillId="2" borderId="70" xfId="4" applyFont="1" applyFill="1" applyBorder="1" applyAlignment="1">
      <alignment horizontal="center" vertical="center"/>
    </xf>
    <xf numFmtId="38" fontId="4" fillId="2" borderId="90" xfId="4" applyFont="1" applyFill="1" applyBorder="1" applyAlignment="1">
      <alignment horizontal="center" vertical="center"/>
    </xf>
    <xf numFmtId="0" fontId="4" fillId="2" borderId="91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179" fontId="4" fillId="2" borderId="23" xfId="4" applyNumberFormat="1" applyFont="1" applyFill="1" applyBorder="1" applyAlignment="1">
      <alignment vertical="center"/>
    </xf>
    <xf numFmtId="179" fontId="4" fillId="2" borderId="92" xfId="4" applyNumberFormat="1" applyFont="1" applyFill="1" applyBorder="1" applyAlignment="1">
      <alignment vertical="center"/>
    </xf>
    <xf numFmtId="38" fontId="13" fillId="2" borderId="0" xfId="0" applyNumberFormat="1" applyFont="1" applyFill="1"/>
    <xf numFmtId="0" fontId="4" fillId="2" borderId="93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9" fontId="4" fillId="2" borderId="9" xfId="4" applyNumberFormat="1" applyFont="1" applyFill="1" applyBorder="1" applyAlignment="1">
      <alignment vertical="center"/>
    </xf>
    <xf numFmtId="179" fontId="4" fillId="2" borderId="94" xfId="4" applyNumberFormat="1" applyFont="1" applyFill="1" applyBorder="1" applyAlignment="1">
      <alignment vertical="center"/>
    </xf>
    <xf numFmtId="0" fontId="14" fillId="2" borderId="0" xfId="0" applyFont="1" applyFill="1"/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right"/>
    </xf>
    <xf numFmtId="0" fontId="4" fillId="2" borderId="70" xfId="3" applyFont="1" applyFill="1" applyBorder="1" applyAlignment="1">
      <alignment horizontal="distributed" vertical="center"/>
    </xf>
    <xf numFmtId="179" fontId="4" fillId="2" borderId="70" xfId="4" applyNumberFormat="1" applyFont="1" applyFill="1" applyBorder="1" applyAlignment="1">
      <alignment vertical="center"/>
    </xf>
    <xf numFmtId="179" fontId="4" fillId="2" borderId="60" xfId="4" applyNumberFormat="1" applyFont="1" applyFill="1" applyBorder="1" applyAlignment="1">
      <alignment vertical="center"/>
    </xf>
    <xf numFmtId="0" fontId="4" fillId="2" borderId="89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distributed" vertical="center"/>
    </xf>
    <xf numFmtId="179" fontId="4" fillId="2" borderId="18" xfId="4" applyNumberFormat="1" applyFont="1" applyFill="1" applyBorder="1" applyAlignment="1">
      <alignment vertical="center"/>
    </xf>
    <xf numFmtId="0" fontId="4" fillId="2" borderId="8" xfId="3" applyFont="1" applyFill="1" applyBorder="1" applyAlignment="1">
      <alignment horizontal="center" vertical="center"/>
    </xf>
    <xf numFmtId="179" fontId="4" fillId="2" borderId="8" xfId="4" applyNumberFormat="1" applyFont="1" applyFill="1" applyBorder="1" applyAlignment="1">
      <alignment vertical="center"/>
    </xf>
    <xf numFmtId="179" fontId="4" fillId="2" borderId="94" xfId="4" applyNumberFormat="1" applyFont="1" applyFill="1" applyBorder="1" applyAlignment="1">
      <alignment vertical="center" shrinkToFit="1"/>
    </xf>
    <xf numFmtId="179" fontId="4" fillId="2" borderId="60" xfId="4" applyNumberFormat="1" applyFont="1" applyFill="1" applyBorder="1" applyAlignment="1">
      <alignment vertical="center" shrinkToFit="1"/>
    </xf>
    <xf numFmtId="179" fontId="4" fillId="2" borderId="2" xfId="4" applyNumberFormat="1" applyFont="1" applyFill="1" applyBorder="1" applyAlignment="1">
      <alignment vertical="center"/>
    </xf>
    <xf numFmtId="179" fontId="4" fillId="2" borderId="97" xfId="4" applyNumberFormat="1" applyFont="1" applyFill="1" applyBorder="1" applyAlignment="1">
      <alignment vertical="center" shrinkToFit="1"/>
    </xf>
    <xf numFmtId="0" fontId="4" fillId="2" borderId="0" xfId="3" applyFont="1" applyFill="1" applyAlignment="1">
      <alignment vertical="center"/>
    </xf>
    <xf numFmtId="38" fontId="4" fillId="2" borderId="0" xfId="4" applyFont="1" applyFill="1" applyAlignment="1">
      <alignment vertical="center"/>
    </xf>
    <xf numFmtId="38" fontId="4" fillId="2" borderId="0" xfId="4" applyFont="1" applyFill="1" applyAlignment="1">
      <alignment vertical="top"/>
    </xf>
    <xf numFmtId="0" fontId="12" fillId="2" borderId="0" xfId="3" applyFont="1" applyFill="1" applyAlignment="1">
      <alignment horizontal="center" vertical="center"/>
    </xf>
    <xf numFmtId="0" fontId="7" fillId="2" borderId="86" xfId="3" applyFont="1" applyFill="1" applyBorder="1" applyAlignment="1">
      <alignment horizontal="center"/>
    </xf>
    <xf numFmtId="0" fontId="7" fillId="2" borderId="93" xfId="3" applyFont="1" applyFill="1" applyBorder="1" applyAlignment="1">
      <alignment horizontal="center" vertical="top"/>
    </xf>
    <xf numFmtId="0" fontId="7" fillId="2" borderId="93" xfId="3" applyFont="1" applyFill="1" applyBorder="1" applyAlignment="1">
      <alignment horizontal="center" vertical="center"/>
    </xf>
    <xf numFmtId="0" fontId="4" fillId="2" borderId="96" xfId="3" applyFont="1" applyFill="1" applyBorder="1" applyAlignment="1">
      <alignment horizontal="center" vertical="center"/>
    </xf>
    <xf numFmtId="0" fontId="4" fillId="2" borderId="80" xfId="3" applyFont="1" applyFill="1" applyBorder="1" applyAlignment="1">
      <alignment horizontal="distributed" vertical="center"/>
    </xf>
    <xf numFmtId="179" fontId="4" fillId="2" borderId="80" xfId="4" applyNumberFormat="1" applyFont="1" applyFill="1" applyBorder="1" applyAlignment="1">
      <alignment vertical="center"/>
    </xf>
    <xf numFmtId="0" fontId="1" fillId="2" borderId="0" xfId="3" applyFill="1"/>
    <xf numFmtId="38" fontId="0" fillId="2" borderId="0" xfId="4" applyFont="1" applyFill="1" applyAlignment="1"/>
    <xf numFmtId="0" fontId="1" fillId="2" borderId="0" xfId="3" applyFill="1" applyAlignment="1">
      <alignment horizontal="center"/>
    </xf>
    <xf numFmtId="38" fontId="0" fillId="2" borderId="0" xfId="4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5" fillId="2" borderId="0" xfId="0" applyFont="1" applyFill="1"/>
    <xf numFmtId="0" fontId="9" fillId="2" borderId="0" xfId="0" applyFont="1" applyFill="1" applyAlignment="1">
      <alignment vertical="center"/>
    </xf>
    <xf numFmtId="0" fontId="4" fillId="2" borderId="9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183" fontId="4" fillId="2" borderId="23" xfId="1" applyNumberFormat="1" applyFont="1" applyFill="1" applyBorder="1" applyAlignment="1">
      <alignment vertical="center"/>
    </xf>
    <xf numFmtId="183" fontId="4" fillId="2" borderId="101" xfId="1" applyNumberFormat="1" applyFont="1" applyFill="1" applyBorder="1" applyAlignment="1">
      <alignment vertical="center"/>
    </xf>
    <xf numFmtId="0" fontId="4" fillId="2" borderId="93" xfId="0" applyFont="1" applyFill="1" applyBorder="1" applyAlignment="1">
      <alignment horizontal="center" vertical="center"/>
    </xf>
    <xf numFmtId="183" fontId="4" fillId="2" borderId="9" xfId="1" applyNumberFormat="1" applyFont="1" applyFill="1" applyBorder="1" applyAlignment="1">
      <alignment vertical="center"/>
    </xf>
    <xf numFmtId="183" fontId="4" fillId="2" borderId="94" xfId="1" applyNumberFormat="1" applyFont="1" applyFill="1" applyBorder="1" applyAlignment="1">
      <alignment vertical="center"/>
    </xf>
    <xf numFmtId="38" fontId="15" fillId="2" borderId="0" xfId="0" applyNumberFormat="1" applyFont="1" applyFill="1"/>
    <xf numFmtId="183" fontId="4" fillId="2" borderId="95" xfId="1" applyNumberFormat="1" applyFont="1" applyFill="1" applyBorder="1" applyAlignment="1">
      <alignment vertical="center"/>
    </xf>
    <xf numFmtId="0" fontId="4" fillId="2" borderId="89" xfId="0" applyFont="1" applyFill="1" applyBorder="1" applyAlignment="1">
      <alignment horizontal="center" vertical="center"/>
    </xf>
    <xf numFmtId="183" fontId="4" fillId="2" borderId="18" xfId="1" applyNumberFormat="1" applyFont="1" applyFill="1" applyBorder="1" applyAlignment="1">
      <alignment vertical="center"/>
    </xf>
    <xf numFmtId="183" fontId="4" fillId="2" borderId="8" xfId="1" applyNumberFormat="1" applyFont="1" applyFill="1" applyBorder="1" applyAlignment="1">
      <alignment vertical="center"/>
    </xf>
    <xf numFmtId="1" fontId="14" fillId="2" borderId="0" xfId="0" applyNumberFormat="1" applyFont="1" applyFill="1"/>
    <xf numFmtId="183" fontId="4" fillId="2" borderId="2" xfId="1" applyNumberFormat="1" applyFont="1" applyFill="1" applyBorder="1" applyAlignment="1">
      <alignment vertical="center"/>
    </xf>
    <xf numFmtId="0" fontId="4" fillId="2" borderId="96" xfId="0" applyFont="1" applyFill="1" applyBorder="1" applyAlignment="1">
      <alignment horizontal="center" vertical="center"/>
    </xf>
    <xf numFmtId="183" fontId="4" fillId="2" borderId="80" xfId="1" applyNumberFormat="1" applyFont="1" applyFill="1" applyBorder="1" applyAlignment="1">
      <alignment vertical="center"/>
    </xf>
    <xf numFmtId="183" fontId="4" fillId="2" borderId="97" xfId="1" applyNumberFormat="1" applyFont="1" applyFill="1" applyBorder="1" applyAlignment="1">
      <alignment vertical="center"/>
    </xf>
    <xf numFmtId="38" fontId="4" fillId="2" borderId="0" xfId="1" applyFont="1" applyFill="1"/>
    <xf numFmtId="38" fontId="15" fillId="2" borderId="0" xfId="1" applyFont="1" applyFill="1"/>
    <xf numFmtId="38" fontId="28" fillId="2" borderId="0" xfId="1" applyFont="1" applyFill="1" applyAlignment="1">
      <alignment horizontal="left" vertical="top"/>
    </xf>
    <xf numFmtId="38" fontId="14" fillId="2" borderId="0" xfId="1" applyFont="1" applyFill="1" applyAlignment="1"/>
    <xf numFmtId="38" fontId="14" fillId="2" borderId="0" xfId="1" applyFont="1" applyFill="1"/>
    <xf numFmtId="38" fontId="14" fillId="2" borderId="0" xfId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09" xfId="0" applyFill="1" applyBorder="1" applyAlignment="1">
      <alignment horizontal="center"/>
    </xf>
    <xf numFmtId="0" fontId="0" fillId="2" borderId="105" xfId="0" applyFill="1" applyBorder="1" applyAlignment="1">
      <alignment horizontal="center"/>
    </xf>
    <xf numFmtId="0" fontId="19" fillId="2" borderId="103" xfId="2" applyFill="1" applyBorder="1" applyAlignment="1">
      <alignment horizontal="left" vertical="center"/>
    </xf>
    <xf numFmtId="0" fontId="19" fillId="2" borderId="104" xfId="2" applyFill="1" applyBorder="1" applyAlignment="1">
      <alignment horizontal="left" vertical="center"/>
    </xf>
    <xf numFmtId="0" fontId="19" fillId="2" borderId="108" xfId="2" applyFill="1" applyBorder="1" applyAlignment="1">
      <alignment horizontal="left" vertical="center"/>
    </xf>
    <xf numFmtId="0" fontId="23" fillId="0" borderId="14" xfId="0" applyFont="1" applyBorder="1" applyAlignment="1">
      <alignment horizontal="left" wrapText="1" shrinkToFit="1"/>
    </xf>
    <xf numFmtId="0" fontId="24" fillId="0" borderId="15" xfId="0" applyFont="1" applyBorder="1"/>
    <xf numFmtId="0" fontId="24" fillId="0" borderId="16" xfId="0" applyFont="1" applyBorder="1"/>
    <xf numFmtId="0" fontId="25" fillId="0" borderId="14" xfId="0" applyFont="1" applyBorder="1" applyAlignment="1">
      <alignment horizontal="left" wrapText="1"/>
    </xf>
    <xf numFmtId="0" fontId="26" fillId="0" borderId="15" xfId="0" applyFont="1" applyBorder="1"/>
    <xf numFmtId="0" fontId="26" fillId="0" borderId="16" xfId="0" applyFont="1" applyBorder="1"/>
    <xf numFmtId="0" fontId="23" fillId="0" borderId="14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3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5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0" xfId="0" applyFont="1"/>
    <xf numFmtId="180" fontId="4" fillId="0" borderId="4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80" fontId="4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8" fontId="4" fillId="0" borderId="46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/>
    </xf>
    <xf numFmtId="38" fontId="4" fillId="0" borderId="83" xfId="1" applyFont="1" applyFill="1" applyBorder="1" applyAlignment="1">
      <alignment horizontal="center" vertical="center"/>
    </xf>
    <xf numFmtId="38" fontId="4" fillId="0" borderId="84" xfId="1" applyFont="1" applyFill="1" applyBorder="1" applyAlignment="1">
      <alignment horizontal="center" vertical="center"/>
    </xf>
    <xf numFmtId="38" fontId="4" fillId="0" borderId="85" xfId="1" applyFont="1" applyFill="1" applyBorder="1" applyAlignment="1">
      <alignment horizontal="center" vertical="center"/>
    </xf>
    <xf numFmtId="38" fontId="4" fillId="0" borderId="50" xfId="1" applyFont="1" applyFill="1" applyBorder="1" applyAlignment="1">
      <alignment horizontal="center" vertical="center"/>
    </xf>
    <xf numFmtId="38" fontId="4" fillId="0" borderId="51" xfId="1" applyFont="1" applyFill="1" applyBorder="1" applyAlignment="1">
      <alignment horizontal="center" vertical="center"/>
    </xf>
    <xf numFmtId="38" fontId="4" fillId="0" borderId="52" xfId="1" applyFont="1" applyFill="1" applyBorder="1" applyAlignment="1">
      <alignment horizontal="center" vertical="center"/>
    </xf>
    <xf numFmtId="0" fontId="4" fillId="2" borderId="87" xfId="3" applyFont="1" applyFill="1" applyBorder="1" applyAlignment="1">
      <alignment horizontal="center" vertical="center"/>
    </xf>
    <xf numFmtId="0" fontId="4" fillId="2" borderId="70" xfId="3" applyFont="1" applyFill="1" applyBorder="1" applyAlignment="1">
      <alignment horizontal="center" vertical="center"/>
    </xf>
    <xf numFmtId="38" fontId="7" fillId="2" borderId="87" xfId="4" applyFont="1" applyFill="1" applyBorder="1" applyAlignment="1">
      <alignment horizontal="center" vertical="center"/>
    </xf>
    <xf numFmtId="38" fontId="7" fillId="2" borderId="88" xfId="4" applyFont="1" applyFill="1" applyBorder="1" applyAlignment="1">
      <alignment horizontal="center" vertical="center"/>
    </xf>
    <xf numFmtId="38" fontId="4" fillId="2" borderId="0" xfId="4" applyFont="1" applyFill="1" applyAlignment="1">
      <alignment horizontal="center" vertical="center"/>
    </xf>
    <xf numFmtId="38" fontId="4" fillId="2" borderId="87" xfId="4" applyFont="1" applyFill="1" applyBorder="1" applyAlignment="1">
      <alignment horizontal="center" vertical="center"/>
    </xf>
    <xf numFmtId="38" fontId="4" fillId="2" borderId="88" xfId="4" applyFont="1" applyFill="1" applyBorder="1" applyAlignment="1">
      <alignment horizontal="center" vertical="center"/>
    </xf>
    <xf numFmtId="38" fontId="12" fillId="2" borderId="0" xfId="4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38" fontId="4" fillId="2" borderId="88" xfId="1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38" fontId="4" fillId="2" borderId="87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3" fontId="22" fillId="0" borderId="0" xfId="0" applyNumberFormat="1" applyFont="1"/>
    <xf numFmtId="0" fontId="23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182" fontId="22" fillId="0" borderId="0" xfId="0" applyNumberFormat="1" applyFont="1"/>
    <xf numFmtId="38" fontId="22" fillId="0" borderId="0" xfId="0" applyNumberFormat="1" applyFont="1"/>
    <xf numFmtId="177" fontId="22" fillId="0" borderId="0" xfId="0" applyNumberFormat="1" applyFont="1"/>
    <xf numFmtId="179" fontId="22" fillId="0" borderId="0" xfId="0" applyNumberFormat="1" applyFont="1"/>
    <xf numFmtId="0" fontId="22" fillId="0" borderId="44" xfId="0" applyFont="1" applyBorder="1" applyAlignment="1">
      <alignment horizontal="center" vertical="center"/>
    </xf>
    <xf numFmtId="181" fontId="22" fillId="0" borderId="31" xfId="0" applyNumberFormat="1" applyFont="1" applyBorder="1"/>
    <xf numFmtId="181" fontId="22" fillId="0" borderId="31" xfId="0" applyNumberFormat="1" applyFont="1" applyBorder="1" applyAlignment="1">
      <alignment horizontal="center" vertical="center"/>
    </xf>
    <xf numFmtId="181" fontId="22" fillId="0" borderId="32" xfId="0" applyNumberFormat="1" applyFont="1" applyBorder="1"/>
    <xf numFmtId="0" fontId="22" fillId="0" borderId="45" xfId="0" applyFont="1" applyBorder="1" applyAlignment="1">
      <alignment horizontal="center" vertical="center"/>
    </xf>
    <xf numFmtId="180" fontId="22" fillId="0" borderId="34" xfId="0" applyNumberFormat="1" applyFont="1" applyBorder="1"/>
    <xf numFmtId="180" fontId="22" fillId="0" borderId="34" xfId="0" applyNumberFormat="1" applyFont="1" applyBorder="1" applyAlignment="1">
      <alignment horizontal="center" vertical="center"/>
    </xf>
    <xf numFmtId="178" fontId="22" fillId="0" borderId="35" xfId="0" applyNumberFormat="1" applyFont="1" applyBorder="1"/>
    <xf numFmtId="178" fontId="22" fillId="0" borderId="31" xfId="0" applyNumberFormat="1" applyFont="1" applyBorder="1"/>
    <xf numFmtId="178" fontId="22" fillId="0" borderId="32" xfId="0" applyNumberFormat="1" applyFont="1" applyBorder="1"/>
    <xf numFmtId="180" fontId="22" fillId="0" borderId="35" xfId="0" applyNumberFormat="1" applyFont="1" applyBorder="1"/>
    <xf numFmtId="38" fontId="4" fillId="0" borderId="0" xfId="1" applyFont="1" applyFill="1" applyAlignment="1">
      <alignment horizontal="center" vertical="center"/>
    </xf>
    <xf numFmtId="38" fontId="27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38" fontId="4" fillId="0" borderId="56" xfId="1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38" fontId="4" fillId="0" borderId="60" xfId="1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179" fontId="4" fillId="0" borderId="64" xfId="1" applyNumberFormat="1" applyFont="1" applyFill="1" applyBorder="1" applyAlignment="1">
      <alignment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9" fontId="4" fillId="0" borderId="65" xfId="1" applyNumberFormat="1" applyFont="1" applyFill="1" applyBorder="1" applyAlignment="1">
      <alignment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179" fontId="4" fillId="0" borderId="69" xfId="1" applyNumberFormat="1" applyFont="1" applyFill="1" applyBorder="1" applyAlignment="1">
      <alignment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179" fontId="4" fillId="0" borderId="75" xfId="1" applyNumberFormat="1" applyFont="1" applyFill="1" applyBorder="1" applyAlignment="1">
      <alignment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179" fontId="4" fillId="0" borderId="82" xfId="1" applyNumberFormat="1" applyFont="1" applyFill="1" applyBorder="1" applyAlignment="1">
      <alignment vertical="center"/>
    </xf>
    <xf numFmtId="0" fontId="4" fillId="0" borderId="71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0" fillId="0" borderId="0" xfId="0" applyFill="1"/>
    <xf numFmtId="38" fontId="1" fillId="0" borderId="0" xfId="1" applyFont="1" applyFill="1" applyAlignment="1"/>
    <xf numFmtId="0" fontId="0" fillId="0" borderId="0" xfId="0" applyFill="1" applyAlignment="1">
      <alignment horizontal="center"/>
    </xf>
  </cellXfs>
  <cellStyles count="5">
    <cellStyle name="ハイパーリンク" xfId="2" builtinId="8"/>
    <cellStyle name="桁区切り" xfId="1" builtinId="6"/>
    <cellStyle name="桁区切り 2" xfId="4" xr:uid="{21305FEE-7B3F-4355-B0CA-499047B9A646}"/>
    <cellStyle name="標準" xfId="0" builtinId="0"/>
    <cellStyle name="標準 2" xfId="3" xr:uid="{78E2C21C-DB83-40DC-B8B9-D21261102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126250</xdr:colOff>
      <xdr:row>1</xdr:row>
      <xdr:rowOff>65290</xdr:rowOff>
    </xdr:from>
    <xdr:to>
      <xdr:col>10</xdr:col>
      <xdr:colOff>92832</xdr:colOff>
      <xdr:row>2</xdr:row>
      <xdr:rowOff>31305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B981E-2801-4533-997F-5776C0541F9A}"/>
            </a:ext>
          </a:extLst>
        </xdr:cNvPr>
        <xdr:cNvSpPr txBox="1"/>
      </xdr:nvSpPr>
      <xdr:spPr>
        <a:xfrm>
          <a:off x="7022350" y="331990"/>
          <a:ext cx="1823957" cy="2708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小数点まで入力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17</xdr:col>
      <xdr:colOff>38100</xdr:colOff>
      <xdr:row>11</xdr:row>
      <xdr:rowOff>47625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5C1842D-F83F-45E8-A613-E0BCF35E871D}"/>
            </a:ext>
          </a:extLst>
        </xdr:cNvPr>
        <xdr:cNvSpPr>
          <a:spLocks noChangeArrowheads="1"/>
        </xdr:cNvSpPr>
      </xdr:nvSpPr>
      <xdr:spPr bwMode="auto">
        <a:xfrm>
          <a:off x="7353300" y="990600"/>
          <a:ext cx="4152900" cy="17811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9525</xdr:rowOff>
    </xdr:from>
    <xdr:to>
      <xdr:col>1</xdr:col>
      <xdr:colOff>0</xdr:colOff>
      <xdr:row>38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60111C-6713-41F9-920A-94BDB849866E}"/>
            </a:ext>
          </a:extLst>
        </xdr:cNvPr>
        <xdr:cNvSpPr>
          <a:spLocks noChangeShapeType="1"/>
        </xdr:cNvSpPr>
      </xdr:nvSpPr>
      <xdr:spPr bwMode="auto">
        <a:xfrm>
          <a:off x="19050" y="10163175"/>
          <a:ext cx="37147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9525</xdr:rowOff>
    </xdr:from>
    <xdr:to>
      <xdr:col>3</xdr:col>
      <xdr:colOff>0</xdr:colOff>
      <xdr:row>38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DE9F036-708D-4FF0-99E3-D6A2C8B9CF2E}"/>
            </a:ext>
          </a:extLst>
        </xdr:cNvPr>
        <xdr:cNvSpPr>
          <a:spLocks noChangeShapeType="1"/>
        </xdr:cNvSpPr>
      </xdr:nvSpPr>
      <xdr:spPr bwMode="auto">
        <a:xfrm>
          <a:off x="9525" y="10163175"/>
          <a:ext cx="16097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D9462EA-3567-482E-A6C2-AE6F978EE235}"/>
            </a:ext>
          </a:extLst>
        </xdr:cNvPr>
        <xdr:cNvSpPr>
          <a:spLocks noChangeShapeType="1"/>
        </xdr:cNvSpPr>
      </xdr:nvSpPr>
      <xdr:spPr bwMode="auto">
        <a:xfrm>
          <a:off x="9525" y="790575"/>
          <a:ext cx="3810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8B8F7CB-E8F2-4D86-97C5-9D9D3213B23E}"/>
            </a:ext>
          </a:extLst>
        </xdr:cNvPr>
        <xdr:cNvSpPr>
          <a:spLocks noChangeShapeType="1"/>
        </xdr:cNvSpPr>
      </xdr:nvSpPr>
      <xdr:spPr bwMode="auto">
        <a:xfrm>
          <a:off x="9525" y="800100"/>
          <a:ext cx="16097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4</xdr:row>
      <xdr:rowOff>171450</xdr:rowOff>
    </xdr:from>
    <xdr:to>
      <xdr:col>19</xdr:col>
      <xdr:colOff>647700</xdr:colOff>
      <xdr:row>12</xdr:row>
      <xdr:rowOff>209550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DD14FF4-EB99-4B5D-A73E-9384CA50ACBF}"/>
            </a:ext>
          </a:extLst>
        </xdr:cNvPr>
        <xdr:cNvSpPr>
          <a:spLocks noChangeArrowheads="1"/>
        </xdr:cNvSpPr>
      </xdr:nvSpPr>
      <xdr:spPr bwMode="auto">
        <a:xfrm>
          <a:off x="7343775" y="1333500"/>
          <a:ext cx="5353050" cy="23241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7A96560-99E0-45B5-8644-DF8A67CCA1A7}"/>
            </a:ext>
          </a:extLst>
        </xdr:cNvPr>
        <xdr:cNvSpPr>
          <a:spLocks noChangeShapeType="1"/>
        </xdr:cNvSpPr>
      </xdr:nvSpPr>
      <xdr:spPr bwMode="auto">
        <a:xfrm>
          <a:off x="9525" y="552450"/>
          <a:ext cx="3810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469BF60-4A0B-4819-8DF6-4422C9432CEB}"/>
            </a:ext>
          </a:extLst>
        </xdr:cNvPr>
        <xdr:cNvSpPr>
          <a:spLocks noChangeShapeType="1"/>
        </xdr:cNvSpPr>
      </xdr:nvSpPr>
      <xdr:spPr bwMode="auto">
        <a:xfrm>
          <a:off x="9525" y="552450"/>
          <a:ext cx="13525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3.5" x14ac:dyDescent="0.15"/>
  <cols>
    <col min="1" max="1" width="10.375" style="26" customWidth="1"/>
    <col min="2" max="2" width="2.125" style="26" customWidth="1"/>
    <col min="3" max="3" width="69.625" style="26" customWidth="1"/>
    <col min="4" max="16384" width="9" style="26"/>
  </cols>
  <sheetData>
    <row r="1" spans="1:5" ht="17.25" x14ac:dyDescent="0.2">
      <c r="A1" s="39" t="s">
        <v>164</v>
      </c>
      <c r="B1" s="40"/>
      <c r="C1" s="40"/>
    </row>
    <row r="2" spans="1:5" ht="20.100000000000001" customHeight="1" x14ac:dyDescent="0.15">
      <c r="A2" s="41" t="s">
        <v>172</v>
      </c>
      <c r="B2" s="191" t="s">
        <v>179</v>
      </c>
      <c r="C2" s="192"/>
      <c r="D2" s="42"/>
      <c r="E2" s="42"/>
    </row>
    <row r="3" spans="1:5" ht="20.100000000000001" customHeight="1" x14ac:dyDescent="0.15">
      <c r="A3" s="43" t="s">
        <v>173</v>
      </c>
      <c r="B3" s="44" t="s">
        <v>165</v>
      </c>
      <c r="C3" s="45"/>
      <c r="D3" s="46"/>
    </row>
    <row r="4" spans="1:5" ht="20.100000000000001" customHeight="1" x14ac:dyDescent="0.15">
      <c r="A4" s="47" t="s">
        <v>174</v>
      </c>
      <c r="B4" s="48" t="s">
        <v>166</v>
      </c>
      <c r="C4" s="49"/>
      <c r="D4" s="46"/>
    </row>
    <row r="5" spans="1:5" ht="20.100000000000001" customHeight="1" x14ac:dyDescent="0.15">
      <c r="A5" s="193" t="s">
        <v>176</v>
      </c>
      <c r="B5" s="50" t="s">
        <v>167</v>
      </c>
      <c r="C5" s="49"/>
      <c r="D5" s="46"/>
    </row>
    <row r="6" spans="1:5" ht="20.100000000000001" customHeight="1" x14ac:dyDescent="0.15">
      <c r="A6" s="194"/>
      <c r="B6" s="51"/>
      <c r="C6" s="52" t="s">
        <v>168</v>
      </c>
      <c r="D6" s="46"/>
    </row>
    <row r="7" spans="1:5" ht="20.100000000000001" customHeight="1" x14ac:dyDescent="0.15">
      <c r="A7" s="195"/>
      <c r="B7" s="51"/>
      <c r="C7" s="52" t="s">
        <v>169</v>
      </c>
      <c r="D7" s="46"/>
    </row>
    <row r="8" spans="1:5" ht="20.100000000000001" customHeight="1" x14ac:dyDescent="0.15">
      <c r="A8" s="47" t="s">
        <v>175</v>
      </c>
      <c r="B8" s="48" t="s">
        <v>170</v>
      </c>
      <c r="C8" s="49"/>
      <c r="D8" s="46"/>
    </row>
    <row r="9" spans="1:5" ht="20.100000000000001" customHeight="1" x14ac:dyDescent="0.15">
      <c r="A9" s="53"/>
      <c r="B9" s="48" t="s">
        <v>171</v>
      </c>
      <c r="C9" s="49"/>
      <c r="D9" s="46"/>
    </row>
    <row r="10" spans="1:5" ht="27" x14ac:dyDescent="0.15">
      <c r="A10" s="54" t="s">
        <v>177</v>
      </c>
      <c r="B10" s="51"/>
      <c r="C10" s="55" t="s">
        <v>236</v>
      </c>
      <c r="D10" s="46"/>
    </row>
    <row r="11" spans="1:5" ht="20.100000000000001" customHeight="1" x14ac:dyDescent="0.15">
      <c r="A11" s="56" t="s">
        <v>178</v>
      </c>
      <c r="B11" s="57"/>
      <c r="C11" s="58" t="s">
        <v>237</v>
      </c>
      <c r="D11" s="46"/>
    </row>
  </sheetData>
  <mergeCells count="2">
    <mergeCell ref="B2:C2"/>
    <mergeCell ref="A5:A7"/>
  </mergeCells>
  <phoneticPr fontId="3"/>
  <hyperlinks>
    <hyperlink ref="A4" location="'Ⅱ-2'!A1" display="Ⅱ-2" xr:uid="{00000000-0004-0000-0000-000001000000}"/>
    <hyperlink ref="A5:A7" location="'Ⅱ-3'!A1" display="Ⅱ-3" xr:uid="{00000000-0004-0000-0000-000002000000}"/>
    <hyperlink ref="A8" location="'Ⅱ-4'!A1" display="Ⅱ-4" xr:uid="{00000000-0004-0000-0000-000003000000}"/>
    <hyperlink ref="A10" location="'Ⅱ-5-1,2'!A1" display="Ⅱ-5-1,2" xr:uid="{00000000-0004-0000-0000-000004000000}"/>
    <hyperlink ref="A11" location="'Ⅱ-5-3'!A1" display="Ⅱ-5-3" xr:uid="{00000000-0004-0000-0000-000005000000}"/>
    <hyperlink ref="A3" location="'Ⅱ-1'!A1" display="Ⅱ-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8E3A-C5D5-4DBA-8E56-7F90FB57040C}">
  <sheetPr>
    <pageSetUpPr fitToPage="1"/>
  </sheetPr>
  <dimension ref="A1:K39"/>
  <sheetViews>
    <sheetView view="pageBreakPreview" zoomScale="106" zoomScaleNormal="100" zoomScaleSheetLayoutView="106" workbookViewId="0">
      <pane ySplit="3" topLeftCell="A4" activePane="bottomLeft" state="frozen"/>
      <selection pane="bottomLeft"/>
    </sheetView>
  </sheetViews>
  <sheetFormatPr defaultRowHeight="12" x14ac:dyDescent="0.15"/>
  <cols>
    <col min="1" max="1" width="17" style="1" customWidth="1"/>
    <col min="2" max="2" width="6.75" style="1" bestFit="1" customWidth="1"/>
    <col min="3" max="8" width="11.125" style="1" customWidth="1"/>
    <col min="9" max="9" width="12.75" style="1" bestFit="1" customWidth="1"/>
    <col min="10" max="10" width="11.625" style="1" bestFit="1" customWidth="1"/>
    <col min="11" max="11" width="9.125" style="1" bestFit="1" customWidth="1"/>
    <col min="12" max="256" width="9" style="1"/>
    <col min="257" max="257" width="17" style="1" customWidth="1"/>
    <col min="258" max="258" width="6.75" style="1" bestFit="1" customWidth="1"/>
    <col min="259" max="264" width="11.125" style="1" customWidth="1"/>
    <col min="265" max="265" width="12.75" style="1" bestFit="1" customWidth="1"/>
    <col min="266" max="266" width="11.625" style="1" bestFit="1" customWidth="1"/>
    <col min="267" max="267" width="9.125" style="1" bestFit="1" customWidth="1"/>
    <col min="268" max="512" width="9" style="1"/>
    <col min="513" max="513" width="17" style="1" customWidth="1"/>
    <col min="514" max="514" width="6.75" style="1" bestFit="1" customWidth="1"/>
    <col min="515" max="520" width="11.125" style="1" customWidth="1"/>
    <col min="521" max="521" width="12.75" style="1" bestFit="1" customWidth="1"/>
    <col min="522" max="522" width="11.625" style="1" bestFit="1" customWidth="1"/>
    <col min="523" max="523" width="9.125" style="1" bestFit="1" customWidth="1"/>
    <col min="524" max="768" width="9" style="1"/>
    <col min="769" max="769" width="17" style="1" customWidth="1"/>
    <col min="770" max="770" width="6.75" style="1" bestFit="1" customWidth="1"/>
    <col min="771" max="776" width="11.125" style="1" customWidth="1"/>
    <col min="777" max="777" width="12.75" style="1" bestFit="1" customWidth="1"/>
    <col min="778" max="778" width="11.625" style="1" bestFit="1" customWidth="1"/>
    <col min="779" max="779" width="9.125" style="1" bestFit="1" customWidth="1"/>
    <col min="780" max="1024" width="9" style="1"/>
    <col min="1025" max="1025" width="17" style="1" customWidth="1"/>
    <col min="1026" max="1026" width="6.75" style="1" bestFit="1" customWidth="1"/>
    <col min="1027" max="1032" width="11.125" style="1" customWidth="1"/>
    <col min="1033" max="1033" width="12.75" style="1" bestFit="1" customWidth="1"/>
    <col min="1034" max="1034" width="11.625" style="1" bestFit="1" customWidth="1"/>
    <col min="1035" max="1035" width="9.125" style="1" bestFit="1" customWidth="1"/>
    <col min="1036" max="1280" width="9" style="1"/>
    <col min="1281" max="1281" width="17" style="1" customWidth="1"/>
    <col min="1282" max="1282" width="6.75" style="1" bestFit="1" customWidth="1"/>
    <col min="1283" max="1288" width="11.125" style="1" customWidth="1"/>
    <col min="1289" max="1289" width="12.75" style="1" bestFit="1" customWidth="1"/>
    <col min="1290" max="1290" width="11.625" style="1" bestFit="1" customWidth="1"/>
    <col min="1291" max="1291" width="9.125" style="1" bestFit="1" customWidth="1"/>
    <col min="1292" max="1536" width="9" style="1"/>
    <col min="1537" max="1537" width="17" style="1" customWidth="1"/>
    <col min="1538" max="1538" width="6.75" style="1" bestFit="1" customWidth="1"/>
    <col min="1539" max="1544" width="11.125" style="1" customWidth="1"/>
    <col min="1545" max="1545" width="12.75" style="1" bestFit="1" customWidth="1"/>
    <col min="1546" max="1546" width="11.625" style="1" bestFit="1" customWidth="1"/>
    <col min="1547" max="1547" width="9.125" style="1" bestFit="1" customWidth="1"/>
    <col min="1548" max="1792" width="9" style="1"/>
    <col min="1793" max="1793" width="17" style="1" customWidth="1"/>
    <col min="1794" max="1794" width="6.75" style="1" bestFit="1" customWidth="1"/>
    <col min="1795" max="1800" width="11.125" style="1" customWidth="1"/>
    <col min="1801" max="1801" width="12.75" style="1" bestFit="1" customWidth="1"/>
    <col min="1802" max="1802" width="11.625" style="1" bestFit="1" customWidth="1"/>
    <col min="1803" max="1803" width="9.125" style="1" bestFit="1" customWidth="1"/>
    <col min="1804" max="2048" width="9" style="1"/>
    <col min="2049" max="2049" width="17" style="1" customWidth="1"/>
    <col min="2050" max="2050" width="6.75" style="1" bestFit="1" customWidth="1"/>
    <col min="2051" max="2056" width="11.125" style="1" customWidth="1"/>
    <col min="2057" max="2057" width="12.75" style="1" bestFit="1" customWidth="1"/>
    <col min="2058" max="2058" width="11.625" style="1" bestFit="1" customWidth="1"/>
    <col min="2059" max="2059" width="9.125" style="1" bestFit="1" customWidth="1"/>
    <col min="2060" max="2304" width="9" style="1"/>
    <col min="2305" max="2305" width="17" style="1" customWidth="1"/>
    <col min="2306" max="2306" width="6.75" style="1" bestFit="1" customWidth="1"/>
    <col min="2307" max="2312" width="11.125" style="1" customWidth="1"/>
    <col min="2313" max="2313" width="12.75" style="1" bestFit="1" customWidth="1"/>
    <col min="2314" max="2314" width="11.625" style="1" bestFit="1" customWidth="1"/>
    <col min="2315" max="2315" width="9.125" style="1" bestFit="1" customWidth="1"/>
    <col min="2316" max="2560" width="9" style="1"/>
    <col min="2561" max="2561" width="17" style="1" customWidth="1"/>
    <col min="2562" max="2562" width="6.75" style="1" bestFit="1" customWidth="1"/>
    <col min="2563" max="2568" width="11.125" style="1" customWidth="1"/>
    <col min="2569" max="2569" width="12.75" style="1" bestFit="1" customWidth="1"/>
    <col min="2570" max="2570" width="11.625" style="1" bestFit="1" customWidth="1"/>
    <col min="2571" max="2571" width="9.125" style="1" bestFit="1" customWidth="1"/>
    <col min="2572" max="2816" width="9" style="1"/>
    <col min="2817" max="2817" width="17" style="1" customWidth="1"/>
    <col min="2818" max="2818" width="6.75" style="1" bestFit="1" customWidth="1"/>
    <col min="2819" max="2824" width="11.125" style="1" customWidth="1"/>
    <col min="2825" max="2825" width="12.75" style="1" bestFit="1" customWidth="1"/>
    <col min="2826" max="2826" width="11.625" style="1" bestFit="1" customWidth="1"/>
    <col min="2827" max="2827" width="9.125" style="1" bestFit="1" customWidth="1"/>
    <col min="2828" max="3072" width="9" style="1"/>
    <col min="3073" max="3073" width="17" style="1" customWidth="1"/>
    <col min="3074" max="3074" width="6.75" style="1" bestFit="1" customWidth="1"/>
    <col min="3075" max="3080" width="11.125" style="1" customWidth="1"/>
    <col min="3081" max="3081" width="12.75" style="1" bestFit="1" customWidth="1"/>
    <col min="3082" max="3082" width="11.625" style="1" bestFit="1" customWidth="1"/>
    <col min="3083" max="3083" width="9.125" style="1" bestFit="1" customWidth="1"/>
    <col min="3084" max="3328" width="9" style="1"/>
    <col min="3329" max="3329" width="17" style="1" customWidth="1"/>
    <col min="3330" max="3330" width="6.75" style="1" bestFit="1" customWidth="1"/>
    <col min="3331" max="3336" width="11.125" style="1" customWidth="1"/>
    <col min="3337" max="3337" width="12.75" style="1" bestFit="1" customWidth="1"/>
    <col min="3338" max="3338" width="11.625" style="1" bestFit="1" customWidth="1"/>
    <col min="3339" max="3339" width="9.125" style="1" bestFit="1" customWidth="1"/>
    <col min="3340" max="3584" width="9" style="1"/>
    <col min="3585" max="3585" width="17" style="1" customWidth="1"/>
    <col min="3586" max="3586" width="6.75" style="1" bestFit="1" customWidth="1"/>
    <col min="3587" max="3592" width="11.125" style="1" customWidth="1"/>
    <col min="3593" max="3593" width="12.75" style="1" bestFit="1" customWidth="1"/>
    <col min="3594" max="3594" width="11.625" style="1" bestFit="1" customWidth="1"/>
    <col min="3595" max="3595" width="9.125" style="1" bestFit="1" customWidth="1"/>
    <col min="3596" max="3840" width="9" style="1"/>
    <col min="3841" max="3841" width="17" style="1" customWidth="1"/>
    <col min="3842" max="3842" width="6.75" style="1" bestFit="1" customWidth="1"/>
    <col min="3843" max="3848" width="11.125" style="1" customWidth="1"/>
    <col min="3849" max="3849" width="12.75" style="1" bestFit="1" customWidth="1"/>
    <col min="3850" max="3850" width="11.625" style="1" bestFit="1" customWidth="1"/>
    <col min="3851" max="3851" width="9.125" style="1" bestFit="1" customWidth="1"/>
    <col min="3852" max="4096" width="9" style="1"/>
    <col min="4097" max="4097" width="17" style="1" customWidth="1"/>
    <col min="4098" max="4098" width="6.75" style="1" bestFit="1" customWidth="1"/>
    <col min="4099" max="4104" width="11.125" style="1" customWidth="1"/>
    <col min="4105" max="4105" width="12.75" style="1" bestFit="1" customWidth="1"/>
    <col min="4106" max="4106" width="11.625" style="1" bestFit="1" customWidth="1"/>
    <col min="4107" max="4107" width="9.125" style="1" bestFit="1" customWidth="1"/>
    <col min="4108" max="4352" width="9" style="1"/>
    <col min="4353" max="4353" width="17" style="1" customWidth="1"/>
    <col min="4354" max="4354" width="6.75" style="1" bestFit="1" customWidth="1"/>
    <col min="4355" max="4360" width="11.125" style="1" customWidth="1"/>
    <col min="4361" max="4361" width="12.75" style="1" bestFit="1" customWidth="1"/>
    <col min="4362" max="4362" width="11.625" style="1" bestFit="1" customWidth="1"/>
    <col min="4363" max="4363" width="9.125" style="1" bestFit="1" customWidth="1"/>
    <col min="4364" max="4608" width="9" style="1"/>
    <col min="4609" max="4609" width="17" style="1" customWidth="1"/>
    <col min="4610" max="4610" width="6.75" style="1" bestFit="1" customWidth="1"/>
    <col min="4611" max="4616" width="11.125" style="1" customWidth="1"/>
    <col min="4617" max="4617" width="12.75" style="1" bestFit="1" customWidth="1"/>
    <col min="4618" max="4618" width="11.625" style="1" bestFit="1" customWidth="1"/>
    <col min="4619" max="4619" width="9.125" style="1" bestFit="1" customWidth="1"/>
    <col min="4620" max="4864" width="9" style="1"/>
    <col min="4865" max="4865" width="17" style="1" customWidth="1"/>
    <col min="4866" max="4866" width="6.75" style="1" bestFit="1" customWidth="1"/>
    <col min="4867" max="4872" width="11.125" style="1" customWidth="1"/>
    <col min="4873" max="4873" width="12.75" style="1" bestFit="1" customWidth="1"/>
    <col min="4874" max="4874" width="11.625" style="1" bestFit="1" customWidth="1"/>
    <col min="4875" max="4875" width="9.125" style="1" bestFit="1" customWidth="1"/>
    <col min="4876" max="5120" width="9" style="1"/>
    <col min="5121" max="5121" width="17" style="1" customWidth="1"/>
    <col min="5122" max="5122" width="6.75" style="1" bestFit="1" customWidth="1"/>
    <col min="5123" max="5128" width="11.125" style="1" customWidth="1"/>
    <col min="5129" max="5129" width="12.75" style="1" bestFit="1" customWidth="1"/>
    <col min="5130" max="5130" width="11.625" style="1" bestFit="1" customWidth="1"/>
    <col min="5131" max="5131" width="9.125" style="1" bestFit="1" customWidth="1"/>
    <col min="5132" max="5376" width="9" style="1"/>
    <col min="5377" max="5377" width="17" style="1" customWidth="1"/>
    <col min="5378" max="5378" width="6.75" style="1" bestFit="1" customWidth="1"/>
    <col min="5379" max="5384" width="11.125" style="1" customWidth="1"/>
    <col min="5385" max="5385" width="12.75" style="1" bestFit="1" customWidth="1"/>
    <col min="5386" max="5386" width="11.625" style="1" bestFit="1" customWidth="1"/>
    <col min="5387" max="5387" width="9.125" style="1" bestFit="1" customWidth="1"/>
    <col min="5388" max="5632" width="9" style="1"/>
    <col min="5633" max="5633" width="17" style="1" customWidth="1"/>
    <col min="5634" max="5634" width="6.75" style="1" bestFit="1" customWidth="1"/>
    <col min="5635" max="5640" width="11.125" style="1" customWidth="1"/>
    <col min="5641" max="5641" width="12.75" style="1" bestFit="1" customWidth="1"/>
    <col min="5642" max="5642" width="11.625" style="1" bestFit="1" customWidth="1"/>
    <col min="5643" max="5643" width="9.125" style="1" bestFit="1" customWidth="1"/>
    <col min="5644" max="5888" width="9" style="1"/>
    <col min="5889" max="5889" width="17" style="1" customWidth="1"/>
    <col min="5890" max="5890" width="6.75" style="1" bestFit="1" customWidth="1"/>
    <col min="5891" max="5896" width="11.125" style="1" customWidth="1"/>
    <col min="5897" max="5897" width="12.75" style="1" bestFit="1" customWidth="1"/>
    <col min="5898" max="5898" width="11.625" style="1" bestFit="1" customWidth="1"/>
    <col min="5899" max="5899" width="9.125" style="1" bestFit="1" customWidth="1"/>
    <col min="5900" max="6144" width="9" style="1"/>
    <col min="6145" max="6145" width="17" style="1" customWidth="1"/>
    <col min="6146" max="6146" width="6.75" style="1" bestFit="1" customWidth="1"/>
    <col min="6147" max="6152" width="11.125" style="1" customWidth="1"/>
    <col min="6153" max="6153" width="12.75" style="1" bestFit="1" customWidth="1"/>
    <col min="6154" max="6154" width="11.625" style="1" bestFit="1" customWidth="1"/>
    <col min="6155" max="6155" width="9.125" style="1" bestFit="1" customWidth="1"/>
    <col min="6156" max="6400" width="9" style="1"/>
    <col min="6401" max="6401" width="17" style="1" customWidth="1"/>
    <col min="6402" max="6402" width="6.75" style="1" bestFit="1" customWidth="1"/>
    <col min="6403" max="6408" width="11.125" style="1" customWidth="1"/>
    <col min="6409" max="6409" width="12.75" style="1" bestFit="1" customWidth="1"/>
    <col min="6410" max="6410" width="11.625" style="1" bestFit="1" customWidth="1"/>
    <col min="6411" max="6411" width="9.125" style="1" bestFit="1" customWidth="1"/>
    <col min="6412" max="6656" width="9" style="1"/>
    <col min="6657" max="6657" width="17" style="1" customWidth="1"/>
    <col min="6658" max="6658" width="6.75" style="1" bestFit="1" customWidth="1"/>
    <col min="6659" max="6664" width="11.125" style="1" customWidth="1"/>
    <col min="6665" max="6665" width="12.75" style="1" bestFit="1" customWidth="1"/>
    <col min="6666" max="6666" width="11.625" style="1" bestFit="1" customWidth="1"/>
    <col min="6667" max="6667" width="9.125" style="1" bestFit="1" customWidth="1"/>
    <col min="6668" max="6912" width="9" style="1"/>
    <col min="6913" max="6913" width="17" style="1" customWidth="1"/>
    <col min="6914" max="6914" width="6.75" style="1" bestFit="1" customWidth="1"/>
    <col min="6915" max="6920" width="11.125" style="1" customWidth="1"/>
    <col min="6921" max="6921" width="12.75" style="1" bestFit="1" customWidth="1"/>
    <col min="6922" max="6922" width="11.625" style="1" bestFit="1" customWidth="1"/>
    <col min="6923" max="6923" width="9.125" style="1" bestFit="1" customWidth="1"/>
    <col min="6924" max="7168" width="9" style="1"/>
    <col min="7169" max="7169" width="17" style="1" customWidth="1"/>
    <col min="7170" max="7170" width="6.75" style="1" bestFit="1" customWidth="1"/>
    <col min="7171" max="7176" width="11.125" style="1" customWidth="1"/>
    <col min="7177" max="7177" width="12.75" style="1" bestFit="1" customWidth="1"/>
    <col min="7178" max="7178" width="11.625" style="1" bestFit="1" customWidth="1"/>
    <col min="7179" max="7179" width="9.125" style="1" bestFit="1" customWidth="1"/>
    <col min="7180" max="7424" width="9" style="1"/>
    <col min="7425" max="7425" width="17" style="1" customWidth="1"/>
    <col min="7426" max="7426" width="6.75" style="1" bestFit="1" customWidth="1"/>
    <col min="7427" max="7432" width="11.125" style="1" customWidth="1"/>
    <col min="7433" max="7433" width="12.75" style="1" bestFit="1" customWidth="1"/>
    <col min="7434" max="7434" width="11.625" style="1" bestFit="1" customWidth="1"/>
    <col min="7435" max="7435" width="9.125" style="1" bestFit="1" customWidth="1"/>
    <col min="7436" max="7680" width="9" style="1"/>
    <col min="7681" max="7681" width="17" style="1" customWidth="1"/>
    <col min="7682" max="7682" width="6.75" style="1" bestFit="1" customWidth="1"/>
    <col min="7683" max="7688" width="11.125" style="1" customWidth="1"/>
    <col min="7689" max="7689" width="12.75" style="1" bestFit="1" customWidth="1"/>
    <col min="7690" max="7690" width="11.625" style="1" bestFit="1" customWidth="1"/>
    <col min="7691" max="7691" width="9.125" style="1" bestFit="1" customWidth="1"/>
    <col min="7692" max="7936" width="9" style="1"/>
    <col min="7937" max="7937" width="17" style="1" customWidth="1"/>
    <col min="7938" max="7938" width="6.75" style="1" bestFit="1" customWidth="1"/>
    <col min="7939" max="7944" width="11.125" style="1" customWidth="1"/>
    <col min="7945" max="7945" width="12.75" style="1" bestFit="1" customWidth="1"/>
    <col min="7946" max="7946" width="11.625" style="1" bestFit="1" customWidth="1"/>
    <col min="7947" max="7947" width="9.125" style="1" bestFit="1" customWidth="1"/>
    <col min="7948" max="8192" width="9" style="1"/>
    <col min="8193" max="8193" width="17" style="1" customWidth="1"/>
    <col min="8194" max="8194" width="6.75" style="1" bestFit="1" customWidth="1"/>
    <col min="8195" max="8200" width="11.125" style="1" customWidth="1"/>
    <col min="8201" max="8201" width="12.75" style="1" bestFit="1" customWidth="1"/>
    <col min="8202" max="8202" width="11.625" style="1" bestFit="1" customWidth="1"/>
    <col min="8203" max="8203" width="9.125" style="1" bestFit="1" customWidth="1"/>
    <col min="8204" max="8448" width="9" style="1"/>
    <col min="8449" max="8449" width="17" style="1" customWidth="1"/>
    <col min="8450" max="8450" width="6.75" style="1" bestFit="1" customWidth="1"/>
    <col min="8451" max="8456" width="11.125" style="1" customWidth="1"/>
    <col min="8457" max="8457" width="12.75" style="1" bestFit="1" customWidth="1"/>
    <col min="8458" max="8458" width="11.625" style="1" bestFit="1" customWidth="1"/>
    <col min="8459" max="8459" width="9.125" style="1" bestFit="1" customWidth="1"/>
    <col min="8460" max="8704" width="9" style="1"/>
    <col min="8705" max="8705" width="17" style="1" customWidth="1"/>
    <col min="8706" max="8706" width="6.75" style="1" bestFit="1" customWidth="1"/>
    <col min="8707" max="8712" width="11.125" style="1" customWidth="1"/>
    <col min="8713" max="8713" width="12.75" style="1" bestFit="1" customWidth="1"/>
    <col min="8714" max="8714" width="11.625" style="1" bestFit="1" customWidth="1"/>
    <col min="8715" max="8715" width="9.125" style="1" bestFit="1" customWidth="1"/>
    <col min="8716" max="8960" width="9" style="1"/>
    <col min="8961" max="8961" width="17" style="1" customWidth="1"/>
    <col min="8962" max="8962" width="6.75" style="1" bestFit="1" customWidth="1"/>
    <col min="8963" max="8968" width="11.125" style="1" customWidth="1"/>
    <col min="8969" max="8969" width="12.75" style="1" bestFit="1" customWidth="1"/>
    <col min="8970" max="8970" width="11.625" style="1" bestFit="1" customWidth="1"/>
    <col min="8971" max="8971" width="9.125" style="1" bestFit="1" customWidth="1"/>
    <col min="8972" max="9216" width="9" style="1"/>
    <col min="9217" max="9217" width="17" style="1" customWidth="1"/>
    <col min="9218" max="9218" width="6.75" style="1" bestFit="1" customWidth="1"/>
    <col min="9219" max="9224" width="11.125" style="1" customWidth="1"/>
    <col min="9225" max="9225" width="12.75" style="1" bestFit="1" customWidth="1"/>
    <col min="9226" max="9226" width="11.625" style="1" bestFit="1" customWidth="1"/>
    <col min="9227" max="9227" width="9.125" style="1" bestFit="1" customWidth="1"/>
    <col min="9228" max="9472" width="9" style="1"/>
    <col min="9473" max="9473" width="17" style="1" customWidth="1"/>
    <col min="9474" max="9474" width="6.75" style="1" bestFit="1" customWidth="1"/>
    <col min="9475" max="9480" width="11.125" style="1" customWidth="1"/>
    <col min="9481" max="9481" width="12.75" style="1" bestFit="1" customWidth="1"/>
    <col min="9482" max="9482" width="11.625" style="1" bestFit="1" customWidth="1"/>
    <col min="9483" max="9483" width="9.125" style="1" bestFit="1" customWidth="1"/>
    <col min="9484" max="9728" width="9" style="1"/>
    <col min="9729" max="9729" width="17" style="1" customWidth="1"/>
    <col min="9730" max="9730" width="6.75" style="1" bestFit="1" customWidth="1"/>
    <col min="9731" max="9736" width="11.125" style="1" customWidth="1"/>
    <col min="9737" max="9737" width="12.75" style="1" bestFit="1" customWidth="1"/>
    <col min="9738" max="9738" width="11.625" style="1" bestFit="1" customWidth="1"/>
    <col min="9739" max="9739" width="9.125" style="1" bestFit="1" customWidth="1"/>
    <col min="9740" max="9984" width="9" style="1"/>
    <col min="9985" max="9985" width="17" style="1" customWidth="1"/>
    <col min="9986" max="9986" width="6.75" style="1" bestFit="1" customWidth="1"/>
    <col min="9987" max="9992" width="11.125" style="1" customWidth="1"/>
    <col min="9993" max="9993" width="12.75" style="1" bestFit="1" customWidth="1"/>
    <col min="9994" max="9994" width="11.625" style="1" bestFit="1" customWidth="1"/>
    <col min="9995" max="9995" width="9.125" style="1" bestFit="1" customWidth="1"/>
    <col min="9996" max="10240" width="9" style="1"/>
    <col min="10241" max="10241" width="17" style="1" customWidth="1"/>
    <col min="10242" max="10242" width="6.75" style="1" bestFit="1" customWidth="1"/>
    <col min="10243" max="10248" width="11.125" style="1" customWidth="1"/>
    <col min="10249" max="10249" width="12.75" style="1" bestFit="1" customWidth="1"/>
    <col min="10250" max="10250" width="11.625" style="1" bestFit="1" customWidth="1"/>
    <col min="10251" max="10251" width="9.125" style="1" bestFit="1" customWidth="1"/>
    <col min="10252" max="10496" width="9" style="1"/>
    <col min="10497" max="10497" width="17" style="1" customWidth="1"/>
    <col min="10498" max="10498" width="6.75" style="1" bestFit="1" customWidth="1"/>
    <col min="10499" max="10504" width="11.125" style="1" customWidth="1"/>
    <col min="10505" max="10505" width="12.75" style="1" bestFit="1" customWidth="1"/>
    <col min="10506" max="10506" width="11.625" style="1" bestFit="1" customWidth="1"/>
    <col min="10507" max="10507" width="9.125" style="1" bestFit="1" customWidth="1"/>
    <col min="10508" max="10752" width="9" style="1"/>
    <col min="10753" max="10753" width="17" style="1" customWidth="1"/>
    <col min="10754" max="10754" width="6.75" style="1" bestFit="1" customWidth="1"/>
    <col min="10755" max="10760" width="11.125" style="1" customWidth="1"/>
    <col min="10761" max="10761" width="12.75" style="1" bestFit="1" customWidth="1"/>
    <col min="10762" max="10762" width="11.625" style="1" bestFit="1" customWidth="1"/>
    <col min="10763" max="10763" width="9.125" style="1" bestFit="1" customWidth="1"/>
    <col min="10764" max="11008" width="9" style="1"/>
    <col min="11009" max="11009" width="17" style="1" customWidth="1"/>
    <col min="11010" max="11010" width="6.75" style="1" bestFit="1" customWidth="1"/>
    <col min="11011" max="11016" width="11.125" style="1" customWidth="1"/>
    <col min="11017" max="11017" width="12.75" style="1" bestFit="1" customWidth="1"/>
    <col min="11018" max="11018" width="11.625" style="1" bestFit="1" customWidth="1"/>
    <col min="11019" max="11019" width="9.125" style="1" bestFit="1" customWidth="1"/>
    <col min="11020" max="11264" width="9" style="1"/>
    <col min="11265" max="11265" width="17" style="1" customWidth="1"/>
    <col min="11266" max="11266" width="6.75" style="1" bestFit="1" customWidth="1"/>
    <col min="11267" max="11272" width="11.125" style="1" customWidth="1"/>
    <col min="11273" max="11273" width="12.75" style="1" bestFit="1" customWidth="1"/>
    <col min="11274" max="11274" width="11.625" style="1" bestFit="1" customWidth="1"/>
    <col min="11275" max="11275" width="9.125" style="1" bestFit="1" customWidth="1"/>
    <col min="11276" max="11520" width="9" style="1"/>
    <col min="11521" max="11521" width="17" style="1" customWidth="1"/>
    <col min="11522" max="11522" width="6.75" style="1" bestFit="1" customWidth="1"/>
    <col min="11523" max="11528" width="11.125" style="1" customWidth="1"/>
    <col min="11529" max="11529" width="12.75" style="1" bestFit="1" customWidth="1"/>
    <col min="11530" max="11530" width="11.625" style="1" bestFit="1" customWidth="1"/>
    <col min="11531" max="11531" width="9.125" style="1" bestFit="1" customWidth="1"/>
    <col min="11532" max="11776" width="9" style="1"/>
    <col min="11777" max="11777" width="17" style="1" customWidth="1"/>
    <col min="11778" max="11778" width="6.75" style="1" bestFit="1" customWidth="1"/>
    <col min="11779" max="11784" width="11.125" style="1" customWidth="1"/>
    <col min="11785" max="11785" width="12.75" style="1" bestFit="1" customWidth="1"/>
    <col min="11786" max="11786" width="11.625" style="1" bestFit="1" customWidth="1"/>
    <col min="11787" max="11787" width="9.125" style="1" bestFit="1" customWidth="1"/>
    <col min="11788" max="12032" width="9" style="1"/>
    <col min="12033" max="12033" width="17" style="1" customWidth="1"/>
    <col min="12034" max="12034" width="6.75" style="1" bestFit="1" customWidth="1"/>
    <col min="12035" max="12040" width="11.125" style="1" customWidth="1"/>
    <col min="12041" max="12041" width="12.75" style="1" bestFit="1" customWidth="1"/>
    <col min="12042" max="12042" width="11.625" style="1" bestFit="1" customWidth="1"/>
    <col min="12043" max="12043" width="9.125" style="1" bestFit="1" customWidth="1"/>
    <col min="12044" max="12288" width="9" style="1"/>
    <col min="12289" max="12289" width="17" style="1" customWidth="1"/>
    <col min="12290" max="12290" width="6.75" style="1" bestFit="1" customWidth="1"/>
    <col min="12291" max="12296" width="11.125" style="1" customWidth="1"/>
    <col min="12297" max="12297" width="12.75" style="1" bestFit="1" customWidth="1"/>
    <col min="12298" max="12298" width="11.625" style="1" bestFit="1" customWidth="1"/>
    <col min="12299" max="12299" width="9.125" style="1" bestFit="1" customWidth="1"/>
    <col min="12300" max="12544" width="9" style="1"/>
    <col min="12545" max="12545" width="17" style="1" customWidth="1"/>
    <col min="12546" max="12546" width="6.75" style="1" bestFit="1" customWidth="1"/>
    <col min="12547" max="12552" width="11.125" style="1" customWidth="1"/>
    <col min="12553" max="12553" width="12.75" style="1" bestFit="1" customWidth="1"/>
    <col min="12554" max="12554" width="11.625" style="1" bestFit="1" customWidth="1"/>
    <col min="12555" max="12555" width="9.125" style="1" bestFit="1" customWidth="1"/>
    <col min="12556" max="12800" width="9" style="1"/>
    <col min="12801" max="12801" width="17" style="1" customWidth="1"/>
    <col min="12802" max="12802" width="6.75" style="1" bestFit="1" customWidth="1"/>
    <col min="12803" max="12808" width="11.125" style="1" customWidth="1"/>
    <col min="12809" max="12809" width="12.75" style="1" bestFit="1" customWidth="1"/>
    <col min="12810" max="12810" width="11.625" style="1" bestFit="1" customWidth="1"/>
    <col min="12811" max="12811" width="9.125" style="1" bestFit="1" customWidth="1"/>
    <col min="12812" max="13056" width="9" style="1"/>
    <col min="13057" max="13057" width="17" style="1" customWidth="1"/>
    <col min="13058" max="13058" width="6.75" style="1" bestFit="1" customWidth="1"/>
    <col min="13059" max="13064" width="11.125" style="1" customWidth="1"/>
    <col min="13065" max="13065" width="12.75" style="1" bestFit="1" customWidth="1"/>
    <col min="13066" max="13066" width="11.625" style="1" bestFit="1" customWidth="1"/>
    <col min="13067" max="13067" width="9.125" style="1" bestFit="1" customWidth="1"/>
    <col min="13068" max="13312" width="9" style="1"/>
    <col min="13313" max="13313" width="17" style="1" customWidth="1"/>
    <col min="13314" max="13314" width="6.75" style="1" bestFit="1" customWidth="1"/>
    <col min="13315" max="13320" width="11.125" style="1" customWidth="1"/>
    <col min="13321" max="13321" width="12.75" style="1" bestFit="1" customWidth="1"/>
    <col min="13322" max="13322" width="11.625" style="1" bestFit="1" customWidth="1"/>
    <col min="13323" max="13323" width="9.125" style="1" bestFit="1" customWidth="1"/>
    <col min="13324" max="13568" width="9" style="1"/>
    <col min="13569" max="13569" width="17" style="1" customWidth="1"/>
    <col min="13570" max="13570" width="6.75" style="1" bestFit="1" customWidth="1"/>
    <col min="13571" max="13576" width="11.125" style="1" customWidth="1"/>
    <col min="13577" max="13577" width="12.75" style="1" bestFit="1" customWidth="1"/>
    <col min="13578" max="13578" width="11.625" style="1" bestFit="1" customWidth="1"/>
    <col min="13579" max="13579" width="9.125" style="1" bestFit="1" customWidth="1"/>
    <col min="13580" max="13824" width="9" style="1"/>
    <col min="13825" max="13825" width="17" style="1" customWidth="1"/>
    <col min="13826" max="13826" width="6.75" style="1" bestFit="1" customWidth="1"/>
    <col min="13827" max="13832" width="11.125" style="1" customWidth="1"/>
    <col min="13833" max="13833" width="12.75" style="1" bestFit="1" customWidth="1"/>
    <col min="13834" max="13834" width="11.625" style="1" bestFit="1" customWidth="1"/>
    <col min="13835" max="13835" width="9.125" style="1" bestFit="1" customWidth="1"/>
    <col min="13836" max="14080" width="9" style="1"/>
    <col min="14081" max="14081" width="17" style="1" customWidth="1"/>
    <col min="14082" max="14082" width="6.75" style="1" bestFit="1" customWidth="1"/>
    <col min="14083" max="14088" width="11.125" style="1" customWidth="1"/>
    <col min="14089" max="14089" width="12.75" style="1" bestFit="1" customWidth="1"/>
    <col min="14090" max="14090" width="11.625" style="1" bestFit="1" customWidth="1"/>
    <col min="14091" max="14091" width="9.125" style="1" bestFit="1" customWidth="1"/>
    <col min="14092" max="14336" width="9" style="1"/>
    <col min="14337" max="14337" width="17" style="1" customWidth="1"/>
    <col min="14338" max="14338" width="6.75" style="1" bestFit="1" customWidth="1"/>
    <col min="14339" max="14344" width="11.125" style="1" customWidth="1"/>
    <col min="14345" max="14345" width="12.75" style="1" bestFit="1" customWidth="1"/>
    <col min="14346" max="14346" width="11.625" style="1" bestFit="1" customWidth="1"/>
    <col min="14347" max="14347" width="9.125" style="1" bestFit="1" customWidth="1"/>
    <col min="14348" max="14592" width="9" style="1"/>
    <col min="14593" max="14593" width="17" style="1" customWidth="1"/>
    <col min="14594" max="14594" width="6.75" style="1" bestFit="1" customWidth="1"/>
    <col min="14595" max="14600" width="11.125" style="1" customWidth="1"/>
    <col min="14601" max="14601" width="12.75" style="1" bestFit="1" customWidth="1"/>
    <col min="14602" max="14602" width="11.625" style="1" bestFit="1" customWidth="1"/>
    <col min="14603" max="14603" width="9.125" style="1" bestFit="1" customWidth="1"/>
    <col min="14604" max="14848" width="9" style="1"/>
    <col min="14849" max="14849" width="17" style="1" customWidth="1"/>
    <col min="14850" max="14850" width="6.75" style="1" bestFit="1" customWidth="1"/>
    <col min="14851" max="14856" width="11.125" style="1" customWidth="1"/>
    <col min="14857" max="14857" width="12.75" style="1" bestFit="1" customWidth="1"/>
    <col min="14858" max="14858" width="11.625" style="1" bestFit="1" customWidth="1"/>
    <col min="14859" max="14859" width="9.125" style="1" bestFit="1" customWidth="1"/>
    <col min="14860" max="15104" width="9" style="1"/>
    <col min="15105" max="15105" width="17" style="1" customWidth="1"/>
    <col min="15106" max="15106" width="6.75" style="1" bestFit="1" customWidth="1"/>
    <col min="15107" max="15112" width="11.125" style="1" customWidth="1"/>
    <col min="15113" max="15113" width="12.75" style="1" bestFit="1" customWidth="1"/>
    <col min="15114" max="15114" width="11.625" style="1" bestFit="1" customWidth="1"/>
    <col min="15115" max="15115" width="9.125" style="1" bestFit="1" customWidth="1"/>
    <col min="15116" max="15360" width="9" style="1"/>
    <col min="15361" max="15361" width="17" style="1" customWidth="1"/>
    <col min="15362" max="15362" width="6.75" style="1" bestFit="1" customWidth="1"/>
    <col min="15363" max="15368" width="11.125" style="1" customWidth="1"/>
    <col min="15369" max="15369" width="12.75" style="1" bestFit="1" customWidth="1"/>
    <col min="15370" max="15370" width="11.625" style="1" bestFit="1" customWidth="1"/>
    <col min="15371" max="15371" width="9.125" style="1" bestFit="1" customWidth="1"/>
    <col min="15372" max="15616" width="9" style="1"/>
    <col min="15617" max="15617" width="17" style="1" customWidth="1"/>
    <col min="15618" max="15618" width="6.75" style="1" bestFit="1" customWidth="1"/>
    <col min="15619" max="15624" width="11.125" style="1" customWidth="1"/>
    <col min="15625" max="15625" width="12.75" style="1" bestFit="1" customWidth="1"/>
    <col min="15626" max="15626" width="11.625" style="1" bestFit="1" customWidth="1"/>
    <col min="15627" max="15627" width="9.125" style="1" bestFit="1" customWidth="1"/>
    <col min="15628" max="15872" width="9" style="1"/>
    <col min="15873" max="15873" width="17" style="1" customWidth="1"/>
    <col min="15874" max="15874" width="6.75" style="1" bestFit="1" customWidth="1"/>
    <col min="15875" max="15880" width="11.125" style="1" customWidth="1"/>
    <col min="15881" max="15881" width="12.75" style="1" bestFit="1" customWidth="1"/>
    <col min="15882" max="15882" width="11.625" style="1" bestFit="1" customWidth="1"/>
    <col min="15883" max="15883" width="9.125" style="1" bestFit="1" customWidth="1"/>
    <col min="15884" max="16128" width="9" style="1"/>
    <col min="16129" max="16129" width="17" style="1" customWidth="1"/>
    <col min="16130" max="16130" width="6.75" style="1" bestFit="1" customWidth="1"/>
    <col min="16131" max="16136" width="11.125" style="1" customWidth="1"/>
    <col min="16137" max="16137" width="12.75" style="1" bestFit="1" customWidth="1"/>
    <col min="16138" max="16138" width="11.625" style="1" bestFit="1" customWidth="1"/>
    <col min="16139" max="16139" width="9.125" style="1" bestFit="1" customWidth="1"/>
    <col min="16140" max="16384" width="9" style="1"/>
  </cols>
  <sheetData>
    <row r="1" spans="1:10" ht="21" customHeight="1" thickBot="1" x14ac:dyDescent="0.25">
      <c r="A1" s="81" t="s">
        <v>0</v>
      </c>
    </row>
    <row r="2" spans="1:10" ht="24" customHeight="1" x14ac:dyDescent="0.15">
      <c r="A2" s="215"/>
      <c r="B2" s="217" t="s">
        <v>1</v>
      </c>
      <c r="C2" s="217" t="s">
        <v>2</v>
      </c>
      <c r="D2" s="209" t="s">
        <v>3</v>
      </c>
      <c r="E2" s="69"/>
      <c r="F2" s="209" t="s">
        <v>4</v>
      </c>
      <c r="G2" s="210"/>
      <c r="H2" s="211"/>
    </row>
    <row r="3" spans="1:10" ht="22.5" customHeight="1" x14ac:dyDescent="0.15">
      <c r="A3" s="216"/>
      <c r="B3" s="218"/>
      <c r="C3" s="218"/>
      <c r="D3" s="218"/>
      <c r="E3" s="190" t="s">
        <v>5</v>
      </c>
      <c r="F3" s="212"/>
      <c r="G3" s="213"/>
      <c r="H3" s="214"/>
    </row>
    <row r="4" spans="1:10" ht="24" customHeight="1" x14ac:dyDescent="0.15">
      <c r="A4" s="70" t="s">
        <v>6</v>
      </c>
      <c r="B4" s="262" t="s">
        <v>222</v>
      </c>
      <c r="C4" s="59">
        <v>377980.29</v>
      </c>
      <c r="D4" s="59">
        <f>I25</f>
        <v>63852.56</v>
      </c>
      <c r="E4" s="71">
        <f t="shared" ref="E4:E11" si="0">D4/C4*100</f>
        <v>16.893092494320271</v>
      </c>
      <c r="F4" s="196" t="s">
        <v>223</v>
      </c>
      <c r="G4" s="197"/>
      <c r="H4" s="198"/>
      <c r="I4" s="80"/>
    </row>
    <row r="5" spans="1:10" ht="24" customHeight="1" x14ac:dyDescent="0.15">
      <c r="A5" s="70" t="s">
        <v>7</v>
      </c>
      <c r="B5" s="262" t="s">
        <v>8</v>
      </c>
      <c r="C5" s="59">
        <v>4272</v>
      </c>
      <c r="D5" s="59">
        <f>I26</f>
        <v>809.7</v>
      </c>
      <c r="E5" s="71">
        <f t="shared" si="0"/>
        <v>18.953651685393261</v>
      </c>
      <c r="F5" s="196" t="s">
        <v>224</v>
      </c>
      <c r="G5" s="197"/>
      <c r="H5" s="198"/>
      <c r="I5" s="80"/>
    </row>
    <row r="6" spans="1:10" ht="24" customHeight="1" x14ac:dyDescent="0.15">
      <c r="A6" s="70" t="s">
        <v>9</v>
      </c>
      <c r="B6" s="262" t="s">
        <v>10</v>
      </c>
      <c r="C6" s="59">
        <v>124330</v>
      </c>
      <c r="D6" s="59">
        <f t="shared" ref="D6:D15" si="1">I27</f>
        <v>8255.9090000000015</v>
      </c>
      <c r="E6" s="71">
        <f t="shared" si="0"/>
        <v>6.6403193115096935</v>
      </c>
      <c r="F6" s="199" t="s">
        <v>225</v>
      </c>
      <c r="G6" s="200"/>
      <c r="H6" s="201"/>
      <c r="I6" s="80"/>
    </row>
    <row r="7" spans="1:10" ht="24" customHeight="1" x14ac:dyDescent="0.15">
      <c r="A7" s="70" t="s">
        <v>11</v>
      </c>
      <c r="B7" s="262" t="s">
        <v>182</v>
      </c>
      <c r="C7" s="59">
        <v>67060.399999999994</v>
      </c>
      <c r="D7" s="59">
        <f t="shared" si="1"/>
        <v>4405.5</v>
      </c>
      <c r="E7" s="71">
        <f t="shared" si="0"/>
        <v>6.5694508234367825</v>
      </c>
      <c r="F7" s="205" t="s">
        <v>188</v>
      </c>
      <c r="G7" s="206"/>
      <c r="H7" s="207"/>
      <c r="I7" s="80" t="s">
        <v>200</v>
      </c>
    </row>
    <row r="8" spans="1:10" ht="24" customHeight="1" x14ac:dyDescent="0.15">
      <c r="A8" s="70" t="s">
        <v>12</v>
      </c>
      <c r="B8" s="262" t="s">
        <v>182</v>
      </c>
      <c r="C8" s="59">
        <v>1872.2</v>
      </c>
      <c r="D8" s="59">
        <f t="shared" si="1"/>
        <v>287.5</v>
      </c>
      <c r="E8" s="71">
        <f t="shared" si="0"/>
        <v>15.356265356265355</v>
      </c>
      <c r="F8" s="208" t="s">
        <v>182</v>
      </c>
      <c r="G8" s="197"/>
      <c r="H8" s="198"/>
      <c r="I8" s="80" t="s">
        <v>199</v>
      </c>
    </row>
    <row r="9" spans="1:10" ht="24" customHeight="1" x14ac:dyDescent="0.15">
      <c r="A9" s="70" t="s">
        <v>13</v>
      </c>
      <c r="B9" s="262" t="s">
        <v>182</v>
      </c>
      <c r="C9" s="59">
        <v>15130</v>
      </c>
      <c r="D9" s="59">
        <f t="shared" si="1"/>
        <v>1084.3999999999999</v>
      </c>
      <c r="E9" s="71">
        <f t="shared" si="0"/>
        <v>7.1672174487772633</v>
      </c>
      <c r="F9" s="208" t="s">
        <v>182</v>
      </c>
      <c r="G9" s="197"/>
      <c r="H9" s="198"/>
      <c r="I9" s="80" t="s">
        <v>198</v>
      </c>
    </row>
    <row r="10" spans="1:10" ht="24" customHeight="1" x14ac:dyDescent="0.15">
      <c r="A10" s="70" t="s">
        <v>14</v>
      </c>
      <c r="B10" s="262" t="s">
        <v>182</v>
      </c>
      <c r="C10" s="59">
        <v>45625.2</v>
      </c>
      <c r="D10" s="59">
        <f t="shared" si="1"/>
        <v>2738.3</v>
      </c>
      <c r="E10" s="71">
        <f t="shared" si="0"/>
        <v>6.0017271157167542</v>
      </c>
      <c r="F10" s="208" t="s">
        <v>182</v>
      </c>
      <c r="G10" s="197"/>
      <c r="H10" s="198"/>
      <c r="I10" s="80" t="s">
        <v>197</v>
      </c>
    </row>
    <row r="11" spans="1:10" ht="24" customHeight="1" x14ac:dyDescent="0.15">
      <c r="A11" s="70" t="s">
        <v>15</v>
      </c>
      <c r="B11" s="262" t="s">
        <v>16</v>
      </c>
      <c r="C11" s="59">
        <v>3020033</v>
      </c>
      <c r="D11" s="59">
        <f t="shared" si="1"/>
        <v>174359</v>
      </c>
      <c r="E11" s="71">
        <f t="shared" si="0"/>
        <v>5.7734137342207852</v>
      </c>
      <c r="F11" s="202" t="s">
        <v>189</v>
      </c>
      <c r="G11" s="203"/>
      <c r="H11" s="204"/>
      <c r="I11" s="80" t="s">
        <v>226</v>
      </c>
    </row>
    <row r="12" spans="1:10" ht="24" customHeight="1" x14ac:dyDescent="0.15">
      <c r="A12" s="70" t="s">
        <v>17</v>
      </c>
      <c r="B12" s="262" t="s">
        <v>182</v>
      </c>
      <c r="C12" s="59"/>
      <c r="D12" s="59">
        <f>I33</f>
        <v>346854.98</v>
      </c>
      <c r="E12" s="71"/>
      <c r="F12" s="202" t="s">
        <v>227</v>
      </c>
      <c r="G12" s="197"/>
      <c r="H12" s="198"/>
      <c r="I12" s="80" t="s">
        <v>196</v>
      </c>
    </row>
    <row r="13" spans="1:10" ht="24" customHeight="1" x14ac:dyDescent="0.15">
      <c r="A13" s="70" t="s">
        <v>12</v>
      </c>
      <c r="B13" s="262" t="s">
        <v>182</v>
      </c>
      <c r="C13" s="59"/>
      <c r="D13" s="59">
        <f>I34</f>
        <v>8151.69</v>
      </c>
      <c r="E13" s="71"/>
      <c r="F13" s="208" t="s">
        <v>182</v>
      </c>
      <c r="G13" s="197"/>
      <c r="H13" s="198"/>
      <c r="I13" s="80"/>
    </row>
    <row r="14" spans="1:10" ht="24" customHeight="1" x14ac:dyDescent="0.15">
      <c r="A14" s="70" t="s">
        <v>13</v>
      </c>
      <c r="B14" s="262" t="s">
        <v>182</v>
      </c>
      <c r="C14" s="59"/>
      <c r="D14" s="59">
        <f>I35</f>
        <v>93386.64</v>
      </c>
      <c r="E14" s="71"/>
      <c r="F14" s="208" t="s">
        <v>182</v>
      </c>
      <c r="G14" s="197"/>
      <c r="H14" s="198"/>
      <c r="I14" s="80"/>
    </row>
    <row r="15" spans="1:10" ht="24" customHeight="1" x14ac:dyDescent="0.15">
      <c r="A15" s="70" t="s">
        <v>14</v>
      </c>
      <c r="B15" s="262" t="s">
        <v>182</v>
      </c>
      <c r="C15" s="59"/>
      <c r="D15" s="59">
        <f t="shared" si="1"/>
        <v>245127.54</v>
      </c>
      <c r="E15" s="71"/>
      <c r="F15" s="208" t="s">
        <v>182</v>
      </c>
      <c r="G15" s="197"/>
      <c r="H15" s="198"/>
      <c r="I15" s="80"/>
    </row>
    <row r="16" spans="1:10" ht="24" customHeight="1" x14ac:dyDescent="0.15">
      <c r="A16" s="70" t="s">
        <v>18</v>
      </c>
      <c r="B16" s="262" t="s">
        <v>19</v>
      </c>
      <c r="C16" s="263">
        <v>83051985</v>
      </c>
      <c r="D16" s="59">
        <v>7094406</v>
      </c>
      <c r="E16" s="71">
        <f>D16/C16*100</f>
        <v>8.5421269581937143</v>
      </c>
      <c r="F16" s="202" t="s">
        <v>228</v>
      </c>
      <c r="G16" s="197"/>
      <c r="H16" s="198"/>
      <c r="I16" s="264" t="s">
        <v>195</v>
      </c>
      <c r="J16" s="79" t="s">
        <v>194</v>
      </c>
    </row>
    <row r="17" spans="1:11" ht="25.5" customHeight="1" thickBot="1" x14ac:dyDescent="0.2">
      <c r="A17" s="72" t="s">
        <v>20</v>
      </c>
      <c r="B17" s="265" t="s">
        <v>21</v>
      </c>
      <c r="C17" s="62">
        <f>I17/C6/1000</f>
        <v>0.49732335719456283</v>
      </c>
      <c r="D17" s="62">
        <f>J17/D6/1000</f>
        <v>0.63165558147503797</v>
      </c>
      <c r="E17" s="73"/>
      <c r="F17" s="219" t="s">
        <v>229</v>
      </c>
      <c r="G17" s="220"/>
      <c r="H17" s="221"/>
      <c r="I17" s="78">
        <v>61832213</v>
      </c>
      <c r="J17" s="78">
        <v>5214891</v>
      </c>
    </row>
    <row r="18" spans="1:11" x14ac:dyDescent="0.15">
      <c r="A18" s="1" t="s">
        <v>22</v>
      </c>
      <c r="B18" s="80"/>
      <c r="C18" s="80"/>
      <c r="D18" s="80"/>
      <c r="E18" s="80"/>
      <c r="F18" s="80"/>
      <c r="G18" s="80"/>
      <c r="H18" s="80"/>
      <c r="I18" s="80"/>
    </row>
    <row r="19" spans="1:11" x14ac:dyDescent="0.15">
      <c r="B19" s="80"/>
      <c r="C19" s="80"/>
      <c r="D19" s="80"/>
      <c r="E19" s="80"/>
      <c r="F19" s="80"/>
      <c r="G19" s="80"/>
      <c r="H19" s="80"/>
      <c r="I19" s="80"/>
    </row>
    <row r="20" spans="1:11" x14ac:dyDescent="0.15">
      <c r="A20" s="74"/>
      <c r="B20" s="80"/>
      <c r="C20" s="80"/>
      <c r="D20" s="80"/>
      <c r="E20" s="80"/>
      <c r="F20" s="80"/>
      <c r="G20" s="80"/>
      <c r="H20" s="80"/>
      <c r="I20" s="80"/>
    </row>
    <row r="21" spans="1:11" x14ac:dyDescent="0.15">
      <c r="A21" s="74"/>
      <c r="B21" s="80"/>
      <c r="C21" s="80"/>
      <c r="D21" s="80"/>
      <c r="E21" s="80"/>
      <c r="F21" s="80"/>
      <c r="G21" s="80"/>
      <c r="H21" s="80"/>
      <c r="I21" s="80"/>
    </row>
    <row r="22" spans="1:11" x14ac:dyDescent="0.15">
      <c r="A22" s="74"/>
      <c r="B22" s="80"/>
      <c r="C22" s="80"/>
      <c r="D22" s="80"/>
      <c r="E22" s="80"/>
      <c r="F22" s="80"/>
      <c r="G22" s="80"/>
      <c r="H22" s="80"/>
      <c r="I22" s="80"/>
    </row>
    <row r="23" spans="1:11" ht="12.75" thickBot="1" x14ac:dyDescent="0.2">
      <c r="B23" s="80"/>
      <c r="C23" s="80"/>
      <c r="D23" s="80"/>
      <c r="E23" s="80"/>
      <c r="F23" s="80"/>
      <c r="G23" s="80"/>
      <c r="H23" s="80"/>
      <c r="I23" s="80"/>
    </row>
    <row r="24" spans="1:11" ht="24" customHeight="1" x14ac:dyDescent="0.15">
      <c r="A24" s="75"/>
      <c r="B24" s="266" t="s">
        <v>1</v>
      </c>
      <c r="C24" s="266" t="s">
        <v>23</v>
      </c>
      <c r="D24" s="266" t="s">
        <v>24</v>
      </c>
      <c r="E24" s="266" t="s">
        <v>25</v>
      </c>
      <c r="F24" s="266" t="s">
        <v>26</v>
      </c>
      <c r="G24" s="266" t="s">
        <v>27</v>
      </c>
      <c r="H24" s="267" t="s">
        <v>28</v>
      </c>
      <c r="I24" s="80"/>
    </row>
    <row r="25" spans="1:11" ht="24" customHeight="1" x14ac:dyDescent="0.15">
      <c r="A25" s="70" t="s">
        <v>6</v>
      </c>
      <c r="B25" s="262" t="s">
        <v>222</v>
      </c>
      <c r="C25" s="60">
        <v>9645.11</v>
      </c>
      <c r="D25" s="60">
        <v>15275.05</v>
      </c>
      <c r="E25" s="60">
        <f>7282.3-152.83-270.77</f>
        <v>6858.7000000000007</v>
      </c>
      <c r="F25" s="60">
        <v>11637.46</v>
      </c>
      <c r="G25" s="60">
        <f>9323.15-381.3-240.93-1311.51-737.56</f>
        <v>6651.85</v>
      </c>
      <c r="H25" s="61">
        <v>13784.39</v>
      </c>
      <c r="I25" s="268">
        <f>SUM(C25:H25)</f>
        <v>63852.56</v>
      </c>
    </row>
    <row r="26" spans="1:11" ht="24" customHeight="1" x14ac:dyDescent="0.15">
      <c r="A26" s="70" t="s">
        <v>7</v>
      </c>
      <c r="B26" s="262" t="s">
        <v>8</v>
      </c>
      <c r="C26" s="60">
        <v>147.30000000000001</v>
      </c>
      <c r="D26" s="60">
        <v>146</v>
      </c>
      <c r="E26" s="60">
        <v>123.9</v>
      </c>
      <c r="F26" s="60">
        <v>145.6</v>
      </c>
      <c r="G26" s="60">
        <v>113.2</v>
      </c>
      <c r="H26" s="61">
        <v>133.69999999999999</v>
      </c>
      <c r="I26" s="268">
        <f>SUM(C26:H26)</f>
        <v>809.7</v>
      </c>
    </row>
    <row r="27" spans="1:11" ht="24" customHeight="1" x14ac:dyDescent="0.15">
      <c r="A27" s="70" t="s">
        <v>9</v>
      </c>
      <c r="B27" s="262" t="s">
        <v>10</v>
      </c>
      <c r="C27" s="60">
        <v>1185.7670000000001</v>
      </c>
      <c r="D27" s="60">
        <v>1153.9000000000001</v>
      </c>
      <c r="E27" s="60">
        <v>2224.98</v>
      </c>
      <c r="F27" s="60">
        <v>907.59299999999996</v>
      </c>
      <c r="G27" s="60">
        <v>1012.355</v>
      </c>
      <c r="H27" s="61">
        <v>1771.3140000000001</v>
      </c>
      <c r="I27" s="269">
        <f t="shared" ref="I27:I37" si="2">SUM(C27:H27)</f>
        <v>8255.9090000000015</v>
      </c>
    </row>
    <row r="28" spans="1:11" ht="24" customHeight="1" x14ac:dyDescent="0.15">
      <c r="A28" s="70" t="s">
        <v>11</v>
      </c>
      <c r="B28" s="262" t="s">
        <v>182</v>
      </c>
      <c r="C28" s="60">
        <v>611.4</v>
      </c>
      <c r="D28" s="60">
        <v>623.1</v>
      </c>
      <c r="E28" s="60">
        <v>1201.8</v>
      </c>
      <c r="F28" s="60">
        <v>474.4</v>
      </c>
      <c r="G28" s="60">
        <v>552.1</v>
      </c>
      <c r="H28" s="61">
        <v>942.7</v>
      </c>
      <c r="I28" s="269">
        <f t="shared" si="2"/>
        <v>4405.5</v>
      </c>
      <c r="K28" s="1">
        <v>0</v>
      </c>
    </row>
    <row r="29" spans="1:11" ht="24" customHeight="1" x14ac:dyDescent="0.15">
      <c r="A29" s="70" t="s">
        <v>12</v>
      </c>
      <c r="B29" s="262" t="s">
        <v>182</v>
      </c>
      <c r="C29" s="60">
        <v>58.3</v>
      </c>
      <c r="D29" s="60">
        <v>52.1</v>
      </c>
      <c r="E29" s="60">
        <v>46.3</v>
      </c>
      <c r="F29" s="60">
        <v>33.200000000000003</v>
      </c>
      <c r="G29" s="60">
        <v>40.4</v>
      </c>
      <c r="H29" s="61">
        <v>57.2</v>
      </c>
      <c r="I29" s="269">
        <f t="shared" si="2"/>
        <v>287.5</v>
      </c>
    </row>
    <row r="30" spans="1:11" ht="24" customHeight="1" x14ac:dyDescent="0.15">
      <c r="A30" s="70" t="s">
        <v>13</v>
      </c>
      <c r="B30" s="262" t="s">
        <v>182</v>
      </c>
      <c r="C30" s="60">
        <v>124.1</v>
      </c>
      <c r="D30" s="60">
        <v>150.19999999999999</v>
      </c>
      <c r="E30" s="60">
        <v>260.2</v>
      </c>
      <c r="F30" s="60">
        <v>119.4</v>
      </c>
      <c r="G30" s="60">
        <v>157.69999999999999</v>
      </c>
      <c r="H30" s="61">
        <v>272.8</v>
      </c>
      <c r="I30" s="269">
        <f t="shared" si="2"/>
        <v>1084.3999999999999</v>
      </c>
    </row>
    <row r="31" spans="1:11" ht="24" customHeight="1" x14ac:dyDescent="0.15">
      <c r="A31" s="70" t="s">
        <v>14</v>
      </c>
      <c r="B31" s="262" t="s">
        <v>182</v>
      </c>
      <c r="C31" s="60">
        <v>385.3</v>
      </c>
      <c r="D31" s="60">
        <v>376.8</v>
      </c>
      <c r="E31" s="60">
        <v>818.4</v>
      </c>
      <c r="F31" s="60">
        <v>285.8</v>
      </c>
      <c r="G31" s="60">
        <v>319</v>
      </c>
      <c r="H31" s="61">
        <v>553</v>
      </c>
      <c r="I31" s="269">
        <f t="shared" si="2"/>
        <v>2738.3</v>
      </c>
    </row>
    <row r="32" spans="1:11" ht="24" customHeight="1" x14ac:dyDescent="0.15">
      <c r="A32" s="70" t="s">
        <v>15</v>
      </c>
      <c r="B32" s="262" t="s">
        <v>16</v>
      </c>
      <c r="C32" s="60">
        <v>16765</v>
      </c>
      <c r="D32" s="60">
        <v>24943</v>
      </c>
      <c r="E32" s="60">
        <v>43580</v>
      </c>
      <c r="F32" s="60">
        <v>13078</v>
      </c>
      <c r="G32" s="60">
        <v>28323</v>
      </c>
      <c r="H32" s="61">
        <v>47670</v>
      </c>
      <c r="I32" s="269">
        <f t="shared" si="2"/>
        <v>174359</v>
      </c>
    </row>
    <row r="33" spans="1:9" ht="24" customHeight="1" x14ac:dyDescent="0.15">
      <c r="A33" s="70" t="s">
        <v>17</v>
      </c>
      <c r="B33" s="262" t="s">
        <v>182</v>
      </c>
      <c r="C33" s="60">
        <v>44390.55</v>
      </c>
      <c r="D33" s="60">
        <v>47970.5</v>
      </c>
      <c r="E33" s="60">
        <v>96146.68</v>
      </c>
      <c r="F33" s="60">
        <v>36293.35</v>
      </c>
      <c r="G33" s="60">
        <v>43404.27</v>
      </c>
      <c r="H33" s="61">
        <v>78649.63</v>
      </c>
      <c r="I33" s="269">
        <f t="shared" si="2"/>
        <v>346854.98</v>
      </c>
    </row>
    <row r="34" spans="1:9" ht="24" customHeight="1" x14ac:dyDescent="0.15">
      <c r="A34" s="70" t="s">
        <v>12</v>
      </c>
      <c r="B34" s="262" t="s">
        <v>182</v>
      </c>
      <c r="C34" s="60">
        <v>2055.89</v>
      </c>
      <c r="D34" s="60">
        <v>1496.64</v>
      </c>
      <c r="E34" s="60">
        <v>1392.04</v>
      </c>
      <c r="F34" s="60">
        <v>962.41</v>
      </c>
      <c r="G34" s="60">
        <v>1164.21</v>
      </c>
      <c r="H34" s="61">
        <v>1080.5</v>
      </c>
      <c r="I34" s="269">
        <f t="shared" si="2"/>
        <v>8151.69</v>
      </c>
    </row>
    <row r="35" spans="1:9" ht="24" customHeight="1" x14ac:dyDescent="0.15">
      <c r="A35" s="70" t="s">
        <v>13</v>
      </c>
      <c r="B35" s="262" t="s">
        <v>182</v>
      </c>
      <c r="C35" s="60">
        <v>9078.3799999999992</v>
      </c>
      <c r="D35" s="60">
        <v>12325.2</v>
      </c>
      <c r="E35" s="60">
        <v>20717.07</v>
      </c>
      <c r="F35" s="60">
        <v>10315.129999999999</v>
      </c>
      <c r="G35" s="60">
        <v>13795.12</v>
      </c>
      <c r="H35" s="61">
        <v>27155.74</v>
      </c>
      <c r="I35" s="269">
        <f t="shared" si="2"/>
        <v>93386.64</v>
      </c>
    </row>
    <row r="36" spans="1:9" ht="24" customHeight="1" x14ac:dyDescent="0.15">
      <c r="A36" s="70" t="s">
        <v>14</v>
      </c>
      <c r="B36" s="262" t="s">
        <v>182</v>
      </c>
      <c r="C36" s="60">
        <v>34153.79</v>
      </c>
      <c r="D36" s="60">
        <v>33708.21</v>
      </c>
      <c r="E36" s="60">
        <v>74172.37</v>
      </c>
      <c r="F36" s="60">
        <v>25196.94</v>
      </c>
      <c r="G36" s="60">
        <v>28107.13</v>
      </c>
      <c r="H36" s="61">
        <v>49789.1</v>
      </c>
      <c r="I36" s="269">
        <f t="shared" si="2"/>
        <v>245127.54</v>
      </c>
    </row>
    <row r="37" spans="1:9" ht="24" customHeight="1" x14ac:dyDescent="0.15">
      <c r="A37" s="70" t="s">
        <v>18</v>
      </c>
      <c r="B37" s="262" t="s">
        <v>19</v>
      </c>
      <c r="C37" s="60">
        <v>999764</v>
      </c>
      <c r="D37" s="60">
        <v>1021389</v>
      </c>
      <c r="E37" s="60">
        <v>1709369</v>
      </c>
      <c r="F37" s="60">
        <v>794802</v>
      </c>
      <c r="G37" s="60">
        <v>924598</v>
      </c>
      <c r="H37" s="61">
        <v>1644484</v>
      </c>
      <c r="I37" s="269">
        <f t="shared" si="2"/>
        <v>7094406</v>
      </c>
    </row>
    <row r="38" spans="1:9" ht="25.5" customHeight="1" thickBot="1" x14ac:dyDescent="0.2">
      <c r="A38" s="72" t="s">
        <v>20</v>
      </c>
      <c r="B38" s="265" t="s">
        <v>21</v>
      </c>
      <c r="C38" s="62">
        <f t="shared" ref="C38:H38" si="3">C39/C27/1000</f>
        <v>0.6036683429375248</v>
      </c>
      <c r="D38" s="62">
        <f t="shared" si="3"/>
        <v>0.63466158245948523</v>
      </c>
      <c r="E38" s="62">
        <f t="shared" si="3"/>
        <v>0.58350906525002477</v>
      </c>
      <c r="F38" s="62">
        <f t="shared" si="3"/>
        <v>0.63418294323556923</v>
      </c>
      <c r="G38" s="62">
        <f t="shared" si="3"/>
        <v>0.67497468773305813</v>
      </c>
      <c r="H38" s="63">
        <f t="shared" si="3"/>
        <v>0.68285747191068324</v>
      </c>
      <c r="I38" s="270">
        <f>I39/9662247</f>
        <v>0.53971824566273252</v>
      </c>
    </row>
    <row r="39" spans="1:9" x14ac:dyDescent="0.15">
      <c r="A39" s="1" t="s">
        <v>193</v>
      </c>
      <c r="B39" s="80"/>
      <c r="C39" s="64">
        <v>715810</v>
      </c>
      <c r="D39" s="64">
        <v>732336</v>
      </c>
      <c r="E39" s="64">
        <v>1298296</v>
      </c>
      <c r="F39" s="64">
        <v>575580</v>
      </c>
      <c r="G39" s="64">
        <v>683314</v>
      </c>
      <c r="H39" s="64">
        <v>1209555</v>
      </c>
      <c r="I39" s="271">
        <f>SUM(C39:H39)</f>
        <v>5214891</v>
      </c>
    </row>
  </sheetData>
  <mergeCells count="19">
    <mergeCell ref="F17:H17"/>
    <mergeCell ref="F11:H11"/>
    <mergeCell ref="F12:H12"/>
    <mergeCell ref="F13:H13"/>
    <mergeCell ref="F14:H14"/>
    <mergeCell ref="F15:H15"/>
    <mergeCell ref="F16:H16"/>
    <mergeCell ref="F5:H5"/>
    <mergeCell ref="F6:H6"/>
    <mergeCell ref="F7:H7"/>
    <mergeCell ref="F8:H8"/>
    <mergeCell ref="F9:H9"/>
    <mergeCell ref="F10:H10"/>
    <mergeCell ref="A2:A3"/>
    <mergeCell ref="B2:B3"/>
    <mergeCell ref="C2:C3"/>
    <mergeCell ref="D2:D3"/>
    <mergeCell ref="F2:H3"/>
    <mergeCell ref="F4:H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CD46-60DB-491A-A19D-9AC7ADD5F0E7}">
  <dimension ref="A1:M83"/>
  <sheetViews>
    <sheetView view="pageBreakPreview" zoomScaleNormal="100" zoomScaleSheetLayoutView="100" workbookViewId="0">
      <pane xSplit="1" ySplit="3" topLeftCell="B4" activePane="bottomRight" state="frozen"/>
      <selection sqref="A1:J1"/>
      <selection pane="topRight" sqref="A1:J1"/>
      <selection pane="bottomLeft" sqref="A1:J1"/>
      <selection pane="bottomRight" sqref="A1:I1"/>
    </sheetView>
  </sheetViews>
  <sheetFormatPr defaultRowHeight="18.95" customHeight="1" x14ac:dyDescent="0.15"/>
  <cols>
    <col min="1" max="1" width="11" style="2" bestFit="1" customWidth="1"/>
    <col min="2" max="2" width="11.375" style="2" bestFit="1" customWidth="1"/>
    <col min="3" max="3" width="9.5" style="2" bestFit="1" customWidth="1"/>
    <col min="4" max="4" width="10.25" style="2" bestFit="1" customWidth="1"/>
    <col min="5" max="5" width="9.5" style="2" bestFit="1" customWidth="1"/>
    <col min="6" max="6" width="11.625" style="2" bestFit="1" customWidth="1"/>
    <col min="7" max="8" width="7.5" style="2" bestFit="1" customWidth="1"/>
    <col min="9" max="9" width="11.625" style="22" bestFit="1" customWidth="1"/>
    <col min="10" max="12" width="9" style="2"/>
    <col min="13" max="13" width="11.625" style="2" bestFit="1" customWidth="1"/>
    <col min="14" max="256" width="9" style="2"/>
    <col min="257" max="257" width="11" style="2" bestFit="1" customWidth="1"/>
    <col min="258" max="258" width="11.375" style="2" bestFit="1" customWidth="1"/>
    <col min="259" max="259" width="9.5" style="2" bestFit="1" customWidth="1"/>
    <col min="260" max="260" width="10.25" style="2" bestFit="1" customWidth="1"/>
    <col min="261" max="261" width="9.5" style="2" bestFit="1" customWidth="1"/>
    <col min="262" max="262" width="11.625" style="2" bestFit="1" customWidth="1"/>
    <col min="263" max="264" width="7.5" style="2" bestFit="1" customWidth="1"/>
    <col min="265" max="265" width="11.625" style="2" bestFit="1" customWidth="1"/>
    <col min="266" max="268" width="9" style="2"/>
    <col min="269" max="269" width="11.625" style="2" bestFit="1" customWidth="1"/>
    <col min="270" max="512" width="9" style="2"/>
    <col min="513" max="513" width="11" style="2" bestFit="1" customWidth="1"/>
    <col min="514" max="514" width="11.375" style="2" bestFit="1" customWidth="1"/>
    <col min="515" max="515" width="9.5" style="2" bestFit="1" customWidth="1"/>
    <col min="516" max="516" width="10.25" style="2" bestFit="1" customWidth="1"/>
    <col min="517" max="517" width="9.5" style="2" bestFit="1" customWidth="1"/>
    <col min="518" max="518" width="11.625" style="2" bestFit="1" customWidth="1"/>
    <col min="519" max="520" width="7.5" style="2" bestFit="1" customWidth="1"/>
    <col min="521" max="521" width="11.625" style="2" bestFit="1" customWidth="1"/>
    <col min="522" max="524" width="9" style="2"/>
    <col min="525" max="525" width="11.625" style="2" bestFit="1" customWidth="1"/>
    <col min="526" max="768" width="9" style="2"/>
    <col min="769" max="769" width="11" style="2" bestFit="1" customWidth="1"/>
    <col min="770" max="770" width="11.375" style="2" bestFit="1" customWidth="1"/>
    <col min="771" max="771" width="9.5" style="2" bestFit="1" customWidth="1"/>
    <col min="772" max="772" width="10.25" style="2" bestFit="1" customWidth="1"/>
    <col min="773" max="773" width="9.5" style="2" bestFit="1" customWidth="1"/>
    <col min="774" max="774" width="11.625" style="2" bestFit="1" customWidth="1"/>
    <col min="775" max="776" width="7.5" style="2" bestFit="1" customWidth="1"/>
    <col min="777" max="777" width="11.625" style="2" bestFit="1" customWidth="1"/>
    <col min="778" max="780" width="9" style="2"/>
    <col min="781" max="781" width="11.625" style="2" bestFit="1" customWidth="1"/>
    <col min="782" max="1024" width="9" style="2"/>
    <col min="1025" max="1025" width="11" style="2" bestFit="1" customWidth="1"/>
    <col min="1026" max="1026" width="11.375" style="2" bestFit="1" customWidth="1"/>
    <col min="1027" max="1027" width="9.5" style="2" bestFit="1" customWidth="1"/>
    <col min="1028" max="1028" width="10.25" style="2" bestFit="1" customWidth="1"/>
    <col min="1029" max="1029" width="9.5" style="2" bestFit="1" customWidth="1"/>
    <col min="1030" max="1030" width="11.625" style="2" bestFit="1" customWidth="1"/>
    <col min="1031" max="1032" width="7.5" style="2" bestFit="1" customWidth="1"/>
    <col min="1033" max="1033" width="11.625" style="2" bestFit="1" customWidth="1"/>
    <col min="1034" max="1036" width="9" style="2"/>
    <col min="1037" max="1037" width="11.625" style="2" bestFit="1" customWidth="1"/>
    <col min="1038" max="1280" width="9" style="2"/>
    <col min="1281" max="1281" width="11" style="2" bestFit="1" customWidth="1"/>
    <col min="1282" max="1282" width="11.375" style="2" bestFit="1" customWidth="1"/>
    <col min="1283" max="1283" width="9.5" style="2" bestFit="1" customWidth="1"/>
    <col min="1284" max="1284" width="10.25" style="2" bestFit="1" customWidth="1"/>
    <col min="1285" max="1285" width="9.5" style="2" bestFit="1" customWidth="1"/>
    <col min="1286" max="1286" width="11.625" style="2" bestFit="1" customWidth="1"/>
    <col min="1287" max="1288" width="7.5" style="2" bestFit="1" customWidth="1"/>
    <col min="1289" max="1289" width="11.625" style="2" bestFit="1" customWidth="1"/>
    <col min="1290" max="1292" width="9" style="2"/>
    <col min="1293" max="1293" width="11.625" style="2" bestFit="1" customWidth="1"/>
    <col min="1294" max="1536" width="9" style="2"/>
    <col min="1537" max="1537" width="11" style="2" bestFit="1" customWidth="1"/>
    <col min="1538" max="1538" width="11.375" style="2" bestFit="1" customWidth="1"/>
    <col min="1539" max="1539" width="9.5" style="2" bestFit="1" customWidth="1"/>
    <col min="1540" max="1540" width="10.25" style="2" bestFit="1" customWidth="1"/>
    <col min="1541" max="1541" width="9.5" style="2" bestFit="1" customWidth="1"/>
    <col min="1542" max="1542" width="11.625" style="2" bestFit="1" customWidth="1"/>
    <col min="1543" max="1544" width="7.5" style="2" bestFit="1" customWidth="1"/>
    <col min="1545" max="1545" width="11.625" style="2" bestFit="1" customWidth="1"/>
    <col min="1546" max="1548" width="9" style="2"/>
    <col min="1549" max="1549" width="11.625" style="2" bestFit="1" customWidth="1"/>
    <col min="1550" max="1792" width="9" style="2"/>
    <col min="1793" max="1793" width="11" style="2" bestFit="1" customWidth="1"/>
    <col min="1794" max="1794" width="11.375" style="2" bestFit="1" customWidth="1"/>
    <col min="1795" max="1795" width="9.5" style="2" bestFit="1" customWidth="1"/>
    <col min="1796" max="1796" width="10.25" style="2" bestFit="1" customWidth="1"/>
    <col min="1797" max="1797" width="9.5" style="2" bestFit="1" customWidth="1"/>
    <col min="1798" max="1798" width="11.625" style="2" bestFit="1" customWidth="1"/>
    <col min="1799" max="1800" width="7.5" style="2" bestFit="1" customWidth="1"/>
    <col min="1801" max="1801" width="11.625" style="2" bestFit="1" customWidth="1"/>
    <col min="1802" max="1804" width="9" style="2"/>
    <col min="1805" max="1805" width="11.625" style="2" bestFit="1" customWidth="1"/>
    <col min="1806" max="2048" width="9" style="2"/>
    <col min="2049" max="2049" width="11" style="2" bestFit="1" customWidth="1"/>
    <col min="2050" max="2050" width="11.375" style="2" bestFit="1" customWidth="1"/>
    <col min="2051" max="2051" width="9.5" style="2" bestFit="1" customWidth="1"/>
    <col min="2052" max="2052" width="10.25" style="2" bestFit="1" customWidth="1"/>
    <col min="2053" max="2053" width="9.5" style="2" bestFit="1" customWidth="1"/>
    <col min="2054" max="2054" width="11.625" style="2" bestFit="1" customWidth="1"/>
    <col min="2055" max="2056" width="7.5" style="2" bestFit="1" customWidth="1"/>
    <col min="2057" max="2057" width="11.625" style="2" bestFit="1" customWidth="1"/>
    <col min="2058" max="2060" width="9" style="2"/>
    <col min="2061" max="2061" width="11.625" style="2" bestFit="1" customWidth="1"/>
    <col min="2062" max="2304" width="9" style="2"/>
    <col min="2305" max="2305" width="11" style="2" bestFit="1" customWidth="1"/>
    <col min="2306" max="2306" width="11.375" style="2" bestFit="1" customWidth="1"/>
    <col min="2307" max="2307" width="9.5" style="2" bestFit="1" customWidth="1"/>
    <col min="2308" max="2308" width="10.25" style="2" bestFit="1" customWidth="1"/>
    <col min="2309" max="2309" width="9.5" style="2" bestFit="1" customWidth="1"/>
    <col min="2310" max="2310" width="11.625" style="2" bestFit="1" customWidth="1"/>
    <col min="2311" max="2312" width="7.5" style="2" bestFit="1" customWidth="1"/>
    <col min="2313" max="2313" width="11.625" style="2" bestFit="1" customWidth="1"/>
    <col min="2314" max="2316" width="9" style="2"/>
    <col min="2317" max="2317" width="11.625" style="2" bestFit="1" customWidth="1"/>
    <col min="2318" max="2560" width="9" style="2"/>
    <col min="2561" max="2561" width="11" style="2" bestFit="1" customWidth="1"/>
    <col min="2562" max="2562" width="11.375" style="2" bestFit="1" customWidth="1"/>
    <col min="2563" max="2563" width="9.5" style="2" bestFit="1" customWidth="1"/>
    <col min="2564" max="2564" width="10.25" style="2" bestFit="1" customWidth="1"/>
    <col min="2565" max="2565" width="9.5" style="2" bestFit="1" customWidth="1"/>
    <col min="2566" max="2566" width="11.625" style="2" bestFit="1" customWidth="1"/>
    <col min="2567" max="2568" width="7.5" style="2" bestFit="1" customWidth="1"/>
    <col min="2569" max="2569" width="11.625" style="2" bestFit="1" customWidth="1"/>
    <col min="2570" max="2572" width="9" style="2"/>
    <col min="2573" max="2573" width="11.625" style="2" bestFit="1" customWidth="1"/>
    <col min="2574" max="2816" width="9" style="2"/>
    <col min="2817" max="2817" width="11" style="2" bestFit="1" customWidth="1"/>
    <col min="2818" max="2818" width="11.375" style="2" bestFit="1" customWidth="1"/>
    <col min="2819" max="2819" width="9.5" style="2" bestFit="1" customWidth="1"/>
    <col min="2820" max="2820" width="10.25" style="2" bestFit="1" customWidth="1"/>
    <col min="2821" max="2821" width="9.5" style="2" bestFit="1" customWidth="1"/>
    <col min="2822" max="2822" width="11.625" style="2" bestFit="1" customWidth="1"/>
    <col min="2823" max="2824" width="7.5" style="2" bestFit="1" customWidth="1"/>
    <col min="2825" max="2825" width="11.625" style="2" bestFit="1" customWidth="1"/>
    <col min="2826" max="2828" width="9" style="2"/>
    <col min="2829" max="2829" width="11.625" style="2" bestFit="1" customWidth="1"/>
    <col min="2830" max="3072" width="9" style="2"/>
    <col min="3073" max="3073" width="11" style="2" bestFit="1" customWidth="1"/>
    <col min="3074" max="3074" width="11.375" style="2" bestFit="1" customWidth="1"/>
    <col min="3075" max="3075" width="9.5" style="2" bestFit="1" customWidth="1"/>
    <col min="3076" max="3076" width="10.25" style="2" bestFit="1" customWidth="1"/>
    <col min="3077" max="3077" width="9.5" style="2" bestFit="1" customWidth="1"/>
    <col min="3078" max="3078" width="11.625" style="2" bestFit="1" customWidth="1"/>
    <col min="3079" max="3080" width="7.5" style="2" bestFit="1" customWidth="1"/>
    <col min="3081" max="3081" width="11.625" style="2" bestFit="1" customWidth="1"/>
    <col min="3082" max="3084" width="9" style="2"/>
    <col min="3085" max="3085" width="11.625" style="2" bestFit="1" customWidth="1"/>
    <col min="3086" max="3328" width="9" style="2"/>
    <col min="3329" max="3329" width="11" style="2" bestFit="1" customWidth="1"/>
    <col min="3330" max="3330" width="11.375" style="2" bestFit="1" customWidth="1"/>
    <col min="3331" max="3331" width="9.5" style="2" bestFit="1" customWidth="1"/>
    <col min="3332" max="3332" width="10.25" style="2" bestFit="1" customWidth="1"/>
    <col min="3333" max="3333" width="9.5" style="2" bestFit="1" customWidth="1"/>
    <col min="3334" max="3334" width="11.625" style="2" bestFit="1" customWidth="1"/>
    <col min="3335" max="3336" width="7.5" style="2" bestFit="1" customWidth="1"/>
    <col min="3337" max="3337" width="11.625" style="2" bestFit="1" customWidth="1"/>
    <col min="3338" max="3340" width="9" style="2"/>
    <col min="3341" max="3341" width="11.625" style="2" bestFit="1" customWidth="1"/>
    <col min="3342" max="3584" width="9" style="2"/>
    <col min="3585" max="3585" width="11" style="2" bestFit="1" customWidth="1"/>
    <col min="3586" max="3586" width="11.375" style="2" bestFit="1" customWidth="1"/>
    <col min="3587" max="3587" width="9.5" style="2" bestFit="1" customWidth="1"/>
    <col min="3588" max="3588" width="10.25" style="2" bestFit="1" customWidth="1"/>
    <col min="3589" max="3589" width="9.5" style="2" bestFit="1" customWidth="1"/>
    <col min="3590" max="3590" width="11.625" style="2" bestFit="1" customWidth="1"/>
    <col min="3591" max="3592" width="7.5" style="2" bestFit="1" customWidth="1"/>
    <col min="3593" max="3593" width="11.625" style="2" bestFit="1" customWidth="1"/>
    <col min="3594" max="3596" width="9" style="2"/>
    <col min="3597" max="3597" width="11.625" style="2" bestFit="1" customWidth="1"/>
    <col min="3598" max="3840" width="9" style="2"/>
    <col min="3841" max="3841" width="11" style="2" bestFit="1" customWidth="1"/>
    <col min="3842" max="3842" width="11.375" style="2" bestFit="1" customWidth="1"/>
    <col min="3843" max="3843" width="9.5" style="2" bestFit="1" customWidth="1"/>
    <col min="3844" max="3844" width="10.25" style="2" bestFit="1" customWidth="1"/>
    <col min="3845" max="3845" width="9.5" style="2" bestFit="1" customWidth="1"/>
    <col min="3846" max="3846" width="11.625" style="2" bestFit="1" customWidth="1"/>
    <col min="3847" max="3848" width="7.5" style="2" bestFit="1" customWidth="1"/>
    <col min="3849" max="3849" width="11.625" style="2" bestFit="1" customWidth="1"/>
    <col min="3850" max="3852" width="9" style="2"/>
    <col min="3853" max="3853" width="11.625" style="2" bestFit="1" customWidth="1"/>
    <col min="3854" max="4096" width="9" style="2"/>
    <col min="4097" max="4097" width="11" style="2" bestFit="1" customWidth="1"/>
    <col min="4098" max="4098" width="11.375" style="2" bestFit="1" customWidth="1"/>
    <col min="4099" max="4099" width="9.5" style="2" bestFit="1" customWidth="1"/>
    <col min="4100" max="4100" width="10.25" style="2" bestFit="1" customWidth="1"/>
    <col min="4101" max="4101" width="9.5" style="2" bestFit="1" customWidth="1"/>
    <col min="4102" max="4102" width="11.625" style="2" bestFit="1" customWidth="1"/>
    <col min="4103" max="4104" width="7.5" style="2" bestFit="1" customWidth="1"/>
    <col min="4105" max="4105" width="11.625" style="2" bestFit="1" customWidth="1"/>
    <col min="4106" max="4108" width="9" style="2"/>
    <col min="4109" max="4109" width="11.625" style="2" bestFit="1" customWidth="1"/>
    <col min="4110" max="4352" width="9" style="2"/>
    <col min="4353" max="4353" width="11" style="2" bestFit="1" customWidth="1"/>
    <col min="4354" max="4354" width="11.375" style="2" bestFit="1" customWidth="1"/>
    <col min="4355" max="4355" width="9.5" style="2" bestFit="1" customWidth="1"/>
    <col min="4356" max="4356" width="10.25" style="2" bestFit="1" customWidth="1"/>
    <col min="4357" max="4357" width="9.5" style="2" bestFit="1" customWidth="1"/>
    <col min="4358" max="4358" width="11.625" style="2" bestFit="1" customWidth="1"/>
    <col min="4359" max="4360" width="7.5" style="2" bestFit="1" customWidth="1"/>
    <col min="4361" max="4361" width="11.625" style="2" bestFit="1" customWidth="1"/>
    <col min="4362" max="4364" width="9" style="2"/>
    <col min="4365" max="4365" width="11.625" style="2" bestFit="1" customWidth="1"/>
    <col min="4366" max="4608" width="9" style="2"/>
    <col min="4609" max="4609" width="11" style="2" bestFit="1" customWidth="1"/>
    <col min="4610" max="4610" width="11.375" style="2" bestFit="1" customWidth="1"/>
    <col min="4611" max="4611" width="9.5" style="2" bestFit="1" customWidth="1"/>
    <col min="4612" max="4612" width="10.25" style="2" bestFit="1" customWidth="1"/>
    <col min="4613" max="4613" width="9.5" style="2" bestFit="1" customWidth="1"/>
    <col min="4614" max="4614" width="11.625" style="2" bestFit="1" customWidth="1"/>
    <col min="4615" max="4616" width="7.5" style="2" bestFit="1" customWidth="1"/>
    <col min="4617" max="4617" width="11.625" style="2" bestFit="1" customWidth="1"/>
    <col min="4618" max="4620" width="9" style="2"/>
    <col min="4621" max="4621" width="11.625" style="2" bestFit="1" customWidth="1"/>
    <col min="4622" max="4864" width="9" style="2"/>
    <col min="4865" max="4865" width="11" style="2" bestFit="1" customWidth="1"/>
    <col min="4866" max="4866" width="11.375" style="2" bestFit="1" customWidth="1"/>
    <col min="4867" max="4867" width="9.5" style="2" bestFit="1" customWidth="1"/>
    <col min="4868" max="4868" width="10.25" style="2" bestFit="1" customWidth="1"/>
    <col min="4869" max="4869" width="9.5" style="2" bestFit="1" customWidth="1"/>
    <col min="4870" max="4870" width="11.625" style="2" bestFit="1" customWidth="1"/>
    <col min="4871" max="4872" width="7.5" style="2" bestFit="1" customWidth="1"/>
    <col min="4873" max="4873" width="11.625" style="2" bestFit="1" customWidth="1"/>
    <col min="4874" max="4876" width="9" style="2"/>
    <col min="4877" max="4877" width="11.625" style="2" bestFit="1" customWidth="1"/>
    <col min="4878" max="5120" width="9" style="2"/>
    <col min="5121" max="5121" width="11" style="2" bestFit="1" customWidth="1"/>
    <col min="5122" max="5122" width="11.375" style="2" bestFit="1" customWidth="1"/>
    <col min="5123" max="5123" width="9.5" style="2" bestFit="1" customWidth="1"/>
    <col min="5124" max="5124" width="10.25" style="2" bestFit="1" customWidth="1"/>
    <col min="5125" max="5125" width="9.5" style="2" bestFit="1" customWidth="1"/>
    <col min="5126" max="5126" width="11.625" style="2" bestFit="1" customWidth="1"/>
    <col min="5127" max="5128" width="7.5" style="2" bestFit="1" customWidth="1"/>
    <col min="5129" max="5129" width="11.625" style="2" bestFit="1" customWidth="1"/>
    <col min="5130" max="5132" width="9" style="2"/>
    <col min="5133" max="5133" width="11.625" style="2" bestFit="1" customWidth="1"/>
    <col min="5134" max="5376" width="9" style="2"/>
    <col min="5377" max="5377" width="11" style="2" bestFit="1" customWidth="1"/>
    <col min="5378" max="5378" width="11.375" style="2" bestFit="1" customWidth="1"/>
    <col min="5379" max="5379" width="9.5" style="2" bestFit="1" customWidth="1"/>
    <col min="5380" max="5380" width="10.25" style="2" bestFit="1" customWidth="1"/>
    <col min="5381" max="5381" width="9.5" style="2" bestFit="1" customWidth="1"/>
    <col min="5382" max="5382" width="11.625" style="2" bestFit="1" customWidth="1"/>
    <col min="5383" max="5384" width="7.5" style="2" bestFit="1" customWidth="1"/>
    <col min="5385" max="5385" width="11.625" style="2" bestFit="1" customWidth="1"/>
    <col min="5386" max="5388" width="9" style="2"/>
    <col min="5389" max="5389" width="11.625" style="2" bestFit="1" customWidth="1"/>
    <col min="5390" max="5632" width="9" style="2"/>
    <col min="5633" max="5633" width="11" style="2" bestFit="1" customWidth="1"/>
    <col min="5634" max="5634" width="11.375" style="2" bestFit="1" customWidth="1"/>
    <col min="5635" max="5635" width="9.5" style="2" bestFit="1" customWidth="1"/>
    <col min="5636" max="5636" width="10.25" style="2" bestFit="1" customWidth="1"/>
    <col min="5637" max="5637" width="9.5" style="2" bestFit="1" customWidth="1"/>
    <col min="5638" max="5638" width="11.625" style="2" bestFit="1" customWidth="1"/>
    <col min="5639" max="5640" width="7.5" style="2" bestFit="1" customWidth="1"/>
    <col min="5641" max="5641" width="11.625" style="2" bestFit="1" customWidth="1"/>
    <col min="5642" max="5644" width="9" style="2"/>
    <col min="5645" max="5645" width="11.625" style="2" bestFit="1" customWidth="1"/>
    <col min="5646" max="5888" width="9" style="2"/>
    <col min="5889" max="5889" width="11" style="2" bestFit="1" customWidth="1"/>
    <col min="5890" max="5890" width="11.375" style="2" bestFit="1" customWidth="1"/>
    <col min="5891" max="5891" width="9.5" style="2" bestFit="1" customWidth="1"/>
    <col min="5892" max="5892" width="10.25" style="2" bestFit="1" customWidth="1"/>
    <col min="5893" max="5893" width="9.5" style="2" bestFit="1" customWidth="1"/>
    <col min="5894" max="5894" width="11.625" style="2" bestFit="1" customWidth="1"/>
    <col min="5895" max="5896" width="7.5" style="2" bestFit="1" customWidth="1"/>
    <col min="5897" max="5897" width="11.625" style="2" bestFit="1" customWidth="1"/>
    <col min="5898" max="5900" width="9" style="2"/>
    <col min="5901" max="5901" width="11.625" style="2" bestFit="1" customWidth="1"/>
    <col min="5902" max="6144" width="9" style="2"/>
    <col min="6145" max="6145" width="11" style="2" bestFit="1" customWidth="1"/>
    <col min="6146" max="6146" width="11.375" style="2" bestFit="1" customWidth="1"/>
    <col min="6147" max="6147" width="9.5" style="2" bestFit="1" customWidth="1"/>
    <col min="6148" max="6148" width="10.25" style="2" bestFit="1" customWidth="1"/>
    <col min="6149" max="6149" width="9.5" style="2" bestFit="1" customWidth="1"/>
    <col min="6150" max="6150" width="11.625" style="2" bestFit="1" customWidth="1"/>
    <col min="6151" max="6152" width="7.5" style="2" bestFit="1" customWidth="1"/>
    <col min="6153" max="6153" width="11.625" style="2" bestFit="1" customWidth="1"/>
    <col min="6154" max="6156" width="9" style="2"/>
    <col min="6157" max="6157" width="11.625" style="2" bestFit="1" customWidth="1"/>
    <col min="6158" max="6400" width="9" style="2"/>
    <col min="6401" max="6401" width="11" style="2" bestFit="1" customWidth="1"/>
    <col min="6402" max="6402" width="11.375" style="2" bestFit="1" customWidth="1"/>
    <col min="6403" max="6403" width="9.5" style="2" bestFit="1" customWidth="1"/>
    <col min="6404" max="6404" width="10.25" style="2" bestFit="1" customWidth="1"/>
    <col min="6405" max="6405" width="9.5" style="2" bestFit="1" customWidth="1"/>
    <col min="6406" max="6406" width="11.625" style="2" bestFit="1" customWidth="1"/>
    <col min="6407" max="6408" width="7.5" style="2" bestFit="1" customWidth="1"/>
    <col min="6409" max="6409" width="11.625" style="2" bestFit="1" customWidth="1"/>
    <col min="6410" max="6412" width="9" style="2"/>
    <col min="6413" max="6413" width="11.625" style="2" bestFit="1" customWidth="1"/>
    <col min="6414" max="6656" width="9" style="2"/>
    <col min="6657" max="6657" width="11" style="2" bestFit="1" customWidth="1"/>
    <col min="6658" max="6658" width="11.375" style="2" bestFit="1" customWidth="1"/>
    <col min="6659" max="6659" width="9.5" style="2" bestFit="1" customWidth="1"/>
    <col min="6660" max="6660" width="10.25" style="2" bestFit="1" customWidth="1"/>
    <col min="6661" max="6661" width="9.5" style="2" bestFit="1" customWidth="1"/>
    <col min="6662" max="6662" width="11.625" style="2" bestFit="1" customWidth="1"/>
    <col min="6663" max="6664" width="7.5" style="2" bestFit="1" customWidth="1"/>
    <col min="6665" max="6665" width="11.625" style="2" bestFit="1" customWidth="1"/>
    <col min="6666" max="6668" width="9" style="2"/>
    <col min="6669" max="6669" width="11.625" style="2" bestFit="1" customWidth="1"/>
    <col min="6670" max="6912" width="9" style="2"/>
    <col min="6913" max="6913" width="11" style="2" bestFit="1" customWidth="1"/>
    <col min="6914" max="6914" width="11.375" style="2" bestFit="1" customWidth="1"/>
    <col min="6915" max="6915" width="9.5" style="2" bestFit="1" customWidth="1"/>
    <col min="6916" max="6916" width="10.25" style="2" bestFit="1" customWidth="1"/>
    <col min="6917" max="6917" width="9.5" style="2" bestFit="1" customWidth="1"/>
    <col min="6918" max="6918" width="11.625" style="2" bestFit="1" customWidth="1"/>
    <col min="6919" max="6920" width="7.5" style="2" bestFit="1" customWidth="1"/>
    <col min="6921" max="6921" width="11.625" style="2" bestFit="1" customWidth="1"/>
    <col min="6922" max="6924" width="9" style="2"/>
    <col min="6925" max="6925" width="11.625" style="2" bestFit="1" customWidth="1"/>
    <col min="6926" max="7168" width="9" style="2"/>
    <col min="7169" max="7169" width="11" style="2" bestFit="1" customWidth="1"/>
    <col min="7170" max="7170" width="11.375" style="2" bestFit="1" customWidth="1"/>
    <col min="7171" max="7171" width="9.5" style="2" bestFit="1" customWidth="1"/>
    <col min="7172" max="7172" width="10.25" style="2" bestFit="1" customWidth="1"/>
    <col min="7173" max="7173" width="9.5" style="2" bestFit="1" customWidth="1"/>
    <col min="7174" max="7174" width="11.625" style="2" bestFit="1" customWidth="1"/>
    <col min="7175" max="7176" width="7.5" style="2" bestFit="1" customWidth="1"/>
    <col min="7177" max="7177" width="11.625" style="2" bestFit="1" customWidth="1"/>
    <col min="7178" max="7180" width="9" style="2"/>
    <col min="7181" max="7181" width="11.625" style="2" bestFit="1" customWidth="1"/>
    <col min="7182" max="7424" width="9" style="2"/>
    <col min="7425" max="7425" width="11" style="2" bestFit="1" customWidth="1"/>
    <col min="7426" max="7426" width="11.375" style="2" bestFit="1" customWidth="1"/>
    <col min="7427" max="7427" width="9.5" style="2" bestFit="1" customWidth="1"/>
    <col min="7428" max="7428" width="10.25" style="2" bestFit="1" customWidth="1"/>
    <col min="7429" max="7429" width="9.5" style="2" bestFit="1" customWidth="1"/>
    <col min="7430" max="7430" width="11.625" style="2" bestFit="1" customWidth="1"/>
    <col min="7431" max="7432" width="7.5" style="2" bestFit="1" customWidth="1"/>
    <col min="7433" max="7433" width="11.625" style="2" bestFit="1" customWidth="1"/>
    <col min="7434" max="7436" width="9" style="2"/>
    <col min="7437" max="7437" width="11.625" style="2" bestFit="1" customWidth="1"/>
    <col min="7438" max="7680" width="9" style="2"/>
    <col min="7681" max="7681" width="11" style="2" bestFit="1" customWidth="1"/>
    <col min="7682" max="7682" width="11.375" style="2" bestFit="1" customWidth="1"/>
    <col min="7683" max="7683" width="9.5" style="2" bestFit="1" customWidth="1"/>
    <col min="7684" max="7684" width="10.25" style="2" bestFit="1" customWidth="1"/>
    <col min="7685" max="7685" width="9.5" style="2" bestFit="1" customWidth="1"/>
    <col min="7686" max="7686" width="11.625" style="2" bestFit="1" customWidth="1"/>
    <col min="7687" max="7688" width="7.5" style="2" bestFit="1" customWidth="1"/>
    <col min="7689" max="7689" width="11.625" style="2" bestFit="1" customWidth="1"/>
    <col min="7690" max="7692" width="9" style="2"/>
    <col min="7693" max="7693" width="11.625" style="2" bestFit="1" customWidth="1"/>
    <col min="7694" max="7936" width="9" style="2"/>
    <col min="7937" max="7937" width="11" style="2" bestFit="1" customWidth="1"/>
    <col min="7938" max="7938" width="11.375" style="2" bestFit="1" customWidth="1"/>
    <col min="7939" max="7939" width="9.5" style="2" bestFit="1" customWidth="1"/>
    <col min="7940" max="7940" width="10.25" style="2" bestFit="1" customWidth="1"/>
    <col min="7941" max="7941" width="9.5" style="2" bestFit="1" customWidth="1"/>
    <col min="7942" max="7942" width="11.625" style="2" bestFit="1" customWidth="1"/>
    <col min="7943" max="7944" width="7.5" style="2" bestFit="1" customWidth="1"/>
    <col min="7945" max="7945" width="11.625" style="2" bestFit="1" customWidth="1"/>
    <col min="7946" max="7948" width="9" style="2"/>
    <col min="7949" max="7949" width="11.625" style="2" bestFit="1" customWidth="1"/>
    <col min="7950" max="8192" width="9" style="2"/>
    <col min="8193" max="8193" width="11" style="2" bestFit="1" customWidth="1"/>
    <col min="8194" max="8194" width="11.375" style="2" bestFit="1" customWidth="1"/>
    <col min="8195" max="8195" width="9.5" style="2" bestFit="1" customWidth="1"/>
    <col min="8196" max="8196" width="10.25" style="2" bestFit="1" customWidth="1"/>
    <col min="8197" max="8197" width="9.5" style="2" bestFit="1" customWidth="1"/>
    <col min="8198" max="8198" width="11.625" style="2" bestFit="1" customWidth="1"/>
    <col min="8199" max="8200" width="7.5" style="2" bestFit="1" customWidth="1"/>
    <col min="8201" max="8201" width="11.625" style="2" bestFit="1" customWidth="1"/>
    <col min="8202" max="8204" width="9" style="2"/>
    <col min="8205" max="8205" width="11.625" style="2" bestFit="1" customWidth="1"/>
    <col min="8206" max="8448" width="9" style="2"/>
    <col min="8449" max="8449" width="11" style="2" bestFit="1" customWidth="1"/>
    <col min="8450" max="8450" width="11.375" style="2" bestFit="1" customWidth="1"/>
    <col min="8451" max="8451" width="9.5" style="2" bestFit="1" customWidth="1"/>
    <col min="8452" max="8452" width="10.25" style="2" bestFit="1" customWidth="1"/>
    <col min="8453" max="8453" width="9.5" style="2" bestFit="1" customWidth="1"/>
    <col min="8454" max="8454" width="11.625" style="2" bestFit="1" customWidth="1"/>
    <col min="8455" max="8456" width="7.5" style="2" bestFit="1" customWidth="1"/>
    <col min="8457" max="8457" width="11.625" style="2" bestFit="1" customWidth="1"/>
    <col min="8458" max="8460" width="9" style="2"/>
    <col min="8461" max="8461" width="11.625" style="2" bestFit="1" customWidth="1"/>
    <col min="8462" max="8704" width="9" style="2"/>
    <col min="8705" max="8705" width="11" style="2" bestFit="1" customWidth="1"/>
    <col min="8706" max="8706" width="11.375" style="2" bestFit="1" customWidth="1"/>
    <col min="8707" max="8707" width="9.5" style="2" bestFit="1" customWidth="1"/>
    <col min="8708" max="8708" width="10.25" style="2" bestFit="1" customWidth="1"/>
    <col min="8709" max="8709" width="9.5" style="2" bestFit="1" customWidth="1"/>
    <col min="8710" max="8710" width="11.625" style="2" bestFit="1" customWidth="1"/>
    <col min="8711" max="8712" width="7.5" style="2" bestFit="1" customWidth="1"/>
    <col min="8713" max="8713" width="11.625" style="2" bestFit="1" customWidth="1"/>
    <col min="8714" max="8716" width="9" style="2"/>
    <col min="8717" max="8717" width="11.625" style="2" bestFit="1" customWidth="1"/>
    <col min="8718" max="8960" width="9" style="2"/>
    <col min="8961" max="8961" width="11" style="2" bestFit="1" customWidth="1"/>
    <col min="8962" max="8962" width="11.375" style="2" bestFit="1" customWidth="1"/>
    <col min="8963" max="8963" width="9.5" style="2" bestFit="1" customWidth="1"/>
    <col min="8964" max="8964" width="10.25" style="2" bestFit="1" customWidth="1"/>
    <col min="8965" max="8965" width="9.5" style="2" bestFit="1" customWidth="1"/>
    <col min="8966" max="8966" width="11.625" style="2" bestFit="1" customWidth="1"/>
    <col min="8967" max="8968" width="7.5" style="2" bestFit="1" customWidth="1"/>
    <col min="8969" max="8969" width="11.625" style="2" bestFit="1" customWidth="1"/>
    <col min="8970" max="8972" width="9" style="2"/>
    <col min="8973" max="8973" width="11.625" style="2" bestFit="1" customWidth="1"/>
    <col min="8974" max="9216" width="9" style="2"/>
    <col min="9217" max="9217" width="11" style="2" bestFit="1" customWidth="1"/>
    <col min="9218" max="9218" width="11.375" style="2" bestFit="1" customWidth="1"/>
    <col min="9219" max="9219" width="9.5" style="2" bestFit="1" customWidth="1"/>
    <col min="9220" max="9220" width="10.25" style="2" bestFit="1" customWidth="1"/>
    <col min="9221" max="9221" width="9.5" style="2" bestFit="1" customWidth="1"/>
    <col min="9222" max="9222" width="11.625" style="2" bestFit="1" customWidth="1"/>
    <col min="9223" max="9224" width="7.5" style="2" bestFit="1" customWidth="1"/>
    <col min="9225" max="9225" width="11.625" style="2" bestFit="1" customWidth="1"/>
    <col min="9226" max="9228" width="9" style="2"/>
    <col min="9229" max="9229" width="11.625" style="2" bestFit="1" customWidth="1"/>
    <col min="9230" max="9472" width="9" style="2"/>
    <col min="9473" max="9473" width="11" style="2" bestFit="1" customWidth="1"/>
    <col min="9474" max="9474" width="11.375" style="2" bestFit="1" customWidth="1"/>
    <col min="9475" max="9475" width="9.5" style="2" bestFit="1" customWidth="1"/>
    <col min="9476" max="9476" width="10.25" style="2" bestFit="1" customWidth="1"/>
    <col min="9477" max="9477" width="9.5" style="2" bestFit="1" customWidth="1"/>
    <col min="9478" max="9478" width="11.625" style="2" bestFit="1" customWidth="1"/>
    <col min="9479" max="9480" width="7.5" style="2" bestFit="1" customWidth="1"/>
    <col min="9481" max="9481" width="11.625" style="2" bestFit="1" customWidth="1"/>
    <col min="9482" max="9484" width="9" style="2"/>
    <col min="9485" max="9485" width="11.625" style="2" bestFit="1" customWidth="1"/>
    <col min="9486" max="9728" width="9" style="2"/>
    <col min="9729" max="9729" width="11" style="2" bestFit="1" customWidth="1"/>
    <col min="9730" max="9730" width="11.375" style="2" bestFit="1" customWidth="1"/>
    <col min="9731" max="9731" width="9.5" style="2" bestFit="1" customWidth="1"/>
    <col min="9732" max="9732" width="10.25" style="2" bestFit="1" customWidth="1"/>
    <col min="9733" max="9733" width="9.5" style="2" bestFit="1" customWidth="1"/>
    <col min="9734" max="9734" width="11.625" style="2" bestFit="1" customWidth="1"/>
    <col min="9735" max="9736" width="7.5" style="2" bestFit="1" customWidth="1"/>
    <col min="9737" max="9737" width="11.625" style="2" bestFit="1" customWidth="1"/>
    <col min="9738" max="9740" width="9" style="2"/>
    <col min="9741" max="9741" width="11.625" style="2" bestFit="1" customWidth="1"/>
    <col min="9742" max="9984" width="9" style="2"/>
    <col min="9985" max="9985" width="11" style="2" bestFit="1" customWidth="1"/>
    <col min="9986" max="9986" width="11.375" style="2" bestFit="1" customWidth="1"/>
    <col min="9987" max="9987" width="9.5" style="2" bestFit="1" customWidth="1"/>
    <col min="9988" max="9988" width="10.25" style="2" bestFit="1" customWidth="1"/>
    <col min="9989" max="9989" width="9.5" style="2" bestFit="1" customWidth="1"/>
    <col min="9990" max="9990" width="11.625" style="2" bestFit="1" customWidth="1"/>
    <col min="9991" max="9992" width="7.5" style="2" bestFit="1" customWidth="1"/>
    <col min="9993" max="9993" width="11.625" style="2" bestFit="1" customWidth="1"/>
    <col min="9994" max="9996" width="9" style="2"/>
    <col min="9997" max="9997" width="11.625" style="2" bestFit="1" customWidth="1"/>
    <col min="9998" max="10240" width="9" style="2"/>
    <col min="10241" max="10241" width="11" style="2" bestFit="1" customWidth="1"/>
    <col min="10242" max="10242" width="11.375" style="2" bestFit="1" customWidth="1"/>
    <col min="10243" max="10243" width="9.5" style="2" bestFit="1" customWidth="1"/>
    <col min="10244" max="10244" width="10.25" style="2" bestFit="1" customWidth="1"/>
    <col min="10245" max="10245" width="9.5" style="2" bestFit="1" customWidth="1"/>
    <col min="10246" max="10246" width="11.625" style="2" bestFit="1" customWidth="1"/>
    <col min="10247" max="10248" width="7.5" style="2" bestFit="1" customWidth="1"/>
    <col min="10249" max="10249" width="11.625" style="2" bestFit="1" customWidth="1"/>
    <col min="10250" max="10252" width="9" style="2"/>
    <col min="10253" max="10253" width="11.625" style="2" bestFit="1" customWidth="1"/>
    <col min="10254" max="10496" width="9" style="2"/>
    <col min="10497" max="10497" width="11" style="2" bestFit="1" customWidth="1"/>
    <col min="10498" max="10498" width="11.375" style="2" bestFit="1" customWidth="1"/>
    <col min="10499" max="10499" width="9.5" style="2" bestFit="1" customWidth="1"/>
    <col min="10500" max="10500" width="10.25" style="2" bestFit="1" customWidth="1"/>
    <col min="10501" max="10501" width="9.5" style="2" bestFit="1" customWidth="1"/>
    <col min="10502" max="10502" width="11.625" style="2" bestFit="1" customWidth="1"/>
    <col min="10503" max="10504" width="7.5" style="2" bestFit="1" customWidth="1"/>
    <col min="10505" max="10505" width="11.625" style="2" bestFit="1" customWidth="1"/>
    <col min="10506" max="10508" width="9" style="2"/>
    <col min="10509" max="10509" width="11.625" style="2" bestFit="1" customWidth="1"/>
    <col min="10510" max="10752" width="9" style="2"/>
    <col min="10753" max="10753" width="11" style="2" bestFit="1" customWidth="1"/>
    <col min="10754" max="10754" width="11.375" style="2" bestFit="1" customWidth="1"/>
    <col min="10755" max="10755" width="9.5" style="2" bestFit="1" customWidth="1"/>
    <col min="10756" max="10756" width="10.25" style="2" bestFit="1" customWidth="1"/>
    <col min="10757" max="10757" width="9.5" style="2" bestFit="1" customWidth="1"/>
    <col min="10758" max="10758" width="11.625" style="2" bestFit="1" customWidth="1"/>
    <col min="10759" max="10760" width="7.5" style="2" bestFit="1" customWidth="1"/>
    <col min="10761" max="10761" width="11.625" style="2" bestFit="1" customWidth="1"/>
    <col min="10762" max="10764" width="9" style="2"/>
    <col min="10765" max="10765" width="11.625" style="2" bestFit="1" customWidth="1"/>
    <col min="10766" max="11008" width="9" style="2"/>
    <col min="11009" max="11009" width="11" style="2" bestFit="1" customWidth="1"/>
    <col min="11010" max="11010" width="11.375" style="2" bestFit="1" customWidth="1"/>
    <col min="11011" max="11011" width="9.5" style="2" bestFit="1" customWidth="1"/>
    <col min="11012" max="11012" width="10.25" style="2" bestFit="1" customWidth="1"/>
    <col min="11013" max="11013" width="9.5" style="2" bestFit="1" customWidth="1"/>
    <col min="11014" max="11014" width="11.625" style="2" bestFit="1" customWidth="1"/>
    <col min="11015" max="11016" width="7.5" style="2" bestFit="1" customWidth="1"/>
    <col min="11017" max="11017" width="11.625" style="2" bestFit="1" customWidth="1"/>
    <col min="11018" max="11020" width="9" style="2"/>
    <col min="11021" max="11021" width="11.625" style="2" bestFit="1" customWidth="1"/>
    <col min="11022" max="11264" width="9" style="2"/>
    <col min="11265" max="11265" width="11" style="2" bestFit="1" customWidth="1"/>
    <col min="11266" max="11266" width="11.375" style="2" bestFit="1" customWidth="1"/>
    <col min="11267" max="11267" width="9.5" style="2" bestFit="1" customWidth="1"/>
    <col min="11268" max="11268" width="10.25" style="2" bestFit="1" customWidth="1"/>
    <col min="11269" max="11269" width="9.5" style="2" bestFit="1" customWidth="1"/>
    <col min="11270" max="11270" width="11.625" style="2" bestFit="1" customWidth="1"/>
    <col min="11271" max="11272" width="7.5" style="2" bestFit="1" customWidth="1"/>
    <col min="11273" max="11273" width="11.625" style="2" bestFit="1" customWidth="1"/>
    <col min="11274" max="11276" width="9" style="2"/>
    <col min="11277" max="11277" width="11.625" style="2" bestFit="1" customWidth="1"/>
    <col min="11278" max="11520" width="9" style="2"/>
    <col min="11521" max="11521" width="11" style="2" bestFit="1" customWidth="1"/>
    <col min="11522" max="11522" width="11.375" style="2" bestFit="1" customWidth="1"/>
    <col min="11523" max="11523" width="9.5" style="2" bestFit="1" customWidth="1"/>
    <col min="11524" max="11524" width="10.25" style="2" bestFit="1" customWidth="1"/>
    <col min="11525" max="11525" width="9.5" style="2" bestFit="1" customWidth="1"/>
    <col min="11526" max="11526" width="11.625" style="2" bestFit="1" customWidth="1"/>
    <col min="11527" max="11528" width="7.5" style="2" bestFit="1" customWidth="1"/>
    <col min="11529" max="11529" width="11.625" style="2" bestFit="1" customWidth="1"/>
    <col min="11530" max="11532" width="9" style="2"/>
    <col min="11533" max="11533" width="11.625" style="2" bestFit="1" customWidth="1"/>
    <col min="11534" max="11776" width="9" style="2"/>
    <col min="11777" max="11777" width="11" style="2" bestFit="1" customWidth="1"/>
    <col min="11778" max="11778" width="11.375" style="2" bestFit="1" customWidth="1"/>
    <col min="11779" max="11779" width="9.5" style="2" bestFit="1" customWidth="1"/>
    <col min="11780" max="11780" width="10.25" style="2" bestFit="1" customWidth="1"/>
    <col min="11781" max="11781" width="9.5" style="2" bestFit="1" customWidth="1"/>
    <col min="11782" max="11782" width="11.625" style="2" bestFit="1" customWidth="1"/>
    <col min="11783" max="11784" width="7.5" style="2" bestFit="1" customWidth="1"/>
    <col min="11785" max="11785" width="11.625" style="2" bestFit="1" customWidth="1"/>
    <col min="11786" max="11788" width="9" style="2"/>
    <col min="11789" max="11789" width="11.625" style="2" bestFit="1" customWidth="1"/>
    <col min="11790" max="12032" width="9" style="2"/>
    <col min="12033" max="12033" width="11" style="2" bestFit="1" customWidth="1"/>
    <col min="12034" max="12034" width="11.375" style="2" bestFit="1" customWidth="1"/>
    <col min="12035" max="12035" width="9.5" style="2" bestFit="1" customWidth="1"/>
    <col min="12036" max="12036" width="10.25" style="2" bestFit="1" customWidth="1"/>
    <col min="12037" max="12037" width="9.5" style="2" bestFit="1" customWidth="1"/>
    <col min="12038" max="12038" width="11.625" style="2" bestFit="1" customWidth="1"/>
    <col min="12039" max="12040" width="7.5" style="2" bestFit="1" customWidth="1"/>
    <col min="12041" max="12041" width="11.625" style="2" bestFit="1" customWidth="1"/>
    <col min="12042" max="12044" width="9" style="2"/>
    <col min="12045" max="12045" width="11.625" style="2" bestFit="1" customWidth="1"/>
    <col min="12046" max="12288" width="9" style="2"/>
    <col min="12289" max="12289" width="11" style="2" bestFit="1" customWidth="1"/>
    <col min="12290" max="12290" width="11.375" style="2" bestFit="1" customWidth="1"/>
    <col min="12291" max="12291" width="9.5" style="2" bestFit="1" customWidth="1"/>
    <col min="12292" max="12292" width="10.25" style="2" bestFit="1" customWidth="1"/>
    <col min="12293" max="12293" width="9.5" style="2" bestFit="1" customWidth="1"/>
    <col min="12294" max="12294" width="11.625" style="2" bestFit="1" customWidth="1"/>
    <col min="12295" max="12296" width="7.5" style="2" bestFit="1" customWidth="1"/>
    <col min="12297" max="12297" width="11.625" style="2" bestFit="1" customWidth="1"/>
    <col min="12298" max="12300" width="9" style="2"/>
    <col min="12301" max="12301" width="11.625" style="2" bestFit="1" customWidth="1"/>
    <col min="12302" max="12544" width="9" style="2"/>
    <col min="12545" max="12545" width="11" style="2" bestFit="1" customWidth="1"/>
    <col min="12546" max="12546" width="11.375" style="2" bestFit="1" customWidth="1"/>
    <col min="12547" max="12547" width="9.5" style="2" bestFit="1" customWidth="1"/>
    <col min="12548" max="12548" width="10.25" style="2" bestFit="1" customWidth="1"/>
    <col min="12549" max="12549" width="9.5" style="2" bestFit="1" customWidth="1"/>
    <col min="12550" max="12550" width="11.625" style="2" bestFit="1" customWidth="1"/>
    <col min="12551" max="12552" width="7.5" style="2" bestFit="1" customWidth="1"/>
    <col min="12553" max="12553" width="11.625" style="2" bestFit="1" customWidth="1"/>
    <col min="12554" max="12556" width="9" style="2"/>
    <col min="12557" max="12557" width="11.625" style="2" bestFit="1" customWidth="1"/>
    <col min="12558" max="12800" width="9" style="2"/>
    <col min="12801" max="12801" width="11" style="2" bestFit="1" customWidth="1"/>
    <col min="12802" max="12802" width="11.375" style="2" bestFit="1" customWidth="1"/>
    <col min="12803" max="12803" width="9.5" style="2" bestFit="1" customWidth="1"/>
    <col min="12804" max="12804" width="10.25" style="2" bestFit="1" customWidth="1"/>
    <col min="12805" max="12805" width="9.5" style="2" bestFit="1" customWidth="1"/>
    <col min="12806" max="12806" width="11.625" style="2" bestFit="1" customWidth="1"/>
    <col min="12807" max="12808" width="7.5" style="2" bestFit="1" customWidth="1"/>
    <col min="12809" max="12809" width="11.625" style="2" bestFit="1" customWidth="1"/>
    <col min="12810" max="12812" width="9" style="2"/>
    <col min="12813" max="12813" width="11.625" style="2" bestFit="1" customWidth="1"/>
    <col min="12814" max="13056" width="9" style="2"/>
    <col min="13057" max="13057" width="11" style="2" bestFit="1" customWidth="1"/>
    <col min="13058" max="13058" width="11.375" style="2" bestFit="1" customWidth="1"/>
    <col min="13059" max="13059" width="9.5" style="2" bestFit="1" customWidth="1"/>
    <col min="13060" max="13060" width="10.25" style="2" bestFit="1" customWidth="1"/>
    <col min="13061" max="13061" width="9.5" style="2" bestFit="1" customWidth="1"/>
    <col min="13062" max="13062" width="11.625" style="2" bestFit="1" customWidth="1"/>
    <col min="13063" max="13064" width="7.5" style="2" bestFit="1" customWidth="1"/>
    <col min="13065" max="13065" width="11.625" style="2" bestFit="1" customWidth="1"/>
    <col min="13066" max="13068" width="9" style="2"/>
    <col min="13069" max="13069" width="11.625" style="2" bestFit="1" customWidth="1"/>
    <col min="13070" max="13312" width="9" style="2"/>
    <col min="13313" max="13313" width="11" style="2" bestFit="1" customWidth="1"/>
    <col min="13314" max="13314" width="11.375" style="2" bestFit="1" customWidth="1"/>
    <col min="13315" max="13315" width="9.5" style="2" bestFit="1" customWidth="1"/>
    <col min="13316" max="13316" width="10.25" style="2" bestFit="1" customWidth="1"/>
    <col min="13317" max="13317" width="9.5" style="2" bestFit="1" customWidth="1"/>
    <col min="13318" max="13318" width="11.625" style="2" bestFit="1" customWidth="1"/>
    <col min="13319" max="13320" width="7.5" style="2" bestFit="1" customWidth="1"/>
    <col min="13321" max="13321" width="11.625" style="2" bestFit="1" customWidth="1"/>
    <col min="13322" max="13324" width="9" style="2"/>
    <col min="13325" max="13325" width="11.625" style="2" bestFit="1" customWidth="1"/>
    <col min="13326" max="13568" width="9" style="2"/>
    <col min="13569" max="13569" width="11" style="2" bestFit="1" customWidth="1"/>
    <col min="13570" max="13570" width="11.375" style="2" bestFit="1" customWidth="1"/>
    <col min="13571" max="13571" width="9.5" style="2" bestFit="1" customWidth="1"/>
    <col min="13572" max="13572" width="10.25" style="2" bestFit="1" customWidth="1"/>
    <col min="13573" max="13573" width="9.5" style="2" bestFit="1" customWidth="1"/>
    <col min="13574" max="13574" width="11.625" style="2" bestFit="1" customWidth="1"/>
    <col min="13575" max="13576" width="7.5" style="2" bestFit="1" customWidth="1"/>
    <col min="13577" max="13577" width="11.625" style="2" bestFit="1" customWidth="1"/>
    <col min="13578" max="13580" width="9" style="2"/>
    <col min="13581" max="13581" width="11.625" style="2" bestFit="1" customWidth="1"/>
    <col min="13582" max="13824" width="9" style="2"/>
    <col min="13825" max="13825" width="11" style="2" bestFit="1" customWidth="1"/>
    <col min="13826" max="13826" width="11.375" style="2" bestFit="1" customWidth="1"/>
    <col min="13827" max="13827" width="9.5" style="2" bestFit="1" customWidth="1"/>
    <col min="13828" max="13828" width="10.25" style="2" bestFit="1" customWidth="1"/>
    <col min="13829" max="13829" width="9.5" style="2" bestFit="1" customWidth="1"/>
    <col min="13830" max="13830" width="11.625" style="2" bestFit="1" customWidth="1"/>
    <col min="13831" max="13832" width="7.5" style="2" bestFit="1" customWidth="1"/>
    <col min="13833" max="13833" width="11.625" style="2" bestFit="1" customWidth="1"/>
    <col min="13834" max="13836" width="9" style="2"/>
    <col min="13837" max="13837" width="11.625" style="2" bestFit="1" customWidth="1"/>
    <col min="13838" max="14080" width="9" style="2"/>
    <col min="14081" max="14081" width="11" style="2" bestFit="1" customWidth="1"/>
    <col min="14082" max="14082" width="11.375" style="2" bestFit="1" customWidth="1"/>
    <col min="14083" max="14083" width="9.5" style="2" bestFit="1" customWidth="1"/>
    <col min="14084" max="14084" width="10.25" style="2" bestFit="1" customWidth="1"/>
    <col min="14085" max="14085" width="9.5" style="2" bestFit="1" customWidth="1"/>
    <col min="14086" max="14086" width="11.625" style="2" bestFit="1" customWidth="1"/>
    <col min="14087" max="14088" width="7.5" style="2" bestFit="1" customWidth="1"/>
    <col min="14089" max="14089" width="11.625" style="2" bestFit="1" customWidth="1"/>
    <col min="14090" max="14092" width="9" style="2"/>
    <col min="14093" max="14093" width="11.625" style="2" bestFit="1" customWidth="1"/>
    <col min="14094" max="14336" width="9" style="2"/>
    <col min="14337" max="14337" width="11" style="2" bestFit="1" customWidth="1"/>
    <col min="14338" max="14338" width="11.375" style="2" bestFit="1" customWidth="1"/>
    <col min="14339" max="14339" width="9.5" style="2" bestFit="1" customWidth="1"/>
    <col min="14340" max="14340" width="10.25" style="2" bestFit="1" customWidth="1"/>
    <col min="14341" max="14341" width="9.5" style="2" bestFit="1" customWidth="1"/>
    <col min="14342" max="14342" width="11.625" style="2" bestFit="1" customWidth="1"/>
    <col min="14343" max="14344" width="7.5" style="2" bestFit="1" customWidth="1"/>
    <col min="14345" max="14345" width="11.625" style="2" bestFit="1" customWidth="1"/>
    <col min="14346" max="14348" width="9" style="2"/>
    <col min="14349" max="14349" width="11.625" style="2" bestFit="1" customWidth="1"/>
    <col min="14350" max="14592" width="9" style="2"/>
    <col min="14593" max="14593" width="11" style="2" bestFit="1" customWidth="1"/>
    <col min="14594" max="14594" width="11.375" style="2" bestFit="1" customWidth="1"/>
    <col min="14595" max="14595" width="9.5" style="2" bestFit="1" customWidth="1"/>
    <col min="14596" max="14596" width="10.25" style="2" bestFit="1" customWidth="1"/>
    <col min="14597" max="14597" width="9.5" style="2" bestFit="1" customWidth="1"/>
    <col min="14598" max="14598" width="11.625" style="2" bestFit="1" customWidth="1"/>
    <col min="14599" max="14600" width="7.5" style="2" bestFit="1" customWidth="1"/>
    <col min="14601" max="14601" width="11.625" style="2" bestFit="1" customWidth="1"/>
    <col min="14602" max="14604" width="9" style="2"/>
    <col min="14605" max="14605" width="11.625" style="2" bestFit="1" customWidth="1"/>
    <col min="14606" max="14848" width="9" style="2"/>
    <col min="14849" max="14849" width="11" style="2" bestFit="1" customWidth="1"/>
    <col min="14850" max="14850" width="11.375" style="2" bestFit="1" customWidth="1"/>
    <col min="14851" max="14851" width="9.5" style="2" bestFit="1" customWidth="1"/>
    <col min="14852" max="14852" width="10.25" style="2" bestFit="1" customWidth="1"/>
    <col min="14853" max="14853" width="9.5" style="2" bestFit="1" customWidth="1"/>
    <col min="14854" max="14854" width="11.625" style="2" bestFit="1" customWidth="1"/>
    <col min="14855" max="14856" width="7.5" style="2" bestFit="1" customWidth="1"/>
    <col min="14857" max="14857" width="11.625" style="2" bestFit="1" customWidth="1"/>
    <col min="14858" max="14860" width="9" style="2"/>
    <col min="14861" max="14861" width="11.625" style="2" bestFit="1" customWidth="1"/>
    <col min="14862" max="15104" width="9" style="2"/>
    <col min="15105" max="15105" width="11" style="2" bestFit="1" customWidth="1"/>
    <col min="15106" max="15106" width="11.375" style="2" bestFit="1" customWidth="1"/>
    <col min="15107" max="15107" width="9.5" style="2" bestFit="1" customWidth="1"/>
    <col min="15108" max="15108" width="10.25" style="2" bestFit="1" customWidth="1"/>
    <col min="15109" max="15109" width="9.5" style="2" bestFit="1" customWidth="1"/>
    <col min="15110" max="15110" width="11.625" style="2" bestFit="1" customWidth="1"/>
    <col min="15111" max="15112" width="7.5" style="2" bestFit="1" customWidth="1"/>
    <col min="15113" max="15113" width="11.625" style="2" bestFit="1" customWidth="1"/>
    <col min="15114" max="15116" width="9" style="2"/>
    <col min="15117" max="15117" width="11.625" style="2" bestFit="1" customWidth="1"/>
    <col min="15118" max="15360" width="9" style="2"/>
    <col min="15361" max="15361" width="11" style="2" bestFit="1" customWidth="1"/>
    <col min="15362" max="15362" width="11.375" style="2" bestFit="1" customWidth="1"/>
    <col min="15363" max="15363" width="9.5" style="2" bestFit="1" customWidth="1"/>
    <col min="15364" max="15364" width="10.25" style="2" bestFit="1" customWidth="1"/>
    <col min="15365" max="15365" width="9.5" style="2" bestFit="1" customWidth="1"/>
    <col min="15366" max="15366" width="11.625" style="2" bestFit="1" customWidth="1"/>
    <col min="15367" max="15368" width="7.5" style="2" bestFit="1" customWidth="1"/>
    <col min="15369" max="15369" width="11.625" style="2" bestFit="1" customWidth="1"/>
    <col min="15370" max="15372" width="9" style="2"/>
    <col min="15373" max="15373" width="11.625" style="2" bestFit="1" customWidth="1"/>
    <col min="15374" max="15616" width="9" style="2"/>
    <col min="15617" max="15617" width="11" style="2" bestFit="1" customWidth="1"/>
    <col min="15618" max="15618" width="11.375" style="2" bestFit="1" customWidth="1"/>
    <col min="15619" max="15619" width="9.5" style="2" bestFit="1" customWidth="1"/>
    <col min="15620" max="15620" width="10.25" style="2" bestFit="1" customWidth="1"/>
    <col min="15621" max="15621" width="9.5" style="2" bestFit="1" customWidth="1"/>
    <col min="15622" max="15622" width="11.625" style="2" bestFit="1" customWidth="1"/>
    <col min="15623" max="15624" width="7.5" style="2" bestFit="1" customWidth="1"/>
    <col min="15625" max="15625" width="11.625" style="2" bestFit="1" customWidth="1"/>
    <col min="15626" max="15628" width="9" style="2"/>
    <col min="15629" max="15629" width="11.625" style="2" bestFit="1" customWidth="1"/>
    <col min="15630" max="15872" width="9" style="2"/>
    <col min="15873" max="15873" width="11" style="2" bestFit="1" customWidth="1"/>
    <col min="15874" max="15874" width="11.375" style="2" bestFit="1" customWidth="1"/>
    <col min="15875" max="15875" width="9.5" style="2" bestFit="1" customWidth="1"/>
    <col min="15876" max="15876" width="10.25" style="2" bestFit="1" customWidth="1"/>
    <col min="15877" max="15877" width="9.5" style="2" bestFit="1" customWidth="1"/>
    <col min="15878" max="15878" width="11.625" style="2" bestFit="1" customWidth="1"/>
    <col min="15879" max="15880" width="7.5" style="2" bestFit="1" customWidth="1"/>
    <col min="15881" max="15881" width="11.625" style="2" bestFit="1" customWidth="1"/>
    <col min="15882" max="15884" width="9" style="2"/>
    <col min="15885" max="15885" width="11.625" style="2" bestFit="1" customWidth="1"/>
    <col min="15886" max="16128" width="9" style="2"/>
    <col min="16129" max="16129" width="11" style="2" bestFit="1" customWidth="1"/>
    <col min="16130" max="16130" width="11.375" style="2" bestFit="1" customWidth="1"/>
    <col min="16131" max="16131" width="9.5" style="2" bestFit="1" customWidth="1"/>
    <col min="16132" max="16132" width="10.25" style="2" bestFit="1" customWidth="1"/>
    <col min="16133" max="16133" width="9.5" style="2" bestFit="1" customWidth="1"/>
    <col min="16134" max="16134" width="11.625" style="2" bestFit="1" customWidth="1"/>
    <col min="16135" max="16136" width="7.5" style="2" bestFit="1" customWidth="1"/>
    <col min="16137" max="16137" width="11.625" style="2" bestFit="1" customWidth="1"/>
    <col min="16138" max="16140" width="9" style="2"/>
    <col min="16141" max="16141" width="11.625" style="2" bestFit="1" customWidth="1"/>
    <col min="16142" max="16384" width="9" style="2"/>
  </cols>
  <sheetData>
    <row r="1" spans="1:10" ht="18.95" customHeight="1" x14ac:dyDescent="0.2">
      <c r="A1" s="228" t="s">
        <v>29</v>
      </c>
      <c r="B1" s="228"/>
      <c r="C1" s="228"/>
      <c r="D1" s="228"/>
      <c r="E1" s="228"/>
      <c r="F1" s="228"/>
      <c r="G1" s="228"/>
      <c r="H1" s="228"/>
      <c r="I1" s="228"/>
      <c r="J1" s="2" t="s">
        <v>205</v>
      </c>
    </row>
    <row r="2" spans="1:10" s="1" customFormat="1" ht="18.95" customHeight="1" x14ac:dyDescent="0.15">
      <c r="I2" s="3" t="s">
        <v>30</v>
      </c>
    </row>
    <row r="3" spans="1:10" s="6" customFormat="1" ht="18" customHeight="1" x14ac:dyDescent="0.15">
      <c r="A3" s="189"/>
      <c r="B3" s="4" t="s">
        <v>31</v>
      </c>
      <c r="C3" s="4" t="s">
        <v>32</v>
      </c>
      <c r="D3" s="4" t="s">
        <v>183</v>
      </c>
      <c r="E3" s="4" t="s">
        <v>184</v>
      </c>
      <c r="F3" s="4" t="s">
        <v>33</v>
      </c>
      <c r="G3" s="4" t="s">
        <v>34</v>
      </c>
      <c r="H3" s="4" t="s">
        <v>35</v>
      </c>
      <c r="I3" s="5" t="s">
        <v>36</v>
      </c>
    </row>
    <row r="4" spans="1:10" s="1" customFormat="1" ht="18" customHeight="1" x14ac:dyDescent="0.15">
      <c r="A4" s="224" t="s">
        <v>37</v>
      </c>
      <c r="B4" s="7">
        <v>259938</v>
      </c>
      <c r="C4" s="7">
        <v>17678</v>
      </c>
      <c r="D4" s="7">
        <v>607166</v>
      </c>
      <c r="E4" s="7">
        <v>293635</v>
      </c>
      <c r="F4" s="7">
        <v>1862368</v>
      </c>
      <c r="G4" s="7">
        <v>5675</v>
      </c>
      <c r="H4" s="7">
        <v>2660</v>
      </c>
      <c r="I4" s="8">
        <f>SUM(B4:H4)</f>
        <v>3049120</v>
      </c>
    </row>
    <row r="5" spans="1:10" s="11" customFormat="1" ht="18" customHeight="1" x14ac:dyDescent="0.15">
      <c r="A5" s="225"/>
      <c r="B5" s="9">
        <v>8.5000000000000006E-2</v>
      </c>
      <c r="C5" s="9">
        <v>6.0000000000000001E-3</v>
      </c>
      <c r="D5" s="9">
        <v>0.19900000000000001</v>
      </c>
      <c r="E5" s="9">
        <v>9.6000000000000002E-2</v>
      </c>
      <c r="F5" s="9">
        <v>0.61099999999999999</v>
      </c>
      <c r="G5" s="9">
        <v>2E-3</v>
      </c>
      <c r="H5" s="9">
        <v>1E-3</v>
      </c>
      <c r="I5" s="10" t="s">
        <v>185</v>
      </c>
    </row>
    <row r="6" spans="1:10" s="1" customFormat="1" ht="18" customHeight="1" x14ac:dyDescent="0.15">
      <c r="A6" s="224" t="s">
        <v>38</v>
      </c>
      <c r="B6" s="7">
        <v>236346</v>
      </c>
      <c r="C6" s="7">
        <v>17623</v>
      </c>
      <c r="D6" s="7">
        <v>485988</v>
      </c>
      <c r="E6" s="7">
        <v>265657</v>
      </c>
      <c r="F6" s="7">
        <v>2097232</v>
      </c>
      <c r="G6" s="7">
        <v>5762</v>
      </c>
      <c r="H6" s="7">
        <v>2704</v>
      </c>
      <c r="I6" s="8">
        <f>SUM(B6:H6)</f>
        <v>3111312</v>
      </c>
    </row>
    <row r="7" spans="1:10" s="1" customFormat="1" ht="18" customHeight="1" x14ac:dyDescent="0.15">
      <c r="A7" s="225"/>
      <c r="B7" s="9">
        <v>7.5999999999999998E-2</v>
      </c>
      <c r="C7" s="9">
        <v>6.0000000000000001E-3</v>
      </c>
      <c r="D7" s="9">
        <v>0.156</v>
      </c>
      <c r="E7" s="9">
        <v>8.5000000000000006E-2</v>
      </c>
      <c r="F7" s="9">
        <v>0.67400000000000004</v>
      </c>
      <c r="G7" s="9">
        <v>2E-3</v>
      </c>
      <c r="H7" s="9">
        <v>1E-3</v>
      </c>
      <c r="I7" s="10"/>
    </row>
    <row r="8" spans="1:10" s="1" customFormat="1" ht="18" customHeight="1" x14ac:dyDescent="0.15">
      <c r="A8" s="224" t="s">
        <v>39</v>
      </c>
      <c r="B8" s="7">
        <v>255467</v>
      </c>
      <c r="C8" s="7">
        <v>20133</v>
      </c>
      <c r="D8" s="7">
        <v>457544</v>
      </c>
      <c r="E8" s="7">
        <v>263243</v>
      </c>
      <c r="F8" s="7">
        <v>2005596</v>
      </c>
      <c r="G8" s="7">
        <v>5769</v>
      </c>
      <c r="H8" s="7">
        <v>2816</v>
      </c>
      <c r="I8" s="8">
        <v>3010567</v>
      </c>
    </row>
    <row r="9" spans="1:10" s="1" customFormat="1" ht="18" customHeight="1" x14ac:dyDescent="0.15">
      <c r="A9" s="225"/>
      <c r="B9" s="9">
        <v>8.5000000000000006E-2</v>
      </c>
      <c r="C9" s="9">
        <v>7.0000000000000001E-3</v>
      </c>
      <c r="D9" s="9">
        <v>0.152</v>
      </c>
      <c r="E9" s="9">
        <v>8.6999999999999994E-2</v>
      </c>
      <c r="F9" s="9">
        <v>0.66600000000000004</v>
      </c>
      <c r="G9" s="9">
        <v>2E-3</v>
      </c>
      <c r="H9" s="9">
        <v>1E-3</v>
      </c>
      <c r="I9" s="10" t="s">
        <v>185</v>
      </c>
    </row>
    <row r="10" spans="1:10" s="1" customFormat="1" ht="18" customHeight="1" x14ac:dyDescent="0.15">
      <c r="A10" s="224" t="s">
        <v>40</v>
      </c>
      <c r="B10" s="7">
        <v>240537</v>
      </c>
      <c r="C10" s="7">
        <v>46803</v>
      </c>
      <c r="D10" s="7">
        <v>434613</v>
      </c>
      <c r="E10" s="7">
        <v>244787</v>
      </c>
      <c r="F10" s="7">
        <v>3399606</v>
      </c>
      <c r="G10" s="7">
        <v>5639</v>
      </c>
      <c r="H10" s="7">
        <v>3140</v>
      </c>
      <c r="I10" s="8">
        <f>SUM(B10:H10)</f>
        <v>4375125</v>
      </c>
    </row>
    <row r="11" spans="1:10" s="1" customFormat="1" ht="18" customHeight="1" x14ac:dyDescent="0.15">
      <c r="A11" s="225"/>
      <c r="B11" s="9">
        <v>5.5E-2</v>
      </c>
      <c r="C11" s="9">
        <v>1.0999999999999999E-2</v>
      </c>
      <c r="D11" s="9">
        <v>9.9000000000000005E-2</v>
      </c>
      <c r="E11" s="9">
        <v>5.6000000000000001E-2</v>
      </c>
      <c r="F11" s="9">
        <v>0.77700000000000002</v>
      </c>
      <c r="G11" s="9">
        <v>1E-3</v>
      </c>
      <c r="H11" s="9">
        <v>1E-3</v>
      </c>
      <c r="I11" s="10" t="s">
        <v>185</v>
      </c>
    </row>
    <row r="12" spans="1:10" s="1" customFormat="1" ht="18" customHeight="1" x14ac:dyDescent="0.15">
      <c r="A12" s="224" t="s">
        <v>41</v>
      </c>
      <c r="B12" s="7">
        <v>236695</v>
      </c>
      <c r="C12" s="7">
        <v>61405</v>
      </c>
      <c r="D12" s="7">
        <v>414146</v>
      </c>
      <c r="E12" s="7">
        <v>245495</v>
      </c>
      <c r="F12" s="7">
        <v>3725768</v>
      </c>
      <c r="G12" s="7">
        <v>5401</v>
      </c>
      <c r="H12" s="7">
        <v>3315</v>
      </c>
      <c r="I12" s="8">
        <v>4692224</v>
      </c>
    </row>
    <row r="13" spans="1:10" s="1" customFormat="1" ht="18" customHeight="1" x14ac:dyDescent="0.15">
      <c r="A13" s="225"/>
      <c r="B13" s="9">
        <v>0.05</v>
      </c>
      <c r="C13" s="9">
        <v>1.2999999999999999E-2</v>
      </c>
      <c r="D13" s="9">
        <v>8.7999999999999995E-2</v>
      </c>
      <c r="E13" s="9">
        <v>5.1999999999999998E-2</v>
      </c>
      <c r="F13" s="9">
        <v>0.79400000000000004</v>
      </c>
      <c r="G13" s="9">
        <v>1E-3</v>
      </c>
      <c r="H13" s="9">
        <v>1E-3</v>
      </c>
      <c r="I13" s="10" t="s">
        <v>185</v>
      </c>
    </row>
    <row r="14" spans="1:10" s="1" customFormat="1" ht="18" customHeight="1" x14ac:dyDescent="0.15">
      <c r="A14" s="224" t="s">
        <v>42</v>
      </c>
      <c r="B14" s="7">
        <v>244616</v>
      </c>
      <c r="C14" s="7">
        <v>65187</v>
      </c>
      <c r="D14" s="7">
        <v>393305</v>
      </c>
      <c r="E14" s="7">
        <v>246896</v>
      </c>
      <c r="F14" s="7">
        <v>4049775</v>
      </c>
      <c r="G14" s="7">
        <v>6019</v>
      </c>
      <c r="H14" s="7">
        <v>3968</v>
      </c>
      <c r="I14" s="8">
        <v>5009765</v>
      </c>
    </row>
    <row r="15" spans="1:10" s="1" customFormat="1" ht="18" customHeight="1" x14ac:dyDescent="0.15">
      <c r="A15" s="225"/>
      <c r="B15" s="9">
        <v>4.9000000000000002E-2</v>
      </c>
      <c r="C15" s="9">
        <v>1.2999999999999999E-2</v>
      </c>
      <c r="D15" s="9">
        <v>7.9000000000000001E-2</v>
      </c>
      <c r="E15" s="9">
        <v>4.9000000000000002E-2</v>
      </c>
      <c r="F15" s="9">
        <v>0.80800000000000005</v>
      </c>
      <c r="G15" s="9">
        <v>1E-3</v>
      </c>
      <c r="H15" s="9">
        <v>1E-3</v>
      </c>
      <c r="I15" s="10" t="s">
        <v>185</v>
      </c>
    </row>
    <row r="16" spans="1:10" s="1" customFormat="1" ht="18" customHeight="1" x14ac:dyDescent="0.15">
      <c r="A16" s="224" t="s">
        <v>43</v>
      </c>
      <c r="B16" s="7">
        <v>251862</v>
      </c>
      <c r="C16" s="7">
        <v>69373</v>
      </c>
      <c r="D16" s="7">
        <v>382924</v>
      </c>
      <c r="E16" s="7">
        <v>250509</v>
      </c>
      <c r="F16" s="7">
        <v>4172476</v>
      </c>
      <c r="G16" s="7">
        <v>5999</v>
      </c>
      <c r="H16" s="7">
        <v>4495</v>
      </c>
      <c r="I16" s="8">
        <v>5137637</v>
      </c>
    </row>
    <row r="17" spans="1:9" s="1" customFormat="1" ht="18" customHeight="1" x14ac:dyDescent="0.15">
      <c r="A17" s="225"/>
      <c r="B17" s="9">
        <v>4.9000000000000002E-2</v>
      </c>
      <c r="C17" s="9">
        <v>1.4E-2</v>
      </c>
      <c r="D17" s="9">
        <v>7.4999999999999997E-2</v>
      </c>
      <c r="E17" s="9">
        <v>4.9000000000000002E-2</v>
      </c>
      <c r="F17" s="9">
        <v>0.81200000000000006</v>
      </c>
      <c r="G17" s="9">
        <v>1E-3</v>
      </c>
      <c r="H17" s="9">
        <v>1E-3</v>
      </c>
      <c r="I17" s="10" t="s">
        <v>185</v>
      </c>
    </row>
    <row r="18" spans="1:9" s="1" customFormat="1" ht="18" customHeight="1" x14ac:dyDescent="0.15">
      <c r="A18" s="226" t="s">
        <v>44</v>
      </c>
      <c r="B18" s="12">
        <v>259778</v>
      </c>
      <c r="C18" s="12">
        <v>73838</v>
      </c>
      <c r="D18" s="12">
        <v>391360</v>
      </c>
      <c r="E18" s="12">
        <v>239775</v>
      </c>
      <c r="F18" s="12">
        <v>4302263</v>
      </c>
      <c r="G18" s="12">
        <v>6367</v>
      </c>
      <c r="H18" s="12">
        <v>4903</v>
      </c>
      <c r="I18" s="13">
        <f>SUM(B18:H18)</f>
        <v>5278284</v>
      </c>
    </row>
    <row r="19" spans="1:9" s="1" customFormat="1" ht="18" customHeight="1" x14ac:dyDescent="0.15">
      <c r="A19" s="227"/>
      <c r="B19" s="14">
        <v>4.9000000000000002E-2</v>
      </c>
      <c r="C19" s="14">
        <v>1.4E-2</v>
      </c>
      <c r="D19" s="14">
        <v>7.3999999999999996E-2</v>
      </c>
      <c r="E19" s="14">
        <v>4.4999999999999998E-2</v>
      </c>
      <c r="F19" s="14">
        <v>0.81499999999999995</v>
      </c>
      <c r="G19" s="14">
        <v>1E-3</v>
      </c>
      <c r="H19" s="14">
        <v>1E-3</v>
      </c>
      <c r="I19" s="15"/>
    </row>
    <row r="20" spans="1:9" s="1" customFormat="1" ht="18" customHeight="1" x14ac:dyDescent="0.15">
      <c r="A20" s="224" t="s">
        <v>45</v>
      </c>
      <c r="B20" s="7">
        <v>254438</v>
      </c>
      <c r="C20" s="7">
        <v>75439</v>
      </c>
      <c r="D20" s="7">
        <v>380437</v>
      </c>
      <c r="E20" s="7">
        <v>229543</v>
      </c>
      <c r="F20" s="7">
        <v>4385026</v>
      </c>
      <c r="G20" s="7">
        <v>6289</v>
      </c>
      <c r="H20" s="7">
        <v>5168</v>
      </c>
      <c r="I20" s="8">
        <v>5336339</v>
      </c>
    </row>
    <row r="21" spans="1:9" s="1" customFormat="1" ht="18" customHeight="1" x14ac:dyDescent="0.15">
      <c r="A21" s="225"/>
      <c r="B21" s="9">
        <v>4.8000000000000001E-2</v>
      </c>
      <c r="C21" s="9">
        <v>1.4E-2</v>
      </c>
      <c r="D21" s="9">
        <v>7.0999999999999994E-2</v>
      </c>
      <c r="E21" s="9">
        <v>4.2999999999999997E-2</v>
      </c>
      <c r="F21" s="9">
        <v>0.82199999999999995</v>
      </c>
      <c r="G21" s="9">
        <v>1E-3</v>
      </c>
      <c r="H21" s="9">
        <v>1E-3</v>
      </c>
      <c r="I21" s="10"/>
    </row>
    <row r="22" spans="1:9" s="1" customFormat="1" ht="18" customHeight="1" x14ac:dyDescent="0.15">
      <c r="A22" s="224" t="s">
        <v>46</v>
      </c>
      <c r="B22" s="7">
        <v>254715</v>
      </c>
      <c r="C22" s="7">
        <v>76397</v>
      </c>
      <c r="D22" s="7">
        <v>364192</v>
      </c>
      <c r="E22" s="7">
        <v>215940</v>
      </c>
      <c r="F22" s="7">
        <v>4449219</v>
      </c>
      <c r="G22" s="7">
        <v>5599</v>
      </c>
      <c r="H22" s="7">
        <v>5821</v>
      </c>
      <c r="I22" s="8">
        <v>5371882</v>
      </c>
    </row>
    <row r="23" spans="1:9" s="1" customFormat="1" ht="18" customHeight="1" x14ac:dyDescent="0.15">
      <c r="A23" s="225"/>
      <c r="B23" s="9">
        <v>4.7E-2</v>
      </c>
      <c r="C23" s="9">
        <v>1.4E-2</v>
      </c>
      <c r="D23" s="9">
        <v>6.8000000000000005E-2</v>
      </c>
      <c r="E23" s="9">
        <v>0.04</v>
      </c>
      <c r="F23" s="9">
        <v>0.82799999999999996</v>
      </c>
      <c r="G23" s="9">
        <v>1E-3</v>
      </c>
      <c r="H23" s="9">
        <v>1E-3</v>
      </c>
      <c r="I23" s="10"/>
    </row>
    <row r="24" spans="1:9" s="1" customFormat="1" ht="18" customHeight="1" x14ac:dyDescent="0.15">
      <c r="A24" s="224" t="s">
        <v>47</v>
      </c>
      <c r="B24" s="7">
        <v>252763</v>
      </c>
      <c r="C24" s="7">
        <v>76963</v>
      </c>
      <c r="D24" s="7">
        <v>350814</v>
      </c>
      <c r="E24" s="7">
        <v>212841</v>
      </c>
      <c r="F24" s="7">
        <v>4591269</v>
      </c>
      <c r="G24" s="7">
        <v>5700</v>
      </c>
      <c r="H24" s="7">
        <v>6441</v>
      </c>
      <c r="I24" s="8">
        <f>SUM(B24:H24)</f>
        <v>5496791</v>
      </c>
    </row>
    <row r="25" spans="1:9" s="1" customFormat="1" ht="18" customHeight="1" x14ac:dyDescent="0.15">
      <c r="A25" s="225"/>
      <c r="B25" s="9">
        <v>4.5999999999999999E-2</v>
      </c>
      <c r="C25" s="9">
        <v>1.4E-2</v>
      </c>
      <c r="D25" s="9">
        <v>6.4000000000000001E-2</v>
      </c>
      <c r="E25" s="9">
        <v>3.9E-2</v>
      </c>
      <c r="F25" s="9">
        <v>0.83499999999999996</v>
      </c>
      <c r="G25" s="9">
        <v>1E-3</v>
      </c>
      <c r="H25" s="9">
        <v>1E-3</v>
      </c>
      <c r="I25" s="10"/>
    </row>
    <row r="26" spans="1:9" s="1" customFormat="1" ht="18" customHeight="1" x14ac:dyDescent="0.15">
      <c r="A26" s="224" t="s">
        <v>48</v>
      </c>
      <c r="B26" s="7">
        <v>253309</v>
      </c>
      <c r="C26" s="7">
        <v>77932</v>
      </c>
      <c r="D26" s="7">
        <v>334576</v>
      </c>
      <c r="E26" s="7">
        <v>203278</v>
      </c>
      <c r="F26" s="7">
        <v>4639538</v>
      </c>
      <c r="G26" s="7">
        <v>5510</v>
      </c>
      <c r="H26" s="7">
        <v>7209</v>
      </c>
      <c r="I26" s="8">
        <f>SUM(B26:H26)</f>
        <v>5521352</v>
      </c>
    </row>
    <row r="27" spans="1:9" s="1" customFormat="1" ht="18" customHeight="1" x14ac:dyDescent="0.15">
      <c r="A27" s="225"/>
      <c r="B27" s="9">
        <v>4.5999999999999999E-2</v>
      </c>
      <c r="C27" s="9">
        <v>1.4E-2</v>
      </c>
      <c r="D27" s="9">
        <v>6.0999999999999999E-2</v>
      </c>
      <c r="E27" s="9">
        <v>3.6999999999999998E-2</v>
      </c>
      <c r="F27" s="9">
        <v>0.84</v>
      </c>
      <c r="G27" s="9">
        <v>1E-3</v>
      </c>
      <c r="H27" s="9">
        <v>1E-3</v>
      </c>
      <c r="I27" s="10"/>
    </row>
    <row r="28" spans="1:9" s="1" customFormat="1" ht="18" customHeight="1" x14ac:dyDescent="0.15">
      <c r="A28" s="224" t="s">
        <v>49</v>
      </c>
      <c r="B28" s="7">
        <v>253867</v>
      </c>
      <c r="C28" s="7">
        <v>77884</v>
      </c>
      <c r="D28" s="7">
        <v>315400</v>
      </c>
      <c r="E28" s="7">
        <v>191310</v>
      </c>
      <c r="F28" s="7">
        <v>4816043</v>
      </c>
      <c r="G28" s="7">
        <v>5349</v>
      </c>
      <c r="H28" s="7">
        <v>8017</v>
      </c>
      <c r="I28" s="8">
        <f>SUM(B28:H28)</f>
        <v>5667870</v>
      </c>
    </row>
    <row r="29" spans="1:9" s="1" customFormat="1" ht="18" customHeight="1" x14ac:dyDescent="0.15">
      <c r="A29" s="225"/>
      <c r="B29" s="9">
        <v>4.4999999999999998E-2</v>
      </c>
      <c r="C29" s="9">
        <v>1.4E-2</v>
      </c>
      <c r="D29" s="9">
        <v>5.6000000000000001E-2</v>
      </c>
      <c r="E29" s="9">
        <v>3.4000000000000002E-2</v>
      </c>
      <c r="F29" s="9">
        <v>0.85</v>
      </c>
      <c r="G29" s="9">
        <v>1E-3</v>
      </c>
      <c r="H29" s="9">
        <v>1E-3</v>
      </c>
      <c r="I29" s="10"/>
    </row>
    <row r="30" spans="1:9" s="1" customFormat="1" ht="18" customHeight="1" x14ac:dyDescent="0.15">
      <c r="A30" s="224" t="s">
        <v>50</v>
      </c>
      <c r="B30" s="7">
        <v>246570</v>
      </c>
      <c r="C30" s="7">
        <v>77417</v>
      </c>
      <c r="D30" s="7">
        <v>299625</v>
      </c>
      <c r="E30" s="7">
        <v>187967</v>
      </c>
      <c r="F30" s="7">
        <v>4847155</v>
      </c>
      <c r="G30" s="7">
        <v>5185</v>
      </c>
      <c r="H30" s="7">
        <v>8218</v>
      </c>
      <c r="I30" s="8">
        <v>5672136</v>
      </c>
    </row>
    <row r="31" spans="1:9" s="1" customFormat="1" ht="18" customHeight="1" x14ac:dyDescent="0.15">
      <c r="A31" s="225"/>
      <c r="B31" s="9">
        <v>4.2999999999999997E-2</v>
      </c>
      <c r="C31" s="9">
        <v>1.4E-2</v>
      </c>
      <c r="D31" s="9">
        <v>5.2999999999999999E-2</v>
      </c>
      <c r="E31" s="9">
        <v>3.3000000000000002E-2</v>
      </c>
      <c r="F31" s="9">
        <v>0.85499999999999998</v>
      </c>
      <c r="G31" s="9">
        <v>1E-3</v>
      </c>
      <c r="H31" s="9">
        <v>1E-3</v>
      </c>
      <c r="I31" s="10"/>
    </row>
    <row r="32" spans="1:9" s="1" customFormat="1" ht="18" customHeight="1" x14ac:dyDescent="0.15">
      <c r="A32" s="224" t="s">
        <v>51</v>
      </c>
      <c r="B32" s="7">
        <v>240703</v>
      </c>
      <c r="C32" s="7">
        <v>75384</v>
      </c>
      <c r="D32" s="7">
        <v>285835</v>
      </c>
      <c r="E32" s="7">
        <v>178808</v>
      </c>
      <c r="F32" s="7">
        <v>4685706</v>
      </c>
      <c r="G32" s="7">
        <v>4625</v>
      </c>
      <c r="H32" s="7">
        <v>8280</v>
      </c>
      <c r="I32" s="8">
        <f>SUM(B32:H32)</f>
        <v>5479341</v>
      </c>
    </row>
    <row r="33" spans="1:9" s="1" customFormat="1" ht="18" customHeight="1" x14ac:dyDescent="0.15">
      <c r="A33" s="225"/>
      <c r="B33" s="9">
        <v>4.3999999999999997E-2</v>
      </c>
      <c r="C33" s="9">
        <v>1.4E-2</v>
      </c>
      <c r="D33" s="9">
        <v>5.1999999999999998E-2</v>
      </c>
      <c r="E33" s="9">
        <v>3.3000000000000002E-2</v>
      </c>
      <c r="F33" s="9">
        <v>0.85499999999999998</v>
      </c>
      <c r="G33" s="9">
        <v>1E-3</v>
      </c>
      <c r="H33" s="9">
        <v>1E-3</v>
      </c>
      <c r="I33" s="10"/>
    </row>
    <row r="34" spans="1:9" s="1" customFormat="1" ht="18" customHeight="1" x14ac:dyDescent="0.15">
      <c r="A34" s="224" t="s">
        <v>52</v>
      </c>
      <c r="B34" s="7">
        <v>237260</v>
      </c>
      <c r="C34" s="7">
        <v>74089</v>
      </c>
      <c r="D34" s="7">
        <v>272253</v>
      </c>
      <c r="E34" s="7">
        <v>170130</v>
      </c>
      <c r="F34" s="7">
        <v>5079511</v>
      </c>
      <c r="G34" s="7">
        <v>4602</v>
      </c>
      <c r="H34" s="7">
        <v>8433</v>
      </c>
      <c r="I34" s="8">
        <f>SUM(B34:H34)</f>
        <v>5846278</v>
      </c>
    </row>
    <row r="35" spans="1:9" s="1" customFormat="1" ht="18" customHeight="1" x14ac:dyDescent="0.15">
      <c r="A35" s="225"/>
      <c r="B35" s="9">
        <v>4.1000000000000002E-2</v>
      </c>
      <c r="C35" s="9">
        <v>1.2999999999999999E-2</v>
      </c>
      <c r="D35" s="9">
        <v>4.7E-2</v>
      </c>
      <c r="E35" s="9">
        <v>2.9000000000000001E-2</v>
      </c>
      <c r="F35" s="9">
        <v>0.86899999999999999</v>
      </c>
      <c r="G35" s="9">
        <v>1E-3</v>
      </c>
      <c r="H35" s="9">
        <v>1E-3</v>
      </c>
      <c r="I35" s="10"/>
    </row>
    <row r="36" spans="1:9" s="1" customFormat="1" ht="18" customHeight="1" x14ac:dyDescent="0.15">
      <c r="A36" s="224" t="s">
        <v>53</v>
      </c>
      <c r="B36" s="7">
        <v>236504</v>
      </c>
      <c r="C36" s="7">
        <v>73955</v>
      </c>
      <c r="D36" s="7">
        <v>261604</v>
      </c>
      <c r="E36" s="7">
        <v>182226</v>
      </c>
      <c r="F36" s="7">
        <v>5021978</v>
      </c>
      <c r="G36" s="7">
        <v>4488</v>
      </c>
      <c r="H36" s="7">
        <v>8108</v>
      </c>
      <c r="I36" s="8">
        <f>SUM(B36:H36)</f>
        <v>5788863</v>
      </c>
    </row>
    <row r="37" spans="1:9" s="1" customFormat="1" ht="18" customHeight="1" x14ac:dyDescent="0.15">
      <c r="A37" s="225"/>
      <c r="B37" s="9">
        <v>4.1000000000000002E-2</v>
      </c>
      <c r="C37" s="9">
        <v>1.2999999999999999E-2</v>
      </c>
      <c r="D37" s="9">
        <v>4.4999999999999998E-2</v>
      </c>
      <c r="E37" s="9">
        <v>3.1E-2</v>
      </c>
      <c r="F37" s="9">
        <v>0.86799999999999999</v>
      </c>
      <c r="G37" s="9">
        <v>1E-3</v>
      </c>
      <c r="H37" s="9">
        <v>1E-3</v>
      </c>
      <c r="I37" s="10"/>
    </row>
    <row r="38" spans="1:9" s="1" customFormat="1" ht="18" customHeight="1" x14ac:dyDescent="0.15">
      <c r="A38" s="226" t="s">
        <v>54</v>
      </c>
      <c r="B38" s="12">
        <v>232424</v>
      </c>
      <c r="C38" s="12">
        <v>72333</v>
      </c>
      <c r="D38" s="12">
        <v>246234</v>
      </c>
      <c r="E38" s="12">
        <v>157770</v>
      </c>
      <c r="F38" s="12">
        <v>5365863</v>
      </c>
      <c r="G38" s="12">
        <v>4315</v>
      </c>
      <c r="H38" s="12">
        <v>8120</v>
      </c>
      <c r="I38" s="13">
        <v>6087061</v>
      </c>
    </row>
    <row r="39" spans="1:9" s="1" customFormat="1" ht="18" customHeight="1" x14ac:dyDescent="0.15">
      <c r="A39" s="225"/>
      <c r="B39" s="9">
        <v>3.7999999999999999E-2</v>
      </c>
      <c r="C39" s="9">
        <v>1.2E-2</v>
      </c>
      <c r="D39" s="9">
        <v>0.04</v>
      </c>
      <c r="E39" s="9">
        <v>2.5999999999999999E-2</v>
      </c>
      <c r="F39" s="9">
        <v>0.88200000000000001</v>
      </c>
      <c r="G39" s="9">
        <v>1E-3</v>
      </c>
      <c r="H39" s="9">
        <v>1E-3</v>
      </c>
      <c r="I39" s="10"/>
    </row>
    <row r="40" spans="1:9" s="1" customFormat="1" ht="18" customHeight="1" x14ac:dyDescent="0.15">
      <c r="A40" s="226" t="s">
        <v>55</v>
      </c>
      <c r="B40" s="12">
        <v>227199</v>
      </c>
      <c r="C40" s="12">
        <v>70153</v>
      </c>
      <c r="D40" s="12">
        <v>237430</v>
      </c>
      <c r="E40" s="12">
        <v>158317</v>
      </c>
      <c r="F40" s="12">
        <v>5424235</v>
      </c>
      <c r="G40" s="12">
        <v>4148</v>
      </c>
      <c r="H40" s="12">
        <v>7864</v>
      </c>
      <c r="I40" s="13">
        <f>SUM(B40:H40)</f>
        <v>6129346</v>
      </c>
    </row>
    <row r="41" spans="1:9" ht="18" customHeight="1" x14ac:dyDescent="0.15">
      <c r="A41" s="225"/>
      <c r="B41" s="9">
        <v>3.6999999999999998E-2</v>
      </c>
      <c r="C41" s="9">
        <v>1.0999999999999999E-2</v>
      </c>
      <c r="D41" s="9">
        <v>3.9E-2</v>
      </c>
      <c r="E41" s="9">
        <v>2.5999999999999999E-2</v>
      </c>
      <c r="F41" s="9">
        <v>0.88500000000000001</v>
      </c>
      <c r="G41" s="9">
        <v>1E-3</v>
      </c>
      <c r="H41" s="9">
        <v>1E-3</v>
      </c>
      <c r="I41" s="10"/>
    </row>
    <row r="42" spans="1:9" s="1" customFormat="1" ht="18" customHeight="1" x14ac:dyDescent="0.15">
      <c r="A42" s="226" t="s">
        <v>56</v>
      </c>
      <c r="B42" s="16">
        <v>222587</v>
      </c>
      <c r="C42" s="16">
        <v>74661</v>
      </c>
      <c r="D42" s="7">
        <v>223788</v>
      </c>
      <c r="E42" s="7">
        <v>154329</v>
      </c>
      <c r="F42" s="7">
        <v>5499351</v>
      </c>
      <c r="G42" s="7">
        <v>4016</v>
      </c>
      <c r="H42" s="7">
        <v>7542</v>
      </c>
      <c r="I42" s="8">
        <v>6186274</v>
      </c>
    </row>
    <row r="43" spans="1:9" ht="18" customHeight="1" x14ac:dyDescent="0.15">
      <c r="A43" s="225"/>
      <c r="B43" s="17">
        <f>B42/$I$42</f>
        <v>3.5980785849446695E-2</v>
      </c>
      <c r="C43" s="17">
        <f t="shared" ref="C43:H43" si="0">C42/$I$42</f>
        <v>1.2068815574609208E-2</v>
      </c>
      <c r="D43" s="17">
        <f t="shared" si="0"/>
        <v>3.617492532661825E-2</v>
      </c>
      <c r="E43" s="17">
        <f t="shared" si="0"/>
        <v>2.4947003640640553E-2</v>
      </c>
      <c r="F43" s="17">
        <f t="shared" si="0"/>
        <v>0.88896013981921918</v>
      </c>
      <c r="G43" s="17">
        <f t="shared" si="0"/>
        <v>6.4917913432221074E-4</v>
      </c>
      <c r="H43" s="17">
        <f t="shared" si="0"/>
        <v>1.2191506551439526E-3</v>
      </c>
      <c r="I43" s="18"/>
    </row>
    <row r="44" spans="1:9" ht="18.95" customHeight="1" x14ac:dyDescent="0.15">
      <c r="A44" s="226" t="s">
        <v>57</v>
      </c>
      <c r="B44" s="12">
        <v>220662</v>
      </c>
      <c r="C44" s="12">
        <v>73760</v>
      </c>
      <c r="D44" s="12">
        <v>217187</v>
      </c>
      <c r="E44" s="12">
        <v>139363</v>
      </c>
      <c r="F44" s="12">
        <v>5602747</v>
      </c>
      <c r="G44" s="12">
        <v>3915</v>
      </c>
      <c r="H44" s="12">
        <v>7354</v>
      </c>
      <c r="I44" s="13">
        <f>SUM(B44:H44)</f>
        <v>6264988</v>
      </c>
    </row>
    <row r="45" spans="1:9" ht="18.95" customHeight="1" x14ac:dyDescent="0.15">
      <c r="A45" s="225"/>
      <c r="B45" s="9">
        <v>3.5000000000000003E-2</v>
      </c>
      <c r="C45" s="9">
        <v>1.2E-2</v>
      </c>
      <c r="D45" s="9">
        <v>3.5000000000000003E-2</v>
      </c>
      <c r="E45" s="9">
        <v>2.1999999999999999E-2</v>
      </c>
      <c r="F45" s="9">
        <v>0.89400000000000002</v>
      </c>
      <c r="G45" s="9">
        <v>1E-3</v>
      </c>
      <c r="H45" s="9">
        <v>1E-3</v>
      </c>
      <c r="I45" s="10"/>
    </row>
    <row r="46" spans="1:9" ht="18.95" customHeight="1" x14ac:dyDescent="0.15">
      <c r="A46" s="222" t="s">
        <v>58</v>
      </c>
      <c r="B46" s="19">
        <v>220758</v>
      </c>
      <c r="C46" s="19">
        <v>73653</v>
      </c>
      <c r="D46" s="19">
        <v>210917</v>
      </c>
      <c r="E46" s="19">
        <v>132687</v>
      </c>
      <c r="F46" s="19">
        <v>5251391</v>
      </c>
      <c r="G46" s="19">
        <v>3951</v>
      </c>
      <c r="H46" s="19">
        <v>7276</v>
      </c>
      <c r="I46" s="20">
        <f>SUM(B46:H46)</f>
        <v>5900633</v>
      </c>
    </row>
    <row r="47" spans="1:9" ht="18.95" customHeight="1" x14ac:dyDescent="0.15">
      <c r="A47" s="223"/>
      <c r="B47" s="9">
        <v>3.6999999999999998E-2</v>
      </c>
      <c r="C47" s="9">
        <v>1.2E-2</v>
      </c>
      <c r="D47" s="9">
        <v>3.5999999999999997E-2</v>
      </c>
      <c r="E47" s="9">
        <v>2.1999999999999999E-2</v>
      </c>
      <c r="F47" s="9">
        <v>0.89</v>
      </c>
      <c r="G47" s="9">
        <f>G46/I46</f>
        <v>6.6958917797463422E-4</v>
      </c>
      <c r="H47" s="9">
        <f>H46/I46</f>
        <v>1.2330880432658666E-3</v>
      </c>
      <c r="I47" s="21"/>
    </row>
    <row r="48" spans="1:9" ht="18.95" customHeight="1" x14ac:dyDescent="0.15">
      <c r="A48" s="222" t="s">
        <v>59</v>
      </c>
      <c r="B48" s="19">
        <v>219234</v>
      </c>
      <c r="C48" s="19">
        <v>73160</v>
      </c>
      <c r="D48" s="19">
        <v>204179</v>
      </c>
      <c r="E48" s="19">
        <v>128495</v>
      </c>
      <c r="F48" s="19">
        <v>5371262</v>
      </c>
      <c r="G48" s="19">
        <v>3889</v>
      </c>
      <c r="H48" s="19">
        <v>7262</v>
      </c>
      <c r="I48" s="20">
        <f>SUM(B48:H48)</f>
        <v>6007481</v>
      </c>
    </row>
    <row r="49" spans="1:10" ht="18.95" customHeight="1" x14ac:dyDescent="0.15">
      <c r="A49" s="223"/>
      <c r="B49" s="9">
        <f>B48/I48</f>
        <v>3.6493498689384118E-2</v>
      </c>
      <c r="C49" s="9">
        <f>C48/I48</f>
        <v>1.2178149210958803E-2</v>
      </c>
      <c r="D49" s="9">
        <f>D48/I48</f>
        <v>3.398745663948001E-2</v>
      </c>
      <c r="E49" s="9">
        <f>E48/I48</f>
        <v>2.1389164609925525E-2</v>
      </c>
      <c r="F49" s="9">
        <f>F48/I48</f>
        <v>0.89409554520438761</v>
      </c>
      <c r="G49" s="9">
        <f>G48/I48</f>
        <v>6.4735951724191891E-4</v>
      </c>
      <c r="H49" s="9">
        <f>H48/I48</f>
        <v>1.2088261286219632E-3</v>
      </c>
      <c r="I49" s="21"/>
    </row>
    <row r="50" spans="1:10" ht="18.95" customHeight="1" x14ac:dyDescent="0.15">
      <c r="A50" s="222" t="s">
        <v>60</v>
      </c>
      <c r="B50" s="19">
        <v>222276</v>
      </c>
      <c r="C50" s="19">
        <v>72961</v>
      </c>
      <c r="D50" s="19">
        <v>206045</v>
      </c>
      <c r="E50" s="19">
        <v>121590</v>
      </c>
      <c r="F50" s="19">
        <v>5247560</v>
      </c>
      <c r="G50" s="19">
        <v>4138</v>
      </c>
      <c r="H50" s="19">
        <v>6989</v>
      </c>
      <c r="I50" s="20">
        <f>SUM(B50:H50)</f>
        <v>5881559</v>
      </c>
    </row>
    <row r="51" spans="1:10" ht="18.95" customHeight="1" x14ac:dyDescent="0.15">
      <c r="A51" s="223"/>
      <c r="B51" s="9">
        <f>B50/I50</f>
        <v>3.7792020789045901E-2</v>
      </c>
      <c r="C51" s="9">
        <f>C50/I50</f>
        <v>1.2405044308830363E-2</v>
      </c>
      <c r="D51" s="9">
        <f>D50/I50</f>
        <v>3.5032378320101865E-2</v>
      </c>
      <c r="E51" s="9">
        <f>E50/I50</f>
        <v>2.0673090246990638E-2</v>
      </c>
      <c r="F51" s="9">
        <f>F50/I50</f>
        <v>0.89220562099266543</v>
      </c>
      <c r="G51" s="9">
        <f>G50/I50</f>
        <v>7.03554958812791E-4</v>
      </c>
      <c r="H51" s="9">
        <f>H50/I50</f>
        <v>1.1882903835530683E-3</v>
      </c>
      <c r="I51" s="21"/>
    </row>
    <row r="52" spans="1:10" ht="18.95" customHeight="1" x14ac:dyDescent="0.15">
      <c r="A52" s="222" t="s">
        <v>61</v>
      </c>
      <c r="B52" s="19">
        <v>220394</v>
      </c>
      <c r="C52" s="19">
        <v>72568</v>
      </c>
      <c r="D52" s="19">
        <v>206975</v>
      </c>
      <c r="E52" s="19">
        <v>114372</v>
      </c>
      <c r="F52" s="19">
        <v>5665966</v>
      </c>
      <c r="G52" s="19">
        <v>3789</v>
      </c>
      <c r="H52" s="19">
        <v>6316</v>
      </c>
      <c r="I52" s="20">
        <f>SUM(B52:H52)</f>
        <v>6290380</v>
      </c>
    </row>
    <row r="53" spans="1:10" ht="18.95" customHeight="1" x14ac:dyDescent="0.15">
      <c r="A53" s="223"/>
      <c r="B53" s="9">
        <f>B52/I52</f>
        <v>3.5036675049838005E-2</v>
      </c>
      <c r="C53" s="9">
        <f>C52/I52</f>
        <v>1.1536345975918783E-2</v>
      </c>
      <c r="D53" s="9">
        <f>D52/I52</f>
        <v>3.290341759957268E-2</v>
      </c>
      <c r="E53" s="9">
        <f>E52/I52</f>
        <v>1.8182049415138672E-2</v>
      </c>
      <c r="F53" s="9">
        <f>F52/I52</f>
        <v>0.90073509072583846</v>
      </c>
      <c r="G53" s="9">
        <f>G52/I52</f>
        <v>6.0234834779456881E-4</v>
      </c>
      <c r="H53" s="9">
        <f>H52/I52</f>
        <v>1.0040728858987851E-3</v>
      </c>
      <c r="I53" s="21"/>
    </row>
    <row r="54" spans="1:10" ht="18.95" customHeight="1" x14ac:dyDescent="0.15">
      <c r="A54" s="222" t="s">
        <v>62</v>
      </c>
      <c r="B54" s="19">
        <v>215003.8</v>
      </c>
      <c r="C54" s="19">
        <v>69922.3</v>
      </c>
      <c r="D54" s="19">
        <v>191298.7</v>
      </c>
      <c r="E54" s="19">
        <v>108257.4</v>
      </c>
      <c r="F54" s="19">
        <v>5543561.0999999996</v>
      </c>
      <c r="G54" s="19">
        <v>3803.2</v>
      </c>
      <c r="H54" s="19">
        <v>5760.7</v>
      </c>
      <c r="I54" s="20">
        <f>SUM(B54:H54)</f>
        <v>6137607.2000000002</v>
      </c>
    </row>
    <row r="55" spans="1:10" ht="18.95" customHeight="1" x14ac:dyDescent="0.15">
      <c r="A55" s="223"/>
      <c r="B55" s="9">
        <f>B54/I54</f>
        <v>3.5030557185217061E-2</v>
      </c>
      <c r="C55" s="9">
        <f>C54/I54</f>
        <v>1.1392436453085495E-2</v>
      </c>
      <c r="D55" s="9">
        <f>D54/I54</f>
        <v>3.116828655962213E-2</v>
      </c>
      <c r="E55" s="9">
        <f>E54/I54</f>
        <v>1.7638372165621807E-2</v>
      </c>
      <c r="F55" s="9">
        <f>F54/I54</f>
        <v>0.9032121019409648</v>
      </c>
      <c r="G55" s="9">
        <f>G54/I54</f>
        <v>6.1965516463810186E-4</v>
      </c>
      <c r="H55" s="9">
        <f>H54/I54</f>
        <v>9.3859053085052423E-4</v>
      </c>
      <c r="I55" s="21"/>
    </row>
    <row r="56" spans="1:10" ht="18.95" customHeight="1" x14ac:dyDescent="0.15">
      <c r="A56" s="222" t="s">
        <v>63</v>
      </c>
      <c r="B56" s="19">
        <v>208333.6</v>
      </c>
      <c r="C56" s="19">
        <v>69651.199999999997</v>
      </c>
      <c r="D56" s="19">
        <v>189277.1</v>
      </c>
      <c r="E56" s="19">
        <v>100177.8</v>
      </c>
      <c r="F56" s="65" t="s">
        <v>64</v>
      </c>
      <c r="G56" s="19">
        <v>2433.8000000000002</v>
      </c>
      <c r="H56" s="19">
        <v>5420</v>
      </c>
      <c r="I56" s="20">
        <f>SUM(B56:H56)</f>
        <v>575293.50000000012</v>
      </c>
    </row>
    <row r="57" spans="1:10" ht="18.95" customHeight="1" x14ac:dyDescent="0.15">
      <c r="A57" s="223"/>
      <c r="B57" s="9">
        <f>B56/I56</f>
        <v>0.36213445832431612</v>
      </c>
      <c r="C57" s="9">
        <f>C56/I56</f>
        <v>0.12107072303093983</v>
      </c>
      <c r="D57" s="9">
        <f>D56/I56</f>
        <v>0.32900962725982469</v>
      </c>
      <c r="E57" s="9">
        <f>E56/I56</f>
        <v>0.17413337713706131</v>
      </c>
      <c r="F57" s="66" t="s">
        <v>64</v>
      </c>
      <c r="G57" s="9">
        <f>G56/I56</f>
        <v>4.2305362393282725E-3</v>
      </c>
      <c r="H57" s="9">
        <f>H56/I56</f>
        <v>9.4212780085295572E-3</v>
      </c>
      <c r="I57" s="21"/>
    </row>
    <row r="58" spans="1:10" ht="18.95" customHeight="1" x14ac:dyDescent="0.15">
      <c r="A58" s="222" t="s">
        <v>65</v>
      </c>
      <c r="B58" s="19">
        <v>196704.8</v>
      </c>
      <c r="C58" s="19">
        <v>70271.100000000006</v>
      </c>
      <c r="D58" s="19">
        <v>178231.9</v>
      </c>
      <c r="E58" s="19">
        <v>79921.7</v>
      </c>
      <c r="F58" s="65" t="s">
        <v>64</v>
      </c>
      <c r="G58" s="19">
        <v>1759.9</v>
      </c>
      <c r="H58" s="19">
        <v>4737.8</v>
      </c>
      <c r="I58" s="20">
        <f>SUM(B58:H58)</f>
        <v>531627.20000000007</v>
      </c>
    </row>
    <row r="59" spans="1:10" ht="18.95" customHeight="1" x14ac:dyDescent="0.15">
      <c r="A59" s="223"/>
      <c r="B59" s="9">
        <f>B58/I58</f>
        <v>0.37000514646353677</v>
      </c>
      <c r="C59" s="9">
        <f>C58/I58</f>
        <v>0.13218116003093897</v>
      </c>
      <c r="D59" s="9">
        <f>D58/I58</f>
        <v>0.33525730060463416</v>
      </c>
      <c r="E59" s="9">
        <f>E58/I58</f>
        <v>0.15033410630607311</v>
      </c>
      <c r="F59" s="66" t="s">
        <v>64</v>
      </c>
      <c r="G59" s="9">
        <f>G58/I58</f>
        <v>3.3104024775256042E-3</v>
      </c>
      <c r="H59" s="9">
        <f>H58/I58</f>
        <v>8.9118841172912133E-3</v>
      </c>
      <c r="I59" s="21"/>
      <c r="J59" s="67"/>
    </row>
    <row r="60" spans="1:10" ht="18.95" customHeight="1" x14ac:dyDescent="0.15">
      <c r="A60" s="222" t="s">
        <v>66</v>
      </c>
      <c r="B60" s="19">
        <v>209933.1</v>
      </c>
      <c r="C60" s="19">
        <v>76350.600000000006</v>
      </c>
      <c r="D60" s="19">
        <v>199709.5</v>
      </c>
      <c r="E60" s="19">
        <v>110897.7</v>
      </c>
      <c r="F60" s="65" t="s">
        <v>64</v>
      </c>
      <c r="G60" s="19">
        <v>2397.9</v>
      </c>
      <c r="H60" s="19">
        <v>5476.1</v>
      </c>
      <c r="I60" s="20">
        <f>SUM(B60:H60)</f>
        <v>604764.9</v>
      </c>
    </row>
    <row r="61" spans="1:10" ht="18.95" customHeight="1" x14ac:dyDescent="0.15">
      <c r="A61" s="223"/>
      <c r="B61" s="9">
        <f>B60/I60</f>
        <v>0.34713175318210432</v>
      </c>
      <c r="C61" s="9">
        <f>C60/I60</f>
        <v>0.12624839834454679</v>
      </c>
      <c r="D61" s="9">
        <f>D60/I60</f>
        <v>0.33022667155451646</v>
      </c>
      <c r="E61" s="9">
        <f>E60/I60</f>
        <v>0.18337324140339492</v>
      </c>
      <c r="F61" s="66" t="s">
        <v>64</v>
      </c>
      <c r="G61" s="9">
        <f>G60/I60</f>
        <v>3.9650118583270952E-3</v>
      </c>
      <c r="H61" s="9">
        <f>H60/I60</f>
        <v>9.0549236571103916E-3</v>
      </c>
      <c r="I61" s="21"/>
      <c r="J61" s="67"/>
    </row>
    <row r="62" spans="1:10" ht="18.95" customHeight="1" x14ac:dyDescent="0.15">
      <c r="A62" s="222" t="s">
        <v>67</v>
      </c>
      <c r="B62" s="19">
        <v>216658.2</v>
      </c>
      <c r="C62" s="19">
        <v>79567</v>
      </c>
      <c r="D62" s="19">
        <v>197309</v>
      </c>
      <c r="E62" s="19">
        <v>106924.2</v>
      </c>
      <c r="F62" s="65" t="s">
        <v>64</v>
      </c>
      <c r="G62" s="19">
        <v>2447.6</v>
      </c>
      <c r="H62" s="19">
        <v>6136</v>
      </c>
      <c r="I62" s="20">
        <f>SUM(B62:H62)</f>
        <v>609042</v>
      </c>
    </row>
    <row r="63" spans="1:10" ht="18.95" customHeight="1" x14ac:dyDescent="0.15">
      <c r="A63" s="223"/>
      <c r="B63" s="9">
        <f>B62/I62</f>
        <v>0.35573605761179034</v>
      </c>
      <c r="C63" s="9">
        <f>C62/I62</f>
        <v>0.13064287848785469</v>
      </c>
      <c r="D63" s="9">
        <f>D62/I62</f>
        <v>0.32396616325310901</v>
      </c>
      <c r="E63" s="9">
        <f>E62/I62</f>
        <v>0.17556129133951354</v>
      </c>
      <c r="F63" s="66" t="s">
        <v>64</v>
      </c>
      <c r="G63" s="9">
        <f>G62/I62</f>
        <v>4.0187704624640008E-3</v>
      </c>
      <c r="H63" s="9">
        <f>H62/I62</f>
        <v>1.0074838845268471E-2</v>
      </c>
      <c r="I63" s="21"/>
      <c r="J63" s="67"/>
    </row>
    <row r="64" spans="1:10" ht="18.95" customHeight="1" x14ac:dyDescent="0.15">
      <c r="A64" s="222" t="s">
        <v>68</v>
      </c>
      <c r="B64" s="19">
        <v>214262.2</v>
      </c>
      <c r="C64" s="19">
        <v>79813.8</v>
      </c>
      <c r="D64" s="19">
        <v>191972</v>
      </c>
      <c r="E64" s="19">
        <v>102383.5</v>
      </c>
      <c r="F64" s="65" t="s">
        <v>64</v>
      </c>
      <c r="G64" s="19">
        <v>2522.4</v>
      </c>
      <c r="H64" s="19">
        <v>6389.6</v>
      </c>
      <c r="I64" s="20">
        <f>SUM(B64:H64)</f>
        <v>597343.5</v>
      </c>
      <c r="J64" s="67"/>
    </row>
    <row r="65" spans="1:13" ht="18.95" customHeight="1" x14ac:dyDescent="0.15">
      <c r="A65" s="223"/>
      <c r="B65" s="9">
        <f>B64/I64</f>
        <v>0.35869177449825773</v>
      </c>
      <c r="C65" s="9">
        <f>C64/I64</f>
        <v>0.13361457854651471</v>
      </c>
      <c r="D65" s="9">
        <f>D64/I64</f>
        <v>0.32137622657650078</v>
      </c>
      <c r="E65" s="9">
        <f>E64/I64</f>
        <v>0.17139803145091559</v>
      </c>
      <c r="F65" s="66" t="s">
        <v>64</v>
      </c>
      <c r="G65" s="9">
        <f>G64/I64</f>
        <v>4.2226959864801409E-3</v>
      </c>
      <c r="H65" s="9">
        <f>H64/I64</f>
        <v>1.0696692941331078E-2</v>
      </c>
      <c r="I65" s="21"/>
      <c r="J65" s="67"/>
    </row>
    <row r="66" spans="1:13" ht="18.95" customHeight="1" x14ac:dyDescent="0.15">
      <c r="A66" s="222" t="s">
        <v>69</v>
      </c>
      <c r="B66" s="19">
        <v>217666.2</v>
      </c>
      <c r="C66" s="19">
        <v>86154.199999999983</v>
      </c>
      <c r="D66" s="19">
        <v>179154.19999999998</v>
      </c>
      <c r="E66" s="19">
        <v>97256.000000000015</v>
      </c>
      <c r="F66" s="65" t="s">
        <v>64</v>
      </c>
      <c r="G66" s="19">
        <v>2212.9</v>
      </c>
      <c r="H66" s="19">
        <v>6391.4</v>
      </c>
      <c r="I66" s="20">
        <f>SUM(B66:H66)</f>
        <v>588834.9</v>
      </c>
      <c r="J66" s="67"/>
    </row>
    <row r="67" spans="1:13" ht="18.95" customHeight="1" x14ac:dyDescent="0.15">
      <c r="A67" s="223"/>
      <c r="B67" s="9">
        <f>B66/I66</f>
        <v>0.36965573881575292</v>
      </c>
      <c r="C67" s="9">
        <f>C66/I66</f>
        <v>0.14631299877096277</v>
      </c>
      <c r="D67" s="9">
        <f>D66/I66</f>
        <v>0.30425200680190656</v>
      </c>
      <c r="E67" s="9">
        <f>E66/I66</f>
        <v>0.16516684048448896</v>
      </c>
      <c r="F67" s="66" t="s">
        <v>64</v>
      </c>
      <c r="G67" s="9">
        <f>G66/I66</f>
        <v>3.7580992566846835E-3</v>
      </c>
      <c r="H67" s="9">
        <f>H66/I66</f>
        <v>1.0854315870204023E-2</v>
      </c>
      <c r="I67" s="21"/>
      <c r="J67" s="67"/>
    </row>
    <row r="68" spans="1:13" ht="18.95" customHeight="1" x14ac:dyDescent="0.15">
      <c r="A68" s="222" t="s">
        <v>70</v>
      </c>
      <c r="B68" s="19">
        <v>218321</v>
      </c>
      <c r="C68" s="19">
        <v>106446</v>
      </c>
      <c r="D68" s="19">
        <v>176455.2</v>
      </c>
      <c r="E68" s="19">
        <v>100889</v>
      </c>
      <c r="F68" s="65" t="s">
        <v>64</v>
      </c>
      <c r="G68" s="19">
        <v>2243</v>
      </c>
      <c r="H68" s="19">
        <v>6459</v>
      </c>
      <c r="I68" s="20">
        <f>SUM(B68:H68)</f>
        <v>610813.19999999995</v>
      </c>
      <c r="J68" s="67"/>
    </row>
    <row r="69" spans="1:13" ht="18.95" customHeight="1" x14ac:dyDescent="0.15">
      <c r="A69" s="223"/>
      <c r="B69" s="9">
        <f>B68/I68</f>
        <v>0.35742678776424613</v>
      </c>
      <c r="C69" s="9">
        <f>C68/I68</f>
        <v>0.1742693183447902</v>
      </c>
      <c r="D69" s="9">
        <f>D68/I68</f>
        <v>0.28888570188070595</v>
      </c>
      <c r="E69" s="9">
        <f>E68/I68</f>
        <v>0.16517161056768256</v>
      </c>
      <c r="F69" s="66" t="s">
        <v>64</v>
      </c>
      <c r="G69" s="9">
        <f>G68/I68</f>
        <v>3.6721537779471698E-3</v>
      </c>
      <c r="H69" s="9">
        <f>H68/I68</f>
        <v>1.0574427664628074E-2</v>
      </c>
      <c r="I69" s="21"/>
      <c r="J69" s="67"/>
    </row>
    <row r="70" spans="1:13" ht="18.95" customHeight="1" x14ac:dyDescent="0.15">
      <c r="A70" s="222" t="s">
        <v>71</v>
      </c>
      <c r="B70" s="19">
        <v>202211.1</v>
      </c>
      <c r="C70" s="19">
        <v>109088.3</v>
      </c>
      <c r="D70" s="19">
        <v>183677.5</v>
      </c>
      <c r="E70" s="19">
        <v>90394.9</v>
      </c>
      <c r="F70" s="65" t="s">
        <v>64</v>
      </c>
      <c r="G70" s="19">
        <v>2196.9</v>
      </c>
      <c r="H70" s="19">
        <v>3450.2</v>
      </c>
      <c r="I70" s="20">
        <f>SUM(B70:H70)</f>
        <v>591018.9</v>
      </c>
      <c r="J70" s="67"/>
    </row>
    <row r="71" spans="1:13" ht="18.95" customHeight="1" x14ac:dyDescent="0.15">
      <c r="A71" s="223"/>
      <c r="B71" s="9">
        <f>B70/I70</f>
        <v>0.3421398198940846</v>
      </c>
      <c r="C71" s="9">
        <f>C70/I70</f>
        <v>0.18457666920634855</v>
      </c>
      <c r="D71" s="9">
        <f>D70/I70</f>
        <v>0.31078109346418531</v>
      </c>
      <c r="E71" s="9">
        <f>E70/I70</f>
        <v>0.15294756225223929</v>
      </c>
      <c r="F71" s="66" t="s">
        <v>64</v>
      </c>
      <c r="G71" s="9">
        <f>G70/I70</f>
        <v>3.7171400102433273E-3</v>
      </c>
      <c r="H71" s="9">
        <f>H70/I70</f>
        <v>5.83771517289887E-3</v>
      </c>
      <c r="I71" s="21"/>
    </row>
    <row r="72" spans="1:13" ht="18.95" customHeight="1" x14ac:dyDescent="0.15">
      <c r="A72" s="222" t="s">
        <v>72</v>
      </c>
      <c r="B72" s="19">
        <v>220954.9</v>
      </c>
      <c r="C72" s="19">
        <v>113888.43455700002</v>
      </c>
      <c r="D72" s="19">
        <v>187363.1</v>
      </c>
      <c r="E72" s="19">
        <v>90173.3</v>
      </c>
      <c r="F72" s="65"/>
      <c r="G72" s="19">
        <v>2264.1295</v>
      </c>
      <c r="H72" s="19">
        <v>7167.2950000000001</v>
      </c>
      <c r="I72" s="20">
        <f>SUM(B72:H72)</f>
        <v>621811.15905700019</v>
      </c>
    </row>
    <row r="73" spans="1:13" ht="18.95" customHeight="1" x14ac:dyDescent="0.15">
      <c r="A73" s="223"/>
      <c r="B73" s="9">
        <f>B72/I72</f>
        <v>0.35534084067433969</v>
      </c>
      <c r="C73" s="9">
        <f>C72/I72</f>
        <v>0.18315598377120809</v>
      </c>
      <c r="D73" s="9">
        <f>D72/I72</f>
        <v>0.30131832996394459</v>
      </c>
      <c r="E73" s="9">
        <f>E72/I72</f>
        <v>0.14501717874724407</v>
      </c>
      <c r="F73" s="66" t="s">
        <v>64</v>
      </c>
      <c r="G73" s="9">
        <f>G72/I72</f>
        <v>3.6411850559800773E-3</v>
      </c>
      <c r="H73" s="9">
        <f>H72/I72</f>
        <v>1.1526481787283249E-2</v>
      </c>
      <c r="I73" s="21"/>
    </row>
    <row r="74" spans="1:13" ht="18.95" customHeight="1" x14ac:dyDescent="0.15">
      <c r="A74" s="222" t="s">
        <v>180</v>
      </c>
      <c r="B74" s="19">
        <v>217579.7</v>
      </c>
      <c r="C74" s="19">
        <v>114509.94644499999</v>
      </c>
      <c r="D74" s="19">
        <v>174271</v>
      </c>
      <c r="E74" s="19">
        <v>81940.39999999998</v>
      </c>
      <c r="F74" s="65"/>
      <c r="G74" s="19">
        <v>1742.2</v>
      </c>
      <c r="H74" s="19">
        <v>7199.4</v>
      </c>
      <c r="I74" s="20">
        <f>SUM(B74:H74)</f>
        <v>597242.64644499996</v>
      </c>
      <c r="J74" s="85"/>
      <c r="K74" s="83" t="s">
        <v>203</v>
      </c>
      <c r="L74" s="83" t="s">
        <v>202</v>
      </c>
      <c r="M74" s="83" t="s">
        <v>36</v>
      </c>
    </row>
    <row r="75" spans="1:13" ht="18.95" customHeight="1" x14ac:dyDescent="0.15">
      <c r="A75" s="223"/>
      <c r="B75" s="9">
        <f>B74/I74</f>
        <v>0.36430703884779753</v>
      </c>
      <c r="C75" s="9">
        <f>C74/I74</f>
        <v>0.19173102779348361</v>
      </c>
      <c r="D75" s="9">
        <f>D74/I74</f>
        <v>0.29179262572310066</v>
      </c>
      <c r="E75" s="9">
        <f>E74/I74</f>
        <v>0.13719783824503876</v>
      </c>
      <c r="F75" s="66" t="s">
        <v>64</v>
      </c>
      <c r="G75" s="9">
        <f>G74/I74</f>
        <v>2.9170723329457336E-3</v>
      </c>
      <c r="H75" s="9">
        <f>H74/I74</f>
        <v>1.2054397057633746E-2</v>
      </c>
      <c r="I75" s="21"/>
      <c r="J75" s="84" t="s">
        <v>201</v>
      </c>
      <c r="K75" s="83">
        <v>141385.4</v>
      </c>
      <c r="L75" s="83">
        <v>32885.599999999999</v>
      </c>
      <c r="M75" s="82">
        <f>SUM(K75:L75)</f>
        <v>174271</v>
      </c>
    </row>
    <row r="76" spans="1:13" ht="18.95" customHeight="1" x14ac:dyDescent="0.15">
      <c r="A76" s="222" t="s">
        <v>186</v>
      </c>
      <c r="B76" s="19">
        <v>154004.50000000003</v>
      </c>
      <c r="C76" s="19">
        <v>86657.799999999988</v>
      </c>
      <c r="D76" s="19">
        <v>114544.29999999999</v>
      </c>
      <c r="E76" s="19">
        <v>79904.899999999994</v>
      </c>
      <c r="F76" s="65"/>
      <c r="G76" s="19">
        <v>846.39999999999986</v>
      </c>
      <c r="H76" s="19">
        <v>2192.6999999999998</v>
      </c>
      <c r="I76" s="20">
        <f>SUM(B76:H76)</f>
        <v>438150.60000000003</v>
      </c>
      <c r="J76" s="85"/>
      <c r="K76" s="83" t="s">
        <v>203</v>
      </c>
      <c r="L76" s="83" t="s">
        <v>202</v>
      </c>
      <c r="M76" s="83" t="s">
        <v>36</v>
      </c>
    </row>
    <row r="77" spans="1:13" ht="18.95" customHeight="1" x14ac:dyDescent="0.15">
      <c r="A77" s="223"/>
      <c r="B77" s="9">
        <f>B76/I76</f>
        <v>0.35148759353519093</v>
      </c>
      <c r="C77" s="9">
        <f>C76/I76</f>
        <v>0.19778085434551496</v>
      </c>
      <c r="D77" s="9">
        <f>D76/I76</f>
        <v>0.26142677882901444</v>
      </c>
      <c r="E77" s="9">
        <f>E76/I76</f>
        <v>0.18236857372784607</v>
      </c>
      <c r="F77" s="66" t="s">
        <v>64</v>
      </c>
      <c r="G77" s="9">
        <f>G76/I76</f>
        <v>1.9317558848487252E-3</v>
      </c>
      <c r="H77" s="9">
        <f>H76/I76</f>
        <v>5.0044436775848293E-3</v>
      </c>
      <c r="I77" s="21"/>
      <c r="J77" s="84" t="s">
        <v>201</v>
      </c>
      <c r="K77" s="83">
        <v>100927.59999999999</v>
      </c>
      <c r="L77" s="83">
        <v>13616.699999999999</v>
      </c>
      <c r="M77" s="82">
        <f>SUM(K77:L77)</f>
        <v>114544.29999999999</v>
      </c>
    </row>
    <row r="78" spans="1:13" ht="18.95" customHeight="1" x14ac:dyDescent="0.15">
      <c r="A78" s="222" t="s">
        <v>190</v>
      </c>
      <c r="B78" s="19">
        <v>163830.6</v>
      </c>
      <c r="C78" s="19">
        <v>92883.5</v>
      </c>
      <c r="D78" s="19">
        <v>125187.8</v>
      </c>
      <c r="E78" s="19">
        <v>52897.1</v>
      </c>
      <c r="F78" s="65"/>
      <c r="G78" s="19">
        <v>861.7</v>
      </c>
      <c r="H78" s="19">
        <v>3251.3</v>
      </c>
      <c r="I78" s="20">
        <f>SUM(B78:H78)</f>
        <v>438912</v>
      </c>
      <c r="J78" s="85"/>
      <c r="K78" s="83" t="s">
        <v>203</v>
      </c>
      <c r="L78" s="83" t="s">
        <v>202</v>
      </c>
      <c r="M78" s="83" t="s">
        <v>36</v>
      </c>
    </row>
    <row r="79" spans="1:13" ht="18.95" customHeight="1" x14ac:dyDescent="0.15">
      <c r="A79" s="223"/>
      <c r="B79" s="9">
        <f>B78/I78</f>
        <v>0.37326525590551185</v>
      </c>
      <c r="C79" s="9">
        <f>C78/I78</f>
        <v>0.21162214749198016</v>
      </c>
      <c r="D79" s="9">
        <f>D78/I78</f>
        <v>0.28522300597841937</v>
      </c>
      <c r="E79" s="9">
        <f>E78/I78</f>
        <v>0.12051869167395741</v>
      </c>
      <c r="F79" s="66" t="s">
        <v>64</v>
      </c>
      <c r="G79" s="9">
        <f>G78/I78</f>
        <v>1.9632637066200058E-3</v>
      </c>
      <c r="H79" s="9">
        <f>H78/I78</f>
        <v>7.4076352435112278E-3</v>
      </c>
      <c r="I79" s="21"/>
      <c r="J79" s="84" t="s">
        <v>201</v>
      </c>
      <c r="K79" s="83">
        <v>108987.3</v>
      </c>
      <c r="L79" s="83">
        <v>16200.5</v>
      </c>
      <c r="M79" s="82">
        <f>SUM(K79:L79)</f>
        <v>125187.8</v>
      </c>
    </row>
    <row r="80" spans="1:13" ht="18.95" customHeight="1" x14ac:dyDescent="0.15">
      <c r="A80" s="222" t="s">
        <v>204</v>
      </c>
      <c r="B80" s="19">
        <v>183203</v>
      </c>
      <c r="C80" s="19">
        <v>101728</v>
      </c>
      <c r="D80" s="19">
        <v>138752</v>
      </c>
      <c r="E80" s="19">
        <v>59412</v>
      </c>
      <c r="F80" s="65"/>
      <c r="G80" s="19">
        <v>1346</v>
      </c>
      <c r="H80" s="19">
        <v>6125</v>
      </c>
      <c r="I80" s="20">
        <f>SUM(B80:H80)</f>
        <v>490566</v>
      </c>
      <c r="J80" s="85"/>
      <c r="K80" s="83" t="s">
        <v>203</v>
      </c>
      <c r="L80" s="83" t="s">
        <v>202</v>
      </c>
      <c r="M80" s="83" t="s">
        <v>36</v>
      </c>
    </row>
    <row r="81" spans="1:13" ht="18.95" customHeight="1" x14ac:dyDescent="0.15">
      <c r="A81" s="223"/>
      <c r="B81" s="9">
        <f>B80/I80</f>
        <v>0.37345229795786905</v>
      </c>
      <c r="C81" s="9">
        <f>C80/I80</f>
        <v>0.20736863133604858</v>
      </c>
      <c r="D81" s="9">
        <f>D80/I80</f>
        <v>0.28284063714158747</v>
      </c>
      <c r="E81" s="9">
        <f>E80/I80</f>
        <v>0.12110908623916047</v>
      </c>
      <c r="F81" s="66" t="s">
        <v>64</v>
      </c>
      <c r="G81" s="9">
        <f>G80/I80</f>
        <v>2.7437694418284185E-3</v>
      </c>
      <c r="H81" s="9">
        <f>H80/I80</f>
        <v>1.2485577883505992E-2</v>
      </c>
      <c r="I81" s="21"/>
      <c r="J81" s="84" t="s">
        <v>201</v>
      </c>
      <c r="K81" s="83">
        <v>120953</v>
      </c>
      <c r="L81" s="83">
        <v>17799</v>
      </c>
      <c r="M81" s="82">
        <f>SUM(K81:L81)</f>
        <v>138752</v>
      </c>
    </row>
    <row r="82" spans="1:13" ht="18.95" customHeight="1" x14ac:dyDescent="0.15">
      <c r="A82" s="272" t="s">
        <v>230</v>
      </c>
      <c r="B82" s="273">
        <v>200240.60000000003</v>
      </c>
      <c r="C82" s="273">
        <v>110657.110482</v>
      </c>
      <c r="D82" s="273">
        <v>152742.30000000002</v>
      </c>
      <c r="E82" s="273">
        <v>62859.5</v>
      </c>
      <c r="F82" s="274"/>
      <c r="G82" s="273">
        <v>1696.9155999999998</v>
      </c>
      <c r="H82" s="273">
        <v>7259.5779999999995</v>
      </c>
      <c r="I82" s="275">
        <f>SUM(B82:H82)</f>
        <v>535456.004082</v>
      </c>
      <c r="J82" s="85"/>
      <c r="K82" s="83" t="s">
        <v>203</v>
      </c>
      <c r="L82" s="83" t="s">
        <v>202</v>
      </c>
      <c r="M82" s="83" t="s">
        <v>36</v>
      </c>
    </row>
    <row r="83" spans="1:13" ht="18.95" customHeight="1" x14ac:dyDescent="0.15">
      <c r="A83" s="276"/>
      <c r="B83" s="277">
        <f>B82/I82</f>
        <v>0.37396275039122556</v>
      </c>
      <c r="C83" s="277">
        <f>C82/I82</f>
        <v>0.20665957546169175</v>
      </c>
      <c r="D83" s="277">
        <f>D82/I82</f>
        <v>0.28525648948855375</v>
      </c>
      <c r="E83" s="277">
        <f>E82/I82</f>
        <v>0.11739433215949832</v>
      </c>
      <c r="F83" s="278" t="s">
        <v>64</v>
      </c>
      <c r="G83" s="277">
        <f>G82/I82</f>
        <v>3.1691036930461486E-3</v>
      </c>
      <c r="H83" s="277">
        <f>H82/I82</f>
        <v>1.355774880598456E-2</v>
      </c>
      <c r="I83" s="279"/>
      <c r="J83" s="84" t="s">
        <v>201</v>
      </c>
      <c r="K83" s="83">
        <v>129177.00000000001</v>
      </c>
      <c r="L83" s="83">
        <v>23565.3</v>
      </c>
      <c r="M83" s="82">
        <f>SUM(K83:L83)</f>
        <v>152742.30000000002</v>
      </c>
    </row>
  </sheetData>
  <mergeCells count="41">
    <mergeCell ref="A74:A75"/>
    <mergeCell ref="A76:A77"/>
    <mergeCell ref="A78:A79"/>
    <mergeCell ref="A80:A81"/>
    <mergeCell ref="A82:A83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1:I1"/>
    <mergeCell ref="A4:A5"/>
    <mergeCell ref="A6:A7"/>
    <mergeCell ref="A8:A9"/>
    <mergeCell ref="A10:A11"/>
    <mergeCell ref="A12:A13"/>
  </mergeCells>
  <phoneticPr fontId="3"/>
  <pageMargins left="0.78740157480314965" right="0.59055118110236227" top="0.98425196850393704" bottom="0.78740157480314965" header="0.51181102362204722" footer="0.51181102362204722"/>
  <pageSetup paperSize="9" scale="98" orientation="portrait" r:id="rId1"/>
  <headerFooter alignWithMargins="0"/>
  <rowBreaks count="1" manualBreakCount="1">
    <brk id="4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413A-C350-44FE-9362-B5BCBFEF37A1}">
  <dimension ref="A1:P116"/>
  <sheetViews>
    <sheetView view="pageBreakPreview" zoomScaleNormal="100" zoomScaleSheetLayoutView="100" workbookViewId="0">
      <pane xSplit="1" ySplit="3" topLeftCell="B103" activePane="bottomRight" state="frozen"/>
      <selection sqref="A1:I1"/>
      <selection pane="topRight" sqref="A1:I1"/>
      <selection pane="bottomLeft" sqref="A1:I1"/>
      <selection pane="bottomRight" sqref="A1:J1"/>
    </sheetView>
  </sheetViews>
  <sheetFormatPr defaultRowHeight="20.100000000000001" customHeight="1" x14ac:dyDescent="0.15"/>
  <cols>
    <col min="1" max="1" width="10.25" style="1" customWidth="1"/>
    <col min="2" max="11" width="8.625" style="1" customWidth="1"/>
    <col min="12" max="256" width="9" style="1"/>
    <col min="257" max="257" width="10.25" style="1" customWidth="1"/>
    <col min="258" max="267" width="8.625" style="1" customWidth="1"/>
    <col min="268" max="512" width="9" style="1"/>
    <col min="513" max="513" width="10.25" style="1" customWidth="1"/>
    <col min="514" max="523" width="8.625" style="1" customWidth="1"/>
    <col min="524" max="768" width="9" style="1"/>
    <col min="769" max="769" width="10.25" style="1" customWidth="1"/>
    <col min="770" max="779" width="8.625" style="1" customWidth="1"/>
    <col min="780" max="1024" width="9" style="1"/>
    <col min="1025" max="1025" width="10.25" style="1" customWidth="1"/>
    <col min="1026" max="1035" width="8.625" style="1" customWidth="1"/>
    <col min="1036" max="1280" width="9" style="1"/>
    <col min="1281" max="1281" width="10.25" style="1" customWidth="1"/>
    <col min="1282" max="1291" width="8.625" style="1" customWidth="1"/>
    <col min="1292" max="1536" width="9" style="1"/>
    <col min="1537" max="1537" width="10.25" style="1" customWidth="1"/>
    <col min="1538" max="1547" width="8.625" style="1" customWidth="1"/>
    <col min="1548" max="1792" width="9" style="1"/>
    <col min="1793" max="1793" width="10.25" style="1" customWidth="1"/>
    <col min="1794" max="1803" width="8.625" style="1" customWidth="1"/>
    <col min="1804" max="2048" width="9" style="1"/>
    <col min="2049" max="2049" width="10.25" style="1" customWidth="1"/>
    <col min="2050" max="2059" width="8.625" style="1" customWidth="1"/>
    <col min="2060" max="2304" width="9" style="1"/>
    <col min="2305" max="2305" width="10.25" style="1" customWidth="1"/>
    <col min="2306" max="2315" width="8.625" style="1" customWidth="1"/>
    <col min="2316" max="2560" width="9" style="1"/>
    <col min="2561" max="2561" width="10.25" style="1" customWidth="1"/>
    <col min="2562" max="2571" width="8.625" style="1" customWidth="1"/>
    <col min="2572" max="2816" width="9" style="1"/>
    <col min="2817" max="2817" width="10.25" style="1" customWidth="1"/>
    <col min="2818" max="2827" width="8.625" style="1" customWidth="1"/>
    <col min="2828" max="3072" width="9" style="1"/>
    <col min="3073" max="3073" width="10.25" style="1" customWidth="1"/>
    <col min="3074" max="3083" width="8.625" style="1" customWidth="1"/>
    <col min="3084" max="3328" width="9" style="1"/>
    <col min="3329" max="3329" width="10.25" style="1" customWidth="1"/>
    <col min="3330" max="3339" width="8.625" style="1" customWidth="1"/>
    <col min="3340" max="3584" width="9" style="1"/>
    <col min="3585" max="3585" width="10.25" style="1" customWidth="1"/>
    <col min="3586" max="3595" width="8.625" style="1" customWidth="1"/>
    <col min="3596" max="3840" width="9" style="1"/>
    <col min="3841" max="3841" width="10.25" style="1" customWidth="1"/>
    <col min="3842" max="3851" width="8.625" style="1" customWidth="1"/>
    <col min="3852" max="4096" width="9" style="1"/>
    <col min="4097" max="4097" width="10.25" style="1" customWidth="1"/>
    <col min="4098" max="4107" width="8.625" style="1" customWidth="1"/>
    <col min="4108" max="4352" width="9" style="1"/>
    <col min="4353" max="4353" width="10.25" style="1" customWidth="1"/>
    <col min="4354" max="4363" width="8.625" style="1" customWidth="1"/>
    <col min="4364" max="4608" width="9" style="1"/>
    <col min="4609" max="4609" width="10.25" style="1" customWidth="1"/>
    <col min="4610" max="4619" width="8.625" style="1" customWidth="1"/>
    <col min="4620" max="4864" width="9" style="1"/>
    <col min="4865" max="4865" width="10.25" style="1" customWidth="1"/>
    <col min="4866" max="4875" width="8.625" style="1" customWidth="1"/>
    <col min="4876" max="5120" width="9" style="1"/>
    <col min="5121" max="5121" width="10.25" style="1" customWidth="1"/>
    <col min="5122" max="5131" width="8.625" style="1" customWidth="1"/>
    <col min="5132" max="5376" width="9" style="1"/>
    <col min="5377" max="5377" width="10.25" style="1" customWidth="1"/>
    <col min="5378" max="5387" width="8.625" style="1" customWidth="1"/>
    <col min="5388" max="5632" width="9" style="1"/>
    <col min="5633" max="5633" width="10.25" style="1" customWidth="1"/>
    <col min="5634" max="5643" width="8.625" style="1" customWidth="1"/>
    <col min="5644" max="5888" width="9" style="1"/>
    <col min="5889" max="5889" width="10.25" style="1" customWidth="1"/>
    <col min="5890" max="5899" width="8.625" style="1" customWidth="1"/>
    <col min="5900" max="6144" width="9" style="1"/>
    <col min="6145" max="6145" width="10.25" style="1" customWidth="1"/>
    <col min="6146" max="6155" width="8.625" style="1" customWidth="1"/>
    <col min="6156" max="6400" width="9" style="1"/>
    <col min="6401" max="6401" width="10.25" style="1" customWidth="1"/>
    <col min="6402" max="6411" width="8.625" style="1" customWidth="1"/>
    <col min="6412" max="6656" width="9" style="1"/>
    <col min="6657" max="6657" width="10.25" style="1" customWidth="1"/>
    <col min="6658" max="6667" width="8.625" style="1" customWidth="1"/>
    <col min="6668" max="6912" width="9" style="1"/>
    <col min="6913" max="6913" width="10.25" style="1" customWidth="1"/>
    <col min="6914" max="6923" width="8.625" style="1" customWidth="1"/>
    <col min="6924" max="7168" width="9" style="1"/>
    <col min="7169" max="7169" width="10.25" style="1" customWidth="1"/>
    <col min="7170" max="7179" width="8.625" style="1" customWidth="1"/>
    <col min="7180" max="7424" width="9" style="1"/>
    <col min="7425" max="7425" width="10.25" style="1" customWidth="1"/>
    <col min="7426" max="7435" width="8.625" style="1" customWidth="1"/>
    <col min="7436" max="7680" width="9" style="1"/>
    <col min="7681" max="7681" width="10.25" style="1" customWidth="1"/>
    <col min="7682" max="7691" width="8.625" style="1" customWidth="1"/>
    <col min="7692" max="7936" width="9" style="1"/>
    <col min="7937" max="7937" width="10.25" style="1" customWidth="1"/>
    <col min="7938" max="7947" width="8.625" style="1" customWidth="1"/>
    <col min="7948" max="8192" width="9" style="1"/>
    <col min="8193" max="8193" width="10.25" style="1" customWidth="1"/>
    <col min="8194" max="8203" width="8.625" style="1" customWidth="1"/>
    <col min="8204" max="8448" width="9" style="1"/>
    <col min="8449" max="8449" width="10.25" style="1" customWidth="1"/>
    <col min="8450" max="8459" width="8.625" style="1" customWidth="1"/>
    <col min="8460" max="8704" width="9" style="1"/>
    <col min="8705" max="8705" width="10.25" style="1" customWidth="1"/>
    <col min="8706" max="8715" width="8.625" style="1" customWidth="1"/>
    <col min="8716" max="8960" width="9" style="1"/>
    <col min="8961" max="8961" width="10.25" style="1" customWidth="1"/>
    <col min="8962" max="8971" width="8.625" style="1" customWidth="1"/>
    <col min="8972" max="9216" width="9" style="1"/>
    <col min="9217" max="9217" width="10.25" style="1" customWidth="1"/>
    <col min="9218" max="9227" width="8.625" style="1" customWidth="1"/>
    <col min="9228" max="9472" width="9" style="1"/>
    <col min="9473" max="9473" width="10.25" style="1" customWidth="1"/>
    <col min="9474" max="9483" width="8.625" style="1" customWidth="1"/>
    <col min="9484" max="9728" width="9" style="1"/>
    <col min="9729" max="9729" width="10.25" style="1" customWidth="1"/>
    <col min="9730" max="9739" width="8.625" style="1" customWidth="1"/>
    <col min="9740" max="9984" width="9" style="1"/>
    <col min="9985" max="9985" width="10.25" style="1" customWidth="1"/>
    <col min="9986" max="9995" width="8.625" style="1" customWidth="1"/>
    <col min="9996" max="10240" width="9" style="1"/>
    <col min="10241" max="10241" width="10.25" style="1" customWidth="1"/>
    <col min="10242" max="10251" width="8.625" style="1" customWidth="1"/>
    <col min="10252" max="10496" width="9" style="1"/>
    <col min="10497" max="10497" width="10.25" style="1" customWidth="1"/>
    <col min="10498" max="10507" width="8.625" style="1" customWidth="1"/>
    <col min="10508" max="10752" width="9" style="1"/>
    <col min="10753" max="10753" width="10.25" style="1" customWidth="1"/>
    <col min="10754" max="10763" width="8.625" style="1" customWidth="1"/>
    <col min="10764" max="11008" width="9" style="1"/>
    <col min="11009" max="11009" width="10.25" style="1" customWidth="1"/>
    <col min="11010" max="11019" width="8.625" style="1" customWidth="1"/>
    <col min="11020" max="11264" width="9" style="1"/>
    <col min="11265" max="11265" width="10.25" style="1" customWidth="1"/>
    <col min="11266" max="11275" width="8.625" style="1" customWidth="1"/>
    <col min="11276" max="11520" width="9" style="1"/>
    <col min="11521" max="11521" width="10.25" style="1" customWidth="1"/>
    <col min="11522" max="11531" width="8.625" style="1" customWidth="1"/>
    <col min="11532" max="11776" width="9" style="1"/>
    <col min="11777" max="11777" width="10.25" style="1" customWidth="1"/>
    <col min="11778" max="11787" width="8.625" style="1" customWidth="1"/>
    <col min="11788" max="12032" width="9" style="1"/>
    <col min="12033" max="12033" width="10.25" style="1" customWidth="1"/>
    <col min="12034" max="12043" width="8.625" style="1" customWidth="1"/>
    <col min="12044" max="12288" width="9" style="1"/>
    <col min="12289" max="12289" width="10.25" style="1" customWidth="1"/>
    <col min="12290" max="12299" width="8.625" style="1" customWidth="1"/>
    <col min="12300" max="12544" width="9" style="1"/>
    <col min="12545" max="12545" width="10.25" style="1" customWidth="1"/>
    <col min="12546" max="12555" width="8.625" style="1" customWidth="1"/>
    <col min="12556" max="12800" width="9" style="1"/>
    <col min="12801" max="12801" width="10.25" style="1" customWidth="1"/>
    <col min="12802" max="12811" width="8.625" style="1" customWidth="1"/>
    <col min="12812" max="13056" width="9" style="1"/>
    <col min="13057" max="13057" width="10.25" style="1" customWidth="1"/>
    <col min="13058" max="13067" width="8.625" style="1" customWidth="1"/>
    <col min="13068" max="13312" width="9" style="1"/>
    <col min="13313" max="13313" width="10.25" style="1" customWidth="1"/>
    <col min="13314" max="13323" width="8.625" style="1" customWidth="1"/>
    <col min="13324" max="13568" width="9" style="1"/>
    <col min="13569" max="13569" width="10.25" style="1" customWidth="1"/>
    <col min="13570" max="13579" width="8.625" style="1" customWidth="1"/>
    <col min="13580" max="13824" width="9" style="1"/>
    <col min="13825" max="13825" width="10.25" style="1" customWidth="1"/>
    <col min="13826" max="13835" width="8.625" style="1" customWidth="1"/>
    <col min="13836" max="14080" width="9" style="1"/>
    <col min="14081" max="14081" width="10.25" style="1" customWidth="1"/>
    <col min="14082" max="14091" width="8.625" style="1" customWidth="1"/>
    <col min="14092" max="14336" width="9" style="1"/>
    <col min="14337" max="14337" width="10.25" style="1" customWidth="1"/>
    <col min="14338" max="14347" width="8.625" style="1" customWidth="1"/>
    <col min="14348" max="14592" width="9" style="1"/>
    <col min="14593" max="14593" width="10.25" style="1" customWidth="1"/>
    <col min="14594" max="14603" width="8.625" style="1" customWidth="1"/>
    <col min="14604" max="14848" width="9" style="1"/>
    <col min="14849" max="14849" width="10.25" style="1" customWidth="1"/>
    <col min="14850" max="14859" width="8.625" style="1" customWidth="1"/>
    <col min="14860" max="15104" width="9" style="1"/>
    <col min="15105" max="15105" width="10.25" style="1" customWidth="1"/>
    <col min="15106" max="15115" width="8.625" style="1" customWidth="1"/>
    <col min="15116" max="15360" width="9" style="1"/>
    <col min="15361" max="15361" width="10.25" style="1" customWidth="1"/>
    <col min="15362" max="15371" width="8.625" style="1" customWidth="1"/>
    <col min="15372" max="15616" width="9" style="1"/>
    <col min="15617" max="15617" width="10.25" style="1" customWidth="1"/>
    <col min="15618" max="15627" width="8.625" style="1" customWidth="1"/>
    <col min="15628" max="15872" width="9" style="1"/>
    <col min="15873" max="15873" width="10.25" style="1" customWidth="1"/>
    <col min="15874" max="15883" width="8.625" style="1" customWidth="1"/>
    <col min="15884" max="16128" width="9" style="1"/>
    <col min="16129" max="16129" width="10.25" style="1" customWidth="1"/>
    <col min="16130" max="16139" width="8.625" style="1" customWidth="1"/>
    <col min="16140" max="16384" width="9" style="1"/>
  </cols>
  <sheetData>
    <row r="1" spans="1:16" ht="20.100000000000001" customHeight="1" x14ac:dyDescent="0.2">
      <c r="A1" s="228" t="s">
        <v>74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6" ht="20.100000000000001" customHeight="1" x14ac:dyDescent="0.15">
      <c r="A2" s="234" t="s">
        <v>75</v>
      </c>
      <c r="B2" s="235"/>
      <c r="I2" s="233" t="s">
        <v>30</v>
      </c>
      <c r="J2" s="233"/>
    </row>
    <row r="3" spans="1:16" ht="20.100000000000001" customHeight="1" x14ac:dyDescent="0.15">
      <c r="A3" s="23"/>
      <c r="B3" s="24" t="s">
        <v>76</v>
      </c>
      <c r="C3" s="24" t="s">
        <v>77</v>
      </c>
      <c r="D3" s="24" t="s">
        <v>78</v>
      </c>
      <c r="E3" s="24" t="s">
        <v>79</v>
      </c>
      <c r="F3" s="24" t="s">
        <v>80</v>
      </c>
      <c r="G3" s="24" t="s">
        <v>81</v>
      </c>
      <c r="H3" s="24" t="s">
        <v>82</v>
      </c>
      <c r="I3" s="24" t="s">
        <v>83</v>
      </c>
      <c r="J3" s="25" t="s">
        <v>84</v>
      </c>
    </row>
    <row r="4" spans="1:16" ht="20.100000000000001" customHeight="1" x14ac:dyDescent="0.15">
      <c r="A4" s="231" t="s">
        <v>85</v>
      </c>
      <c r="B4" s="7">
        <v>1663</v>
      </c>
      <c r="C4" s="7">
        <v>31398</v>
      </c>
      <c r="D4" s="7">
        <v>4341</v>
      </c>
      <c r="E4" s="7">
        <v>1270</v>
      </c>
      <c r="F4" s="7">
        <v>1433</v>
      </c>
      <c r="G4" s="7">
        <v>834</v>
      </c>
      <c r="H4" s="7">
        <v>48</v>
      </c>
      <c r="I4" s="7">
        <v>348</v>
      </c>
      <c r="J4" s="8">
        <v>117</v>
      </c>
    </row>
    <row r="5" spans="1:16" ht="20.100000000000001" customHeight="1" x14ac:dyDescent="0.15">
      <c r="A5" s="232"/>
      <c r="B5" s="9">
        <v>0.04</v>
      </c>
      <c r="C5" s="9">
        <v>0.75700000000000001</v>
      </c>
      <c r="D5" s="9">
        <v>9.8000000000000004E-2</v>
      </c>
      <c r="E5" s="9">
        <v>3.6999999999999998E-2</v>
      </c>
      <c r="F5" s="9">
        <v>3.5000000000000003E-2</v>
      </c>
      <c r="G5" s="9">
        <v>0.02</v>
      </c>
      <c r="H5" s="9">
        <v>1E-3</v>
      </c>
      <c r="I5" s="9">
        <v>8.0000000000000002E-3</v>
      </c>
      <c r="J5" s="10">
        <v>3.0000000000000001E-3</v>
      </c>
      <c r="L5" s="88" t="s">
        <v>219</v>
      </c>
      <c r="M5"/>
      <c r="N5"/>
      <c r="O5"/>
      <c r="P5"/>
    </row>
    <row r="6" spans="1:16" ht="20.100000000000001" customHeight="1" x14ac:dyDescent="0.15">
      <c r="A6" s="231" t="s">
        <v>86</v>
      </c>
      <c r="B6" s="7">
        <v>1637</v>
      </c>
      <c r="C6" s="7">
        <v>41238</v>
      </c>
      <c r="D6" s="7">
        <v>4805</v>
      </c>
      <c r="E6" s="7">
        <v>1136</v>
      </c>
      <c r="F6" s="7">
        <v>1482</v>
      </c>
      <c r="G6" s="7">
        <v>1376</v>
      </c>
      <c r="H6" s="7">
        <v>2960</v>
      </c>
      <c r="I6" s="7">
        <v>272</v>
      </c>
      <c r="J6" s="8">
        <v>118</v>
      </c>
      <c r="L6" s="89" t="s">
        <v>218</v>
      </c>
      <c r="M6" s="88" t="s">
        <v>217</v>
      </c>
      <c r="N6" s="88"/>
      <c r="O6" s="88"/>
      <c r="P6" s="88"/>
    </row>
    <row r="7" spans="1:16" ht="20.100000000000001" customHeight="1" x14ac:dyDescent="0.15">
      <c r="A7" s="232"/>
      <c r="B7" s="9">
        <v>0.03</v>
      </c>
      <c r="C7" s="9">
        <v>0.749</v>
      </c>
      <c r="D7" s="9">
        <v>6.5000000000000002E-2</v>
      </c>
      <c r="E7" s="9">
        <v>4.2999999999999997E-2</v>
      </c>
      <c r="F7" s="9">
        <v>2.7E-2</v>
      </c>
      <c r="G7" s="9">
        <v>2.5000000000000001E-2</v>
      </c>
      <c r="H7" s="9">
        <v>5.3999999999999999E-2</v>
      </c>
      <c r="I7" s="9">
        <v>5.0000000000000001E-3</v>
      </c>
      <c r="J7" s="10">
        <v>2E-3</v>
      </c>
      <c r="L7" s="89" t="s">
        <v>216</v>
      </c>
      <c r="M7" s="88" t="s">
        <v>215</v>
      </c>
      <c r="N7" s="88"/>
      <c r="O7" s="88"/>
      <c r="P7" s="88"/>
    </row>
    <row r="8" spans="1:16" ht="20.100000000000001" customHeight="1" x14ac:dyDescent="0.15">
      <c r="A8" s="231" t="s">
        <v>87</v>
      </c>
      <c r="B8" s="7">
        <v>1547</v>
      </c>
      <c r="C8" s="7">
        <v>75927</v>
      </c>
      <c r="D8" s="7">
        <v>6441</v>
      </c>
      <c r="E8" s="7">
        <v>2923</v>
      </c>
      <c r="F8" s="7">
        <v>1507</v>
      </c>
      <c r="G8" s="7">
        <v>4525</v>
      </c>
      <c r="H8" s="7">
        <v>24</v>
      </c>
      <c r="I8" s="7">
        <v>278</v>
      </c>
      <c r="J8" s="8">
        <v>109</v>
      </c>
      <c r="L8" s="89" t="s">
        <v>214</v>
      </c>
      <c r="M8" s="88" t="s">
        <v>213</v>
      </c>
      <c r="N8" s="88"/>
      <c r="O8" s="88"/>
      <c r="P8" s="88"/>
    </row>
    <row r="9" spans="1:16" ht="20.100000000000001" customHeight="1" x14ac:dyDescent="0.15">
      <c r="A9" s="232"/>
      <c r="B9" s="9">
        <v>1.7000000000000001E-2</v>
      </c>
      <c r="C9" s="9">
        <v>0.81399999999999995</v>
      </c>
      <c r="D9" s="9">
        <v>5.5E-2</v>
      </c>
      <c r="E9" s="9">
        <v>4.5999999999999999E-2</v>
      </c>
      <c r="F9" s="9">
        <v>1.6E-2</v>
      </c>
      <c r="G9" s="9">
        <v>4.9000000000000002E-2</v>
      </c>
      <c r="H9" s="9">
        <v>0</v>
      </c>
      <c r="I9" s="9">
        <v>3.0000000000000001E-3</v>
      </c>
      <c r="J9" s="10">
        <v>1E-3</v>
      </c>
      <c r="L9" s="89" t="s">
        <v>212</v>
      </c>
      <c r="M9" s="88" t="s">
        <v>211</v>
      </c>
      <c r="N9" s="88"/>
      <c r="O9" s="88"/>
      <c r="P9" s="88"/>
    </row>
    <row r="10" spans="1:16" ht="20.100000000000001" customHeight="1" x14ac:dyDescent="0.15">
      <c r="A10" s="231" t="s">
        <v>88</v>
      </c>
      <c r="B10" s="7">
        <v>1532</v>
      </c>
      <c r="C10" s="7">
        <v>30597</v>
      </c>
      <c r="D10" s="7">
        <v>5987</v>
      </c>
      <c r="E10" s="7">
        <v>1003</v>
      </c>
      <c r="F10" s="7">
        <v>1422</v>
      </c>
      <c r="G10" s="7">
        <v>1065</v>
      </c>
      <c r="H10" s="7">
        <v>1772</v>
      </c>
      <c r="I10" s="7">
        <v>618</v>
      </c>
      <c r="J10" s="27">
        <v>112</v>
      </c>
      <c r="L10" s="89" t="s">
        <v>210</v>
      </c>
      <c r="M10" s="88" t="s">
        <v>209</v>
      </c>
      <c r="N10" s="88"/>
      <c r="O10" s="88"/>
      <c r="P10" s="88"/>
    </row>
    <row r="11" spans="1:16" ht="20.100000000000001" customHeight="1" x14ac:dyDescent="0.15">
      <c r="A11" s="232"/>
      <c r="B11" s="9">
        <v>3.5000000000000003E-2</v>
      </c>
      <c r="C11" s="9">
        <v>0.69399999999999995</v>
      </c>
      <c r="D11" s="9">
        <v>4.2999999999999997E-2</v>
      </c>
      <c r="E11" s="9">
        <v>0.11600000000000001</v>
      </c>
      <c r="F11" s="9">
        <v>3.2000000000000001E-2</v>
      </c>
      <c r="G11" s="9">
        <v>2.4E-2</v>
      </c>
      <c r="H11" s="9">
        <v>0.04</v>
      </c>
      <c r="I11" s="9">
        <v>1.4E-2</v>
      </c>
      <c r="J11" s="10">
        <v>3.0000000000000001E-3</v>
      </c>
      <c r="L11" s="89" t="s">
        <v>208</v>
      </c>
      <c r="M11" s="88" t="s">
        <v>207</v>
      </c>
      <c r="N11" s="88"/>
      <c r="O11" s="88"/>
      <c r="P11" s="88"/>
    </row>
    <row r="12" spans="1:16" ht="20.100000000000001" customHeight="1" x14ac:dyDescent="0.15">
      <c r="A12" s="231" t="s">
        <v>54</v>
      </c>
      <c r="B12" s="7">
        <v>2590</v>
      </c>
      <c r="C12" s="7">
        <v>47827</v>
      </c>
      <c r="D12" s="7">
        <v>6369</v>
      </c>
      <c r="E12" s="7">
        <v>1048</v>
      </c>
      <c r="F12" s="7">
        <v>1466</v>
      </c>
      <c r="G12" s="7">
        <v>549</v>
      </c>
      <c r="H12" s="7">
        <v>694</v>
      </c>
      <c r="I12" s="7">
        <v>621</v>
      </c>
      <c r="J12" s="27">
        <v>91</v>
      </c>
    </row>
    <row r="13" spans="1:16" ht="20.100000000000001" customHeight="1" x14ac:dyDescent="0.15">
      <c r="A13" s="232"/>
      <c r="B13" s="9">
        <v>4.2000000000000003E-2</v>
      </c>
      <c r="C13" s="9">
        <v>0.78100000000000003</v>
      </c>
      <c r="D13" s="9">
        <v>0.10100000000000001</v>
      </c>
      <c r="E13" s="9">
        <v>0.02</v>
      </c>
      <c r="F13" s="9">
        <v>2.4E-2</v>
      </c>
      <c r="G13" s="9">
        <v>8.9999999999999993E-3</v>
      </c>
      <c r="H13" s="9">
        <v>1.0999999999999999E-2</v>
      </c>
      <c r="I13" s="9">
        <v>0.01</v>
      </c>
      <c r="J13" s="10">
        <v>1E-3</v>
      </c>
    </row>
    <row r="14" spans="1:16" ht="20.100000000000001" customHeight="1" x14ac:dyDescent="0.15">
      <c r="A14" s="231" t="s">
        <v>89</v>
      </c>
      <c r="B14" s="7">
        <v>1372</v>
      </c>
      <c r="C14" s="7">
        <v>49580</v>
      </c>
      <c r="D14" s="7">
        <v>15634</v>
      </c>
      <c r="E14" s="7">
        <v>2595</v>
      </c>
      <c r="F14" s="7">
        <v>1946</v>
      </c>
      <c r="G14" s="7">
        <v>341</v>
      </c>
      <c r="H14" s="7">
        <v>30</v>
      </c>
      <c r="I14" s="7">
        <v>369</v>
      </c>
      <c r="J14" s="27">
        <v>98</v>
      </c>
    </row>
    <row r="15" spans="1:16" ht="20.100000000000001" customHeight="1" x14ac:dyDescent="0.15">
      <c r="A15" s="232"/>
      <c r="B15" s="9">
        <v>1.9E-2</v>
      </c>
      <c r="C15" s="9">
        <v>0.69</v>
      </c>
      <c r="D15" s="9">
        <v>0.218</v>
      </c>
      <c r="E15" s="9">
        <v>3.5999999999999997E-2</v>
      </c>
      <c r="F15" s="9">
        <v>2.7E-2</v>
      </c>
      <c r="G15" s="9">
        <v>5.0000000000000001E-3</v>
      </c>
      <c r="H15" s="9">
        <v>0</v>
      </c>
      <c r="I15" s="9">
        <v>5.0000000000000001E-3</v>
      </c>
      <c r="J15" s="10">
        <v>1E-3</v>
      </c>
    </row>
    <row r="16" spans="1:16" ht="20.100000000000001" customHeight="1" x14ac:dyDescent="0.15">
      <c r="A16" s="231" t="s">
        <v>56</v>
      </c>
      <c r="B16" s="7">
        <v>1381.8</v>
      </c>
      <c r="C16" s="7">
        <v>30384.5</v>
      </c>
      <c r="D16" s="7">
        <v>1776.9</v>
      </c>
      <c r="E16" s="7">
        <v>2295.1</v>
      </c>
      <c r="F16" s="7">
        <v>2987.6</v>
      </c>
      <c r="G16" s="7">
        <v>1180.0999999999999</v>
      </c>
      <c r="H16" s="7">
        <v>64.599999999999994</v>
      </c>
      <c r="I16" s="7">
        <v>609.4</v>
      </c>
      <c r="J16" s="28">
        <v>103.4</v>
      </c>
    </row>
    <row r="17" spans="1:12" ht="20.100000000000001" customHeight="1" x14ac:dyDescent="0.15">
      <c r="A17" s="232"/>
      <c r="B17" s="9">
        <v>3.3881432151316469E-2</v>
      </c>
      <c r="C17" s="9">
        <v>0.74502125864935254</v>
      </c>
      <c r="D17" s="9">
        <v>4.3569197271438875E-2</v>
      </c>
      <c r="E17" s="9">
        <v>5.6275347322685215E-2</v>
      </c>
      <c r="F17" s="9">
        <v>7.3255295046514027E-2</v>
      </c>
      <c r="G17" s="9">
        <v>2.8935792503812827E-2</v>
      </c>
      <c r="H17" s="9">
        <v>1.5839777948871356E-3</v>
      </c>
      <c r="I17" s="9">
        <v>1.4942353996969356E-2</v>
      </c>
      <c r="J17" s="10">
        <v>2.5353452630236819E-3</v>
      </c>
    </row>
    <row r="18" spans="1:12" ht="20.100000000000001" customHeight="1" x14ac:dyDescent="0.15">
      <c r="A18" s="231" t="s">
        <v>57</v>
      </c>
      <c r="B18" s="7">
        <v>1417</v>
      </c>
      <c r="C18" s="7">
        <v>50725</v>
      </c>
      <c r="D18" s="7">
        <v>5105</v>
      </c>
      <c r="E18" s="7">
        <v>1135</v>
      </c>
      <c r="F18" s="7">
        <v>1361</v>
      </c>
      <c r="G18" s="7">
        <v>138</v>
      </c>
      <c r="H18" s="7">
        <v>22</v>
      </c>
      <c r="I18" s="7">
        <v>226</v>
      </c>
      <c r="J18" s="27">
        <v>105</v>
      </c>
    </row>
    <row r="19" spans="1:12" ht="19.5" customHeight="1" x14ac:dyDescent="0.15">
      <c r="A19" s="232"/>
      <c r="B19" s="9">
        <v>2.35E-2</v>
      </c>
      <c r="C19" s="9">
        <v>0.84209999999999996</v>
      </c>
      <c r="D19" s="9">
        <v>8.48E-2</v>
      </c>
      <c r="E19" s="9">
        <v>1.8800000000000001E-2</v>
      </c>
      <c r="F19" s="9">
        <v>2.2599999999999999E-2</v>
      </c>
      <c r="G19" s="9">
        <v>2.3E-3</v>
      </c>
      <c r="H19" s="9">
        <v>4.0000000000000002E-4</v>
      </c>
      <c r="I19" s="9">
        <v>3.8E-3</v>
      </c>
      <c r="J19" s="10">
        <v>1.6999999999999999E-3</v>
      </c>
    </row>
    <row r="20" spans="1:12" ht="19.5" customHeight="1" x14ac:dyDescent="0.15">
      <c r="A20" s="229" t="s">
        <v>90</v>
      </c>
      <c r="B20" s="7">
        <v>1626</v>
      </c>
      <c r="C20" s="7">
        <v>33916</v>
      </c>
      <c r="D20" s="7">
        <v>1957</v>
      </c>
      <c r="E20" s="7">
        <v>1355</v>
      </c>
      <c r="F20" s="7">
        <v>1350</v>
      </c>
      <c r="G20" s="7">
        <v>125</v>
      </c>
      <c r="H20" s="7">
        <v>13</v>
      </c>
      <c r="I20" s="7">
        <v>225</v>
      </c>
      <c r="J20" s="8">
        <v>112</v>
      </c>
    </row>
    <row r="21" spans="1:12" ht="19.5" customHeight="1" x14ac:dyDescent="0.15">
      <c r="A21" s="230"/>
      <c r="B21" s="9">
        <v>0.04</v>
      </c>
      <c r="C21" s="9">
        <v>0.83379999999999999</v>
      </c>
      <c r="D21" s="9">
        <v>4.8099999999999997E-2</v>
      </c>
      <c r="E21" s="9">
        <v>3.3300000000000003E-2</v>
      </c>
      <c r="F21" s="9">
        <v>3.2000000000000001E-2</v>
      </c>
      <c r="G21" s="9">
        <v>3.0999999999999999E-3</v>
      </c>
      <c r="H21" s="9">
        <v>2.9999999999999997E-4</v>
      </c>
      <c r="I21" s="9">
        <v>5.4999999999999997E-3</v>
      </c>
      <c r="J21" s="10">
        <v>2.7000000000000001E-3</v>
      </c>
    </row>
    <row r="22" spans="1:12" ht="19.5" customHeight="1" x14ac:dyDescent="0.15">
      <c r="A22" s="229" t="s">
        <v>91</v>
      </c>
      <c r="B22" s="7">
        <v>1540</v>
      </c>
      <c r="C22" s="7">
        <v>33844</v>
      </c>
      <c r="D22" s="7">
        <v>4312</v>
      </c>
      <c r="E22" s="7">
        <v>1248</v>
      </c>
      <c r="F22" s="7">
        <v>1374</v>
      </c>
      <c r="G22" s="7">
        <v>118</v>
      </c>
      <c r="H22" s="7">
        <v>11</v>
      </c>
      <c r="I22" s="7">
        <v>196</v>
      </c>
      <c r="J22" s="8">
        <v>116</v>
      </c>
      <c r="L22" s="87">
        <f>SUM(B22:J22)</f>
        <v>42759</v>
      </c>
    </row>
    <row r="23" spans="1:12" ht="19.5" customHeight="1" x14ac:dyDescent="0.15">
      <c r="A23" s="230"/>
      <c r="B23" s="9">
        <f>B22/L22</f>
        <v>3.6015809537173461E-2</v>
      </c>
      <c r="C23" s="9">
        <f>C22/L22</f>
        <v>0.79150588180266146</v>
      </c>
      <c r="D23" s="9">
        <f>D22/L22</f>
        <v>0.10084426670408569</v>
      </c>
      <c r="E23" s="9">
        <f>E22/L22</f>
        <v>2.9186837858696416E-2</v>
      </c>
      <c r="F23" s="9">
        <f>F22/L22</f>
        <v>3.2133585911737879E-2</v>
      </c>
      <c r="G23" s="9">
        <f>G22/L22</f>
        <v>2.7596529385626417E-3</v>
      </c>
      <c r="H23" s="9">
        <f>H22/L22</f>
        <v>2.5725578240838186E-4</v>
      </c>
      <c r="I23" s="9">
        <f>I22/L22</f>
        <v>4.5838303047311679E-3</v>
      </c>
      <c r="J23" s="10">
        <f>J22/L22</f>
        <v>2.7128791599429361E-3</v>
      </c>
    </row>
    <row r="24" spans="1:12" ht="19.5" customHeight="1" x14ac:dyDescent="0.15">
      <c r="A24" s="229" t="s">
        <v>92</v>
      </c>
      <c r="B24" s="7">
        <v>1679</v>
      </c>
      <c r="C24" s="7">
        <v>33505</v>
      </c>
      <c r="D24" s="7">
        <v>5087</v>
      </c>
      <c r="E24" s="7">
        <v>2738</v>
      </c>
      <c r="F24" s="7">
        <v>1438</v>
      </c>
      <c r="G24" s="7">
        <v>106</v>
      </c>
      <c r="H24" s="7">
        <v>12</v>
      </c>
      <c r="I24" s="7">
        <v>178</v>
      </c>
      <c r="J24" s="8">
        <v>109</v>
      </c>
      <c r="L24" s="87">
        <f>SUM(B24:K24)</f>
        <v>44852</v>
      </c>
    </row>
    <row r="25" spans="1:12" ht="19.5" customHeight="1" x14ac:dyDescent="0.15">
      <c r="A25" s="230"/>
      <c r="B25" s="9">
        <f>B24/L24</f>
        <v>3.7434228128065641E-2</v>
      </c>
      <c r="C25" s="9">
        <f>C24/L24</f>
        <v>0.74701239632569338</v>
      </c>
      <c r="D25" s="9">
        <f>D24/L24</f>
        <v>0.11341746187460983</v>
      </c>
      <c r="E25" s="9">
        <f>E24/L24</f>
        <v>6.1045215375011147E-2</v>
      </c>
      <c r="F25" s="9">
        <f>F24/L24</f>
        <v>3.2061000624275394E-2</v>
      </c>
      <c r="G25" s="9">
        <f>G24/L24</f>
        <v>2.3633282796753767E-3</v>
      </c>
      <c r="H25" s="9">
        <f>H24/L24</f>
        <v>2.6754659769909927E-4</v>
      </c>
      <c r="I25" s="9">
        <f>I24/L24</f>
        <v>3.9686078658699719E-3</v>
      </c>
      <c r="J25" s="10">
        <f>J24/L24</f>
        <v>2.4302149291001514E-3</v>
      </c>
    </row>
    <row r="26" spans="1:12" ht="19.5" customHeight="1" x14ac:dyDescent="0.15">
      <c r="A26" s="229" t="s">
        <v>93</v>
      </c>
      <c r="B26" s="7">
        <v>1557</v>
      </c>
      <c r="C26" s="7">
        <v>56069</v>
      </c>
      <c r="D26" s="7">
        <v>7363</v>
      </c>
      <c r="E26" s="7">
        <v>1067</v>
      </c>
      <c r="F26" s="7">
        <v>1264</v>
      </c>
      <c r="G26" s="7">
        <v>102</v>
      </c>
      <c r="H26" s="7">
        <v>11</v>
      </c>
      <c r="I26" s="7">
        <v>178</v>
      </c>
      <c r="J26" s="8">
        <v>102</v>
      </c>
      <c r="L26" s="87">
        <f>SUM(B26:K26)</f>
        <v>67713</v>
      </c>
    </row>
    <row r="27" spans="1:12" ht="19.5" customHeight="1" x14ac:dyDescent="0.15">
      <c r="A27" s="230"/>
      <c r="B27" s="9">
        <f>B26/L26</f>
        <v>2.2994107483053475E-2</v>
      </c>
      <c r="C27" s="9">
        <f>C26/L26</f>
        <v>0.82803892900920062</v>
      </c>
      <c r="D27" s="9">
        <f>D26/L26</f>
        <v>0.10873835157207626</v>
      </c>
      <c r="E27" s="9">
        <f>E26/L26</f>
        <v>1.5757683162760473E-2</v>
      </c>
      <c r="F27" s="9">
        <f>F26/L26</f>
        <v>1.8667021103776233E-2</v>
      </c>
      <c r="G27" s="9">
        <f>G26/L26</f>
        <v>1.5063577156528289E-3</v>
      </c>
      <c r="H27" s="9">
        <f>H26/L26</f>
        <v>1.6245034188412861E-4</v>
      </c>
      <c r="I27" s="9">
        <f>I26/L26</f>
        <v>2.6287418959431721E-3</v>
      </c>
      <c r="J27" s="10">
        <f>J26/L26</f>
        <v>1.5063577156528289E-3</v>
      </c>
    </row>
    <row r="28" spans="1:12" ht="19.5" customHeight="1" x14ac:dyDescent="0.15">
      <c r="A28" s="229" t="s">
        <v>94</v>
      </c>
      <c r="B28" s="7">
        <v>1487.2</v>
      </c>
      <c r="C28" s="7">
        <v>48172.2</v>
      </c>
      <c r="D28" s="7">
        <v>5019.8999999999996</v>
      </c>
      <c r="E28" s="7">
        <v>1412.9</v>
      </c>
      <c r="F28" s="7">
        <v>1160.8</v>
      </c>
      <c r="G28" s="7">
        <v>89.6</v>
      </c>
      <c r="H28" s="7">
        <v>8.5</v>
      </c>
      <c r="I28" s="7">
        <v>130</v>
      </c>
      <c r="J28" s="8">
        <v>62.6</v>
      </c>
      <c r="L28" s="87">
        <f>SUM(B28:K28)</f>
        <v>57543.7</v>
      </c>
    </row>
    <row r="29" spans="1:12" ht="19.5" customHeight="1" x14ac:dyDescent="0.15">
      <c r="A29" s="230"/>
      <c r="B29" s="9">
        <f>B28/L28</f>
        <v>2.5844705849641231E-2</v>
      </c>
      <c r="C29" s="9">
        <f>C28/L28</f>
        <v>0.83714116401969285</v>
      </c>
      <c r="D29" s="9">
        <f>D28/L28</f>
        <v>8.7236309100735612E-2</v>
      </c>
      <c r="E29" s="9">
        <f>E28/L28</f>
        <v>2.4553513242978817E-2</v>
      </c>
      <c r="F29" s="9">
        <f>F28/L28</f>
        <v>2.0172494990763543E-2</v>
      </c>
      <c r="G29" s="9">
        <f>G28/L28</f>
        <v>1.5570774906723064E-3</v>
      </c>
      <c r="H29" s="9">
        <f>H28/L28</f>
        <v>1.477138244499398E-4</v>
      </c>
      <c r="I29" s="9">
        <f>I28/L28</f>
        <v>2.2591526092343734E-3</v>
      </c>
      <c r="J29" s="10">
        <f>J28/L28</f>
        <v>1.0878688718313214E-3</v>
      </c>
    </row>
    <row r="30" spans="1:12" ht="19.5" customHeight="1" x14ac:dyDescent="0.15">
      <c r="A30" s="229" t="s">
        <v>95</v>
      </c>
      <c r="B30" s="7">
        <v>1508.6</v>
      </c>
      <c r="C30" s="7">
        <v>17286.2</v>
      </c>
      <c r="D30" s="7">
        <v>519.9</v>
      </c>
      <c r="E30" s="7">
        <v>829</v>
      </c>
      <c r="F30" s="7">
        <v>1105.0999999999999</v>
      </c>
      <c r="G30" s="7">
        <v>87.8</v>
      </c>
      <c r="H30" s="7">
        <v>9.5</v>
      </c>
      <c r="I30" s="7">
        <v>110.7</v>
      </c>
      <c r="J30" s="8">
        <v>60.8</v>
      </c>
      <c r="L30" s="87">
        <f>SUM(B30:K30)</f>
        <v>21517.599999999999</v>
      </c>
    </row>
    <row r="31" spans="1:12" ht="19.5" customHeight="1" x14ac:dyDescent="0.15">
      <c r="A31" s="230"/>
      <c r="B31" s="9">
        <f>B30/L30</f>
        <v>7.0110049447893813E-2</v>
      </c>
      <c r="C31" s="9">
        <f>C30/L30</f>
        <v>0.80335167490798243</v>
      </c>
      <c r="D31" s="9">
        <f>D30/L30</f>
        <v>2.4161616537160278E-2</v>
      </c>
      <c r="E31" s="9">
        <f>E30/L30</f>
        <v>3.8526601479718932E-2</v>
      </c>
      <c r="F31" s="9">
        <f>F30/L30</f>
        <v>5.1357958136595161E-2</v>
      </c>
      <c r="G31" s="9">
        <f>G30/L30</f>
        <v>4.080380711603525E-3</v>
      </c>
      <c r="H31" s="9">
        <f>H30/L30</f>
        <v>4.4149905193887799E-4</v>
      </c>
      <c r="I31" s="9">
        <f>I30/L30</f>
        <v>5.144625794698294E-3</v>
      </c>
      <c r="J31" s="10">
        <f>J30/L30</f>
        <v>2.8255939324088189E-3</v>
      </c>
    </row>
    <row r="32" spans="1:12" ht="19.5" customHeight="1" x14ac:dyDescent="0.15">
      <c r="A32" s="229" t="s">
        <v>96</v>
      </c>
      <c r="B32" s="7">
        <v>1037.4000000000001</v>
      </c>
      <c r="C32" s="7">
        <v>17756.3</v>
      </c>
      <c r="D32" s="7">
        <v>396.1</v>
      </c>
      <c r="E32" s="7">
        <v>1195.0999999999999</v>
      </c>
      <c r="F32" s="7">
        <v>1049.2</v>
      </c>
      <c r="G32" s="7">
        <v>96.4</v>
      </c>
      <c r="H32" s="7">
        <v>102.6</v>
      </c>
      <c r="I32" s="7">
        <v>80.099999999999994</v>
      </c>
      <c r="J32" s="8">
        <v>42.2</v>
      </c>
      <c r="L32" s="87">
        <f t="shared" ref="L32:L37" si="0">SUM(B32:K32)</f>
        <v>21755.399999999998</v>
      </c>
    </row>
    <row r="33" spans="1:13" ht="19.5" customHeight="1" x14ac:dyDescent="0.15">
      <c r="A33" s="230"/>
      <c r="B33" s="9">
        <f>B32/L32</f>
        <v>4.7684712760969701E-2</v>
      </c>
      <c r="C33" s="9">
        <f>C32/L32</f>
        <v>0.81617897165761144</v>
      </c>
      <c r="D33" s="9">
        <f>D32/L32</f>
        <v>1.8206973900732695E-2</v>
      </c>
      <c r="E33" s="9">
        <f>E32/L32</f>
        <v>5.4933487777747134E-2</v>
      </c>
      <c r="F33" s="9">
        <f>F32/L32</f>
        <v>4.8227106833246006E-2</v>
      </c>
      <c r="G33" s="9">
        <f>G32/L32</f>
        <v>4.4310837769013676E-3</v>
      </c>
      <c r="H33" s="9">
        <f>H32/L32</f>
        <v>4.7160704928431562E-3</v>
      </c>
      <c r="I33" s="9">
        <f>I32/L32</f>
        <v>3.6818445075705343E-3</v>
      </c>
      <c r="J33" s="10">
        <f>J32/L32</f>
        <v>1.9397482923779847E-3</v>
      </c>
      <c r="L33" s="11">
        <f t="shared" si="0"/>
        <v>1.0000000000000002</v>
      </c>
    </row>
    <row r="34" spans="1:13" ht="19.5" customHeight="1" x14ac:dyDescent="0.15">
      <c r="A34" s="229" t="s">
        <v>97</v>
      </c>
      <c r="B34" s="7">
        <v>1169.5</v>
      </c>
      <c r="C34" s="7">
        <v>18628.5</v>
      </c>
      <c r="D34" s="7">
        <v>502.7</v>
      </c>
      <c r="E34" s="7">
        <v>910.1</v>
      </c>
      <c r="F34" s="7">
        <v>1174.7</v>
      </c>
      <c r="G34" s="7">
        <v>112</v>
      </c>
      <c r="H34" s="7">
        <v>11.4</v>
      </c>
      <c r="I34" s="7">
        <v>148.5</v>
      </c>
      <c r="J34" s="8">
        <v>69</v>
      </c>
      <c r="L34" s="87">
        <f t="shared" si="0"/>
        <v>22726.400000000001</v>
      </c>
    </row>
    <row r="35" spans="1:13" ht="19.5" customHeight="1" x14ac:dyDescent="0.15">
      <c r="A35" s="230"/>
      <c r="B35" s="9">
        <f>B34/L34</f>
        <v>5.1459976063080816E-2</v>
      </c>
      <c r="C35" s="9">
        <f>C34/L34</f>
        <v>0.81968547592227536</v>
      </c>
      <c r="D35" s="9">
        <f>D34/L34</f>
        <v>2.2119649394536749E-2</v>
      </c>
      <c r="E35" s="9">
        <f>E34/L34</f>
        <v>4.0045937764010137E-2</v>
      </c>
      <c r="F35" s="9">
        <f>F34/L34</f>
        <v>5.1688784849338212E-2</v>
      </c>
      <c r="G35" s="9">
        <f>G34/L34</f>
        <v>4.9281892424669106E-3</v>
      </c>
      <c r="H35" s="9">
        <f>H34/L34</f>
        <v>5.0161926217966765E-4</v>
      </c>
      <c r="I35" s="9">
        <f>I34/L34</f>
        <v>6.5342509152351447E-3</v>
      </c>
      <c r="J35" s="10">
        <f>J34/L34</f>
        <v>3.0361165868769357E-3</v>
      </c>
      <c r="L35" s="11">
        <f t="shared" si="0"/>
        <v>1</v>
      </c>
    </row>
    <row r="36" spans="1:13" ht="19.5" customHeight="1" x14ac:dyDescent="0.15">
      <c r="A36" s="229" t="s">
        <v>98</v>
      </c>
      <c r="B36" s="7">
        <v>1207.3</v>
      </c>
      <c r="C36" s="7">
        <v>20080.2</v>
      </c>
      <c r="D36" s="7">
        <v>996.2</v>
      </c>
      <c r="E36" s="7">
        <v>832.6</v>
      </c>
      <c r="F36" s="7">
        <v>1321.6</v>
      </c>
      <c r="G36" s="7">
        <v>119.7</v>
      </c>
      <c r="H36" s="7">
        <v>12.2</v>
      </c>
      <c r="I36" s="7">
        <v>199.1</v>
      </c>
      <c r="J36" s="8">
        <v>69.599999999999994</v>
      </c>
      <c r="L36" s="87">
        <f t="shared" si="0"/>
        <v>24838.499999999996</v>
      </c>
    </row>
    <row r="37" spans="1:13" ht="19.5" customHeight="1" x14ac:dyDescent="0.15">
      <c r="A37" s="230"/>
      <c r="B37" s="9">
        <f>B36/L36</f>
        <v>4.8605994725929511E-2</v>
      </c>
      <c r="C37" s="9">
        <f>C36/L36</f>
        <v>0.80843046077661707</v>
      </c>
      <c r="D37" s="9">
        <f>D36/L36</f>
        <v>4.0107091813112714E-2</v>
      </c>
      <c r="E37" s="9">
        <f>E36/L36</f>
        <v>3.3520542705879994E-2</v>
      </c>
      <c r="F37" s="9">
        <f>F36/L36</f>
        <v>5.3207721883366553E-2</v>
      </c>
      <c r="G37" s="9">
        <f>G36/L36</f>
        <v>4.8191315900718654E-3</v>
      </c>
      <c r="H37" s="9">
        <f>H36/L36</f>
        <v>4.9117297743422514E-4</v>
      </c>
      <c r="I37" s="9">
        <f>I36/L36</f>
        <v>8.0157819514060837E-3</v>
      </c>
      <c r="J37" s="10">
        <f>J36/L36</f>
        <v>2.8021015761821367E-3</v>
      </c>
      <c r="L37" s="11">
        <f t="shared" si="0"/>
        <v>1</v>
      </c>
    </row>
    <row r="38" spans="1:13" ht="19.5" customHeight="1" x14ac:dyDescent="0.15">
      <c r="A38" s="229" t="s">
        <v>99</v>
      </c>
      <c r="B38" s="7">
        <v>1209.5999999999999</v>
      </c>
      <c r="C38" s="7">
        <v>19012.7</v>
      </c>
      <c r="D38" s="7">
        <v>718.5</v>
      </c>
      <c r="E38" s="7">
        <v>1025.5</v>
      </c>
      <c r="F38" s="7">
        <v>1432.6</v>
      </c>
      <c r="G38" s="7">
        <v>120.9</v>
      </c>
      <c r="H38" s="7">
        <v>13.3</v>
      </c>
      <c r="I38" s="7">
        <v>197.6</v>
      </c>
      <c r="J38" s="8">
        <v>71.5</v>
      </c>
      <c r="L38" s="87">
        <f t="shared" ref="L38:L45" si="1">SUM(B38:K38)</f>
        <v>23802.199999999997</v>
      </c>
    </row>
    <row r="39" spans="1:13" ht="19.5" customHeight="1" x14ac:dyDescent="0.15">
      <c r="A39" s="230"/>
      <c r="B39" s="9">
        <f>B38/L38</f>
        <v>5.0818831872684038E-2</v>
      </c>
      <c r="C39" s="9">
        <f>C38/L38</f>
        <v>0.79877910445252975</v>
      </c>
      <c r="D39" s="9">
        <f>D38/L38</f>
        <v>3.0186285301358702E-2</v>
      </c>
      <c r="E39" s="9">
        <f>E38/L38</f>
        <v>4.3084252716135488E-2</v>
      </c>
      <c r="F39" s="9">
        <f>F38/L38</f>
        <v>6.0187713740746655E-2</v>
      </c>
      <c r="G39" s="9">
        <f>G38/L38</f>
        <v>5.0793624118778942E-3</v>
      </c>
      <c r="H39" s="9">
        <f>H38/L38</f>
        <v>5.587718782297436E-4</v>
      </c>
      <c r="I39" s="9">
        <f>I38/L38</f>
        <v>8.3017536194133316E-3</v>
      </c>
      <c r="J39" s="10">
        <f>J38/L38</f>
        <v>3.0039240070245613E-3</v>
      </c>
      <c r="L39" s="11">
        <f t="shared" si="1"/>
        <v>1</v>
      </c>
    </row>
    <row r="40" spans="1:13" ht="19.5" customHeight="1" x14ac:dyDescent="0.15">
      <c r="A40" s="229" t="s">
        <v>100</v>
      </c>
      <c r="B40" s="7">
        <v>1228.5</v>
      </c>
      <c r="C40" s="7">
        <v>18780</v>
      </c>
      <c r="D40" s="7">
        <v>831</v>
      </c>
      <c r="E40" s="7">
        <v>1035</v>
      </c>
      <c r="F40" s="7">
        <v>1545</v>
      </c>
      <c r="G40" s="7">
        <v>128</v>
      </c>
      <c r="H40" s="7">
        <v>13</v>
      </c>
      <c r="I40" s="7">
        <v>171</v>
      </c>
      <c r="J40" s="8">
        <v>67</v>
      </c>
      <c r="L40" s="87">
        <f t="shared" si="1"/>
        <v>23798.5</v>
      </c>
    </row>
    <row r="41" spans="1:13" ht="19.5" customHeight="1" x14ac:dyDescent="0.15">
      <c r="A41" s="230"/>
      <c r="B41" s="9">
        <f>B40/L40</f>
        <v>5.1620900476920813E-2</v>
      </c>
      <c r="C41" s="9">
        <f>C40/L40</f>
        <v>0.78912536504401543</v>
      </c>
      <c r="D41" s="9">
        <f>D40/L40</f>
        <v>3.4918167111372564E-2</v>
      </c>
      <c r="E41" s="9">
        <f>E40/L40</f>
        <v>4.3490135932936949E-2</v>
      </c>
      <c r="F41" s="9">
        <f>F40/L40</f>
        <v>6.4920057986847912E-2</v>
      </c>
      <c r="G41" s="9">
        <f>G40/L40</f>
        <v>5.3784902409815746E-3</v>
      </c>
      <c r="H41" s="9">
        <f>H40/L40</f>
        <v>5.4625291509969112E-4</v>
      </c>
      <c r="I41" s="9">
        <f>I40/L40</f>
        <v>7.1853268063113221E-3</v>
      </c>
      <c r="J41" s="10">
        <f>J40/L40</f>
        <v>2.8153034855137927E-3</v>
      </c>
      <c r="L41" s="11">
        <f t="shared" si="1"/>
        <v>1</v>
      </c>
    </row>
    <row r="42" spans="1:13" ht="19.5" customHeight="1" x14ac:dyDescent="0.15">
      <c r="A42" s="229" t="s">
        <v>101</v>
      </c>
      <c r="B42" s="7">
        <v>1458.1</v>
      </c>
      <c r="C42" s="7">
        <v>18632.599999999999</v>
      </c>
      <c r="D42" s="7">
        <v>687.5</v>
      </c>
      <c r="E42" s="7">
        <v>854.4</v>
      </c>
      <c r="F42" s="7">
        <v>1450.2</v>
      </c>
      <c r="G42" s="7">
        <v>130.19999999999999</v>
      </c>
      <c r="H42" s="7">
        <v>13.8</v>
      </c>
      <c r="I42" s="7">
        <v>172.5</v>
      </c>
      <c r="J42" s="8">
        <v>69.099999999999994</v>
      </c>
      <c r="L42" s="87">
        <f t="shared" si="1"/>
        <v>23468.399999999998</v>
      </c>
    </row>
    <row r="43" spans="1:13" ht="19.5" customHeight="1" x14ac:dyDescent="0.15">
      <c r="A43" s="230"/>
      <c r="B43" s="9">
        <f>B42/L42</f>
        <v>6.2130354007942597E-2</v>
      </c>
      <c r="C43" s="9">
        <f>C42/L42</f>
        <v>0.79394419730360832</v>
      </c>
      <c r="D43" s="9">
        <f>D42/L42</f>
        <v>2.9294711186105573E-2</v>
      </c>
      <c r="E43" s="9">
        <f>E42/L42</f>
        <v>3.6406401799867059E-2</v>
      </c>
      <c r="F43" s="9">
        <f>F42/L42</f>
        <v>6.1793731144858623E-2</v>
      </c>
      <c r="G43" s="9">
        <f>G42/L42</f>
        <v>5.5478856675359204E-3</v>
      </c>
      <c r="H43" s="9">
        <f>H42/L42</f>
        <v>5.8802474817201006E-4</v>
      </c>
      <c r="I43" s="9">
        <f>I42/L42</f>
        <v>7.3503093521501261E-3</v>
      </c>
      <c r="J43" s="10">
        <f>J42/L42</f>
        <v>2.9443847897598473E-3</v>
      </c>
      <c r="L43" s="11">
        <f t="shared" si="1"/>
        <v>1.0000000000000002</v>
      </c>
    </row>
    <row r="44" spans="1:13" ht="19.5" customHeight="1" x14ac:dyDescent="0.15">
      <c r="A44" s="229" t="s">
        <v>102</v>
      </c>
      <c r="B44" s="7">
        <v>1402.6</v>
      </c>
      <c r="C44" s="7">
        <v>19590.900000000001</v>
      </c>
      <c r="D44" s="7">
        <v>1077.9000000000001</v>
      </c>
      <c r="E44" s="7">
        <v>864.5</v>
      </c>
      <c r="F44" s="7">
        <v>1523.4</v>
      </c>
      <c r="G44" s="7">
        <v>134.9</v>
      </c>
      <c r="H44" s="7">
        <v>14.6</v>
      </c>
      <c r="I44" s="7">
        <v>183.1</v>
      </c>
      <c r="J44" s="8">
        <v>71.400000000000006</v>
      </c>
      <c r="L44" s="87">
        <f t="shared" si="1"/>
        <v>24863.300000000003</v>
      </c>
    </row>
    <row r="45" spans="1:13" ht="19.5" customHeight="1" x14ac:dyDescent="0.15">
      <c r="A45" s="230"/>
      <c r="B45" s="9">
        <f>B44/L44</f>
        <v>5.6412463349595578E-2</v>
      </c>
      <c r="C45" s="9">
        <f>C44/L44</f>
        <v>0.78794448041893073</v>
      </c>
      <c r="D45" s="9">
        <f>D44/L44</f>
        <v>4.3353054502017027E-2</v>
      </c>
      <c r="E45" s="9">
        <f>E44/L44</f>
        <v>3.4770123032743037E-2</v>
      </c>
      <c r="F45" s="9">
        <f>F44/L44</f>
        <v>6.1271029991996233E-2</v>
      </c>
      <c r="G45" s="9">
        <f>G44/L44</f>
        <v>5.4256675501642981E-3</v>
      </c>
      <c r="H45" s="9">
        <f>H44/L44</f>
        <v>5.8721086903186612E-4</v>
      </c>
      <c r="I45" s="9">
        <f>I44/L44</f>
        <v>7.3642678164201848E-3</v>
      </c>
      <c r="J45" s="10">
        <f>J44/L44</f>
        <v>2.8717024691010443E-3</v>
      </c>
      <c r="L45" s="11">
        <f t="shared" si="1"/>
        <v>1</v>
      </c>
    </row>
    <row r="46" spans="1:13" ht="19.5" customHeight="1" x14ac:dyDescent="0.15">
      <c r="A46" s="229" t="s">
        <v>103</v>
      </c>
      <c r="B46" s="7">
        <v>1403.6033359999999</v>
      </c>
      <c r="C46" s="7">
        <v>19296.658779000001</v>
      </c>
      <c r="D46" s="7">
        <v>839.62960500000008</v>
      </c>
      <c r="E46" s="7">
        <v>874.54257600000005</v>
      </c>
      <c r="F46" s="7">
        <v>1569.7680000000003</v>
      </c>
      <c r="G46" s="7">
        <v>145.96799999999999</v>
      </c>
      <c r="H46" s="7">
        <v>13</v>
      </c>
      <c r="I46" s="7">
        <v>186.70899999999997</v>
      </c>
      <c r="J46" s="8">
        <v>69.623000000000005</v>
      </c>
      <c r="L46" s="87">
        <v>24399.502295999995</v>
      </c>
      <c r="M46" s="87">
        <f>SUM(B46:J46)</f>
        <v>24399.502295999999</v>
      </c>
    </row>
    <row r="47" spans="1:13" ht="19.5" customHeight="1" x14ac:dyDescent="0.15">
      <c r="A47" s="230"/>
      <c r="B47" s="9">
        <f>B46/L46</f>
        <v>5.7525900281584996E-2</v>
      </c>
      <c r="C47" s="9">
        <f>C46/L46</f>
        <v>0.79086280305657941</v>
      </c>
      <c r="D47" s="9">
        <f>D46/L46</f>
        <v>3.4411751305994762E-2</v>
      </c>
      <c r="E47" s="9">
        <f>E46/L46</f>
        <v>3.5842639960052415E-2</v>
      </c>
      <c r="F47" s="9">
        <f>F46/L46</f>
        <v>6.4336066406458822E-2</v>
      </c>
      <c r="G47" s="9">
        <f>G46/L46</f>
        <v>5.9824171095461112E-3</v>
      </c>
      <c r="H47" s="9">
        <f>H46/L46</f>
        <v>5.3279775309725036E-4</v>
      </c>
      <c r="I47" s="9">
        <f>I46/L46</f>
        <v>7.6521642833103469E-3</v>
      </c>
      <c r="J47" s="10">
        <f>J46/L46</f>
        <v>2.8534598433761437E-3</v>
      </c>
      <c r="L47" s="11">
        <f>SUM(B47:K47)</f>
        <v>1.0000000000000002</v>
      </c>
    </row>
    <row r="48" spans="1:13" ht="19.5" customHeight="1" x14ac:dyDescent="0.15">
      <c r="A48" s="229" t="s">
        <v>180</v>
      </c>
      <c r="B48" s="7">
        <v>1361.640756</v>
      </c>
      <c r="C48" s="7">
        <v>18458.704878</v>
      </c>
      <c r="D48" s="7">
        <v>636.09283600000015</v>
      </c>
      <c r="E48" s="7">
        <v>874.06434899999999</v>
      </c>
      <c r="F48" s="7">
        <v>1521.0890000000002</v>
      </c>
      <c r="G48" s="7">
        <v>135.24300000000002</v>
      </c>
      <c r="H48" s="7">
        <v>12.3</v>
      </c>
      <c r="I48" s="7">
        <v>182.035</v>
      </c>
      <c r="J48" s="8">
        <v>65.099999999999994</v>
      </c>
      <c r="L48" s="87">
        <f>SUM(B48:J48)</f>
        <v>23246.269818999997</v>
      </c>
      <c r="M48" s="87">
        <f>SUM(B48:J48)</f>
        <v>23246.269818999997</v>
      </c>
    </row>
    <row r="49" spans="1:12" ht="19.5" customHeight="1" x14ac:dyDescent="0.15">
      <c r="A49" s="230"/>
      <c r="B49" s="9">
        <f>B48/L48</f>
        <v>5.8574591390446774E-2</v>
      </c>
      <c r="C49" s="9">
        <f>C48/L48</f>
        <v>0.79405018619000323</v>
      </c>
      <c r="D49" s="9">
        <f>D48/L48</f>
        <v>2.7363221753543401E-2</v>
      </c>
      <c r="E49" s="9">
        <f>E48/L48</f>
        <v>3.7600198044918001E-2</v>
      </c>
      <c r="F49" s="9">
        <f>F48/L48</f>
        <v>6.5433680837549274E-2</v>
      </c>
      <c r="G49" s="9">
        <f>G48/L48</f>
        <v>5.8178366272536829E-3</v>
      </c>
      <c r="H49" s="9">
        <f>H48/L48</f>
        <v>5.2911714850469374E-4</v>
      </c>
      <c r="I49" s="9">
        <f>I48/L48</f>
        <v>7.8307187095977161E-3</v>
      </c>
      <c r="J49" s="10">
        <f>J48/L48</f>
        <v>2.8004492981833786E-3</v>
      </c>
      <c r="L49" s="11">
        <f>SUM(B49:K49)</f>
        <v>1.0000000000000002</v>
      </c>
    </row>
    <row r="50" spans="1:12" ht="19.5" customHeight="1" x14ac:dyDescent="0.15">
      <c r="A50" s="229" t="s">
        <v>186</v>
      </c>
      <c r="B50" s="7">
        <v>480.49001300000003</v>
      </c>
      <c r="C50" s="7">
        <v>5806.1399359999987</v>
      </c>
      <c r="D50" s="7">
        <v>251.65121599999998</v>
      </c>
      <c r="E50" s="7">
        <v>275.16013099999998</v>
      </c>
      <c r="F50" s="7">
        <v>503.34499999999991</v>
      </c>
      <c r="G50" s="7">
        <v>46.922000000000004</v>
      </c>
      <c r="H50" s="7">
        <v>2.4</v>
      </c>
      <c r="I50" s="7">
        <v>72.615000000000009</v>
      </c>
      <c r="J50" s="8">
        <v>21.167999999999999</v>
      </c>
      <c r="L50" s="38">
        <f t="shared" ref="L50:L55" si="2">SUM(B50:J50)</f>
        <v>7459.8912959999971</v>
      </c>
    </row>
    <row r="51" spans="1:12" ht="19.5" customHeight="1" x14ac:dyDescent="0.15">
      <c r="A51" s="230"/>
      <c r="B51" s="9">
        <f>B50/L50</f>
        <v>6.4409787480098984E-2</v>
      </c>
      <c r="C51" s="9">
        <f>C50/L50</f>
        <v>0.77831428175277273</v>
      </c>
      <c r="D51" s="9">
        <f>D50/L50</f>
        <v>3.3733898526770181E-2</v>
      </c>
      <c r="E51" s="9">
        <f>E50/L50</f>
        <v>3.6885273535760661E-2</v>
      </c>
      <c r="F51" s="9">
        <f>F50/L50</f>
        <v>6.7473503302909271E-2</v>
      </c>
      <c r="G51" s="9">
        <f>G50/L50</f>
        <v>6.2899039862899398E-3</v>
      </c>
      <c r="H51" s="9">
        <f>H50/L50</f>
        <v>3.217205056710254E-4</v>
      </c>
      <c r="I51" s="9">
        <f>I50/L50</f>
        <v>9.734056049708964E-3</v>
      </c>
      <c r="J51" s="10">
        <f>J50/L50</f>
        <v>2.8375748600184439E-3</v>
      </c>
      <c r="L51" s="11">
        <f t="shared" si="2"/>
        <v>1.0000000000000002</v>
      </c>
    </row>
    <row r="52" spans="1:12" ht="19.5" customHeight="1" x14ac:dyDescent="0.15">
      <c r="A52" s="229" t="s">
        <v>191</v>
      </c>
      <c r="B52" s="7">
        <v>619.29999999999995</v>
      </c>
      <c r="C52" s="7">
        <v>8131.3</v>
      </c>
      <c r="D52" s="7">
        <v>286.2</v>
      </c>
      <c r="E52" s="7">
        <v>381.3</v>
      </c>
      <c r="F52" s="7">
        <v>696.5</v>
      </c>
      <c r="G52" s="7">
        <v>63.5</v>
      </c>
      <c r="H52" s="7">
        <v>10.4</v>
      </c>
      <c r="I52" s="7">
        <v>103.8</v>
      </c>
      <c r="J52" s="8">
        <v>25.3</v>
      </c>
      <c r="L52" s="38">
        <f t="shared" si="2"/>
        <v>10317.599999999999</v>
      </c>
    </row>
    <row r="53" spans="1:12" ht="19.5" customHeight="1" x14ac:dyDescent="0.15">
      <c r="A53" s="230"/>
      <c r="B53" s="9">
        <f>B52/L52</f>
        <v>6.0023648910599366E-2</v>
      </c>
      <c r="C53" s="9">
        <f>C52/L52</f>
        <v>0.78809994572381192</v>
      </c>
      <c r="D53" s="9">
        <f>D52/L52</f>
        <v>2.7739009071877183E-2</v>
      </c>
      <c r="E53" s="9">
        <f>E52/L52</f>
        <v>3.6956268899744134E-2</v>
      </c>
      <c r="F53" s="9">
        <f>F52/L52</f>
        <v>6.7506009149414598E-2</v>
      </c>
      <c r="G53" s="9">
        <f>G52/L52</f>
        <v>6.1545320617197811E-3</v>
      </c>
      <c r="H53" s="9">
        <f>H52/L52</f>
        <v>1.0079863534155232E-3</v>
      </c>
      <c r="I53" s="9">
        <f>I52/L52</f>
        <v>1.0060479181204932E-2</v>
      </c>
      <c r="J53" s="10">
        <f>J52/L52</f>
        <v>2.4521206482127629E-3</v>
      </c>
      <c r="L53" s="11">
        <f t="shared" si="2"/>
        <v>1.0000000000000002</v>
      </c>
    </row>
    <row r="54" spans="1:12" ht="19.5" customHeight="1" x14ac:dyDescent="0.15">
      <c r="A54" s="222" t="s">
        <v>204</v>
      </c>
      <c r="B54" s="7">
        <v>1014.9</v>
      </c>
      <c r="C54" s="7">
        <v>13156.7</v>
      </c>
      <c r="D54" s="7">
        <v>385.4</v>
      </c>
      <c r="E54" s="7">
        <v>639</v>
      </c>
      <c r="F54" s="7">
        <v>1320.4</v>
      </c>
      <c r="G54" s="7">
        <v>101.8</v>
      </c>
      <c r="H54" s="7">
        <v>9</v>
      </c>
      <c r="I54" s="7">
        <v>162.69999999999999</v>
      </c>
      <c r="J54" s="8">
        <v>52.3</v>
      </c>
      <c r="L54" s="38">
        <f t="shared" si="2"/>
        <v>16842.2</v>
      </c>
    </row>
    <row r="55" spans="1:12" ht="19.5" customHeight="1" x14ac:dyDescent="0.15">
      <c r="A55" s="223"/>
      <c r="B55" s="9">
        <f>B54/L54</f>
        <v>6.0259348541164451E-2</v>
      </c>
      <c r="C55" s="9">
        <f>C54/L54</f>
        <v>0.78117466839249028</v>
      </c>
      <c r="D55" s="9">
        <f>D54/L54</f>
        <v>2.2882996283145905E-2</v>
      </c>
      <c r="E55" s="9">
        <f>E54/L54</f>
        <v>3.7940411585184831E-2</v>
      </c>
      <c r="F55" s="9">
        <f>F54/L54</f>
        <v>7.8398309009511821E-2</v>
      </c>
      <c r="G55" s="9">
        <f>G54/L54</f>
        <v>6.0443410005818713E-3</v>
      </c>
      <c r="H55" s="9">
        <f>H54/L54</f>
        <v>5.3437199415753284E-4</v>
      </c>
      <c r="I55" s="9">
        <f>I54/L54</f>
        <v>9.6602581610478432E-3</v>
      </c>
      <c r="J55" s="10">
        <f>J54/L54</f>
        <v>3.1052950327154407E-3</v>
      </c>
      <c r="L55" s="11">
        <f t="shared" si="2"/>
        <v>0.99999999999999989</v>
      </c>
    </row>
    <row r="56" spans="1:12" ht="19.5" customHeight="1" x14ac:dyDescent="0.15">
      <c r="A56" s="272" t="s">
        <v>230</v>
      </c>
      <c r="B56" s="280">
        <v>1237.7</v>
      </c>
      <c r="C56" s="280">
        <v>16805.2</v>
      </c>
      <c r="D56" s="280">
        <v>508.2</v>
      </c>
      <c r="E56" s="280">
        <v>765.2</v>
      </c>
      <c r="F56" s="280">
        <v>1558.2</v>
      </c>
      <c r="G56" s="280">
        <v>135.9</v>
      </c>
      <c r="H56" s="280">
        <v>11.1</v>
      </c>
      <c r="I56" s="280">
        <v>188</v>
      </c>
      <c r="J56" s="281">
        <v>59.9</v>
      </c>
      <c r="L56" s="38">
        <f>SUM(B56:J56)</f>
        <v>21269.400000000005</v>
      </c>
    </row>
    <row r="57" spans="1:12" ht="19.5" customHeight="1" x14ac:dyDescent="0.15">
      <c r="A57" s="276"/>
      <c r="B57" s="277">
        <f>B56/L56</f>
        <v>5.8191580392488729E-2</v>
      </c>
      <c r="C57" s="277">
        <f>C56/L56</f>
        <v>0.79011161574844602</v>
      </c>
      <c r="D57" s="277">
        <f>D56/L56</f>
        <v>2.3893480775198164E-2</v>
      </c>
      <c r="E57" s="277">
        <f>E56/L56</f>
        <v>3.5976567275052419E-2</v>
      </c>
      <c r="F57" s="277">
        <f>F56/L56</f>
        <v>7.3260176591723306E-2</v>
      </c>
      <c r="G57" s="277">
        <f>G56/L56</f>
        <v>6.389460915681682E-3</v>
      </c>
      <c r="H57" s="277">
        <f>H56/L56</f>
        <v>5.218764986318371E-4</v>
      </c>
      <c r="I57" s="277">
        <f>I56/L56</f>
        <v>8.8389893461968821E-3</v>
      </c>
      <c r="J57" s="282">
        <f>J56/L56</f>
        <v>2.8162524565808148E-3</v>
      </c>
      <c r="L57" s="11">
        <f>SUM(B57:J57)</f>
        <v>0.99999999999999989</v>
      </c>
    </row>
    <row r="58" spans="1:12" ht="20.100000000000001" customHeight="1" x14ac:dyDescent="0.15">
      <c r="A58" s="1" t="s">
        <v>73</v>
      </c>
      <c r="L58" s="11"/>
    </row>
    <row r="60" spans="1:12" ht="20.100000000000001" customHeight="1" x14ac:dyDescent="0.15">
      <c r="A60" s="234" t="s">
        <v>104</v>
      </c>
      <c r="B60" s="235"/>
      <c r="I60" s="233" t="s">
        <v>30</v>
      </c>
      <c r="J60" s="233"/>
    </row>
    <row r="61" spans="1:12" ht="20.100000000000001" customHeight="1" x14ac:dyDescent="0.15">
      <c r="A61" s="23"/>
      <c r="B61" s="24" t="s">
        <v>76</v>
      </c>
      <c r="C61" s="24" t="s">
        <v>77</v>
      </c>
      <c r="D61" s="24" t="s">
        <v>78</v>
      </c>
      <c r="E61" s="24" t="s">
        <v>79</v>
      </c>
      <c r="F61" s="24" t="s">
        <v>80</v>
      </c>
      <c r="G61" s="24" t="s">
        <v>81</v>
      </c>
      <c r="H61" s="24" t="s">
        <v>82</v>
      </c>
      <c r="I61" s="24" t="s">
        <v>83</v>
      </c>
      <c r="J61" s="25" t="s">
        <v>84</v>
      </c>
    </row>
    <row r="62" spans="1:12" ht="18.95" customHeight="1" x14ac:dyDescent="0.15">
      <c r="A62" s="231" t="s">
        <v>85</v>
      </c>
      <c r="B62" s="7">
        <v>1686</v>
      </c>
      <c r="C62" s="7">
        <v>32228</v>
      </c>
      <c r="D62" s="7">
        <v>4644</v>
      </c>
      <c r="E62" s="7">
        <v>1122</v>
      </c>
      <c r="F62" s="7">
        <v>1434</v>
      </c>
      <c r="G62" s="7">
        <v>824</v>
      </c>
      <c r="H62" s="7">
        <v>49</v>
      </c>
      <c r="I62" s="7">
        <v>262</v>
      </c>
      <c r="J62" s="8">
        <v>117</v>
      </c>
    </row>
    <row r="63" spans="1:12" ht="20.100000000000001" customHeight="1" x14ac:dyDescent="0.15">
      <c r="A63" s="232"/>
      <c r="B63" s="9">
        <v>0.04</v>
      </c>
      <c r="C63" s="9">
        <v>0.76100000000000001</v>
      </c>
      <c r="D63" s="9">
        <v>9.9000000000000005E-2</v>
      </c>
      <c r="E63" s="9">
        <v>3.6999999999999998E-2</v>
      </c>
      <c r="F63" s="9">
        <v>3.4000000000000002E-2</v>
      </c>
      <c r="G63" s="9">
        <v>1.9E-2</v>
      </c>
      <c r="H63" s="9">
        <v>1E-3</v>
      </c>
      <c r="I63" s="9">
        <v>6.0000000000000001E-3</v>
      </c>
      <c r="J63" s="10">
        <v>3.0000000000000001E-3</v>
      </c>
    </row>
    <row r="64" spans="1:12" ht="20.100000000000001" customHeight="1" x14ac:dyDescent="0.15">
      <c r="A64" s="231" t="s">
        <v>86</v>
      </c>
      <c r="B64" s="7">
        <v>1602</v>
      </c>
      <c r="C64" s="7">
        <v>41377</v>
      </c>
      <c r="D64" s="7">
        <v>4749</v>
      </c>
      <c r="E64" s="7">
        <v>1042</v>
      </c>
      <c r="F64" s="7">
        <v>1494</v>
      </c>
      <c r="G64" s="7">
        <v>1368</v>
      </c>
      <c r="H64" s="7">
        <v>2961</v>
      </c>
      <c r="I64" s="7">
        <v>277</v>
      </c>
      <c r="J64" s="8">
        <v>115</v>
      </c>
    </row>
    <row r="65" spans="1:12" ht="20.100000000000001" customHeight="1" x14ac:dyDescent="0.15">
      <c r="A65" s="232"/>
      <c r="B65" s="9">
        <v>2.9000000000000001E-2</v>
      </c>
      <c r="C65" s="9">
        <v>0.753</v>
      </c>
      <c r="D65" s="9">
        <v>6.5000000000000002E-2</v>
      </c>
      <c r="E65" s="9">
        <v>4.1000000000000002E-2</v>
      </c>
      <c r="F65" s="9">
        <v>2.7E-2</v>
      </c>
      <c r="G65" s="9">
        <v>2.5000000000000001E-2</v>
      </c>
      <c r="H65" s="9">
        <v>5.3999999999999999E-2</v>
      </c>
      <c r="I65" s="9">
        <v>5.0000000000000001E-3</v>
      </c>
      <c r="J65" s="10">
        <v>2E-3</v>
      </c>
    </row>
    <row r="66" spans="1:12" ht="20.100000000000001" customHeight="1" x14ac:dyDescent="0.15">
      <c r="A66" s="231" t="s">
        <v>87</v>
      </c>
      <c r="B66" s="7">
        <v>1613</v>
      </c>
      <c r="C66" s="7">
        <v>74903</v>
      </c>
      <c r="D66" s="7">
        <v>6211</v>
      </c>
      <c r="E66" s="7">
        <v>2819</v>
      </c>
      <c r="F66" s="7">
        <v>1503</v>
      </c>
      <c r="G66" s="7">
        <v>4518</v>
      </c>
      <c r="H66" s="7">
        <v>23</v>
      </c>
      <c r="I66" s="7">
        <v>282</v>
      </c>
      <c r="J66" s="8">
        <v>107</v>
      </c>
    </row>
    <row r="67" spans="1:12" ht="20.100000000000001" customHeight="1" x14ac:dyDescent="0.15">
      <c r="A67" s="232"/>
      <c r="B67" s="9">
        <v>1.7999999999999999E-2</v>
      </c>
      <c r="C67" s="9">
        <v>0.81399999999999995</v>
      </c>
      <c r="D67" s="9">
        <v>5.5E-2</v>
      </c>
      <c r="E67" s="9">
        <v>4.2999999999999997E-2</v>
      </c>
      <c r="F67" s="9">
        <v>1.6E-2</v>
      </c>
      <c r="G67" s="9">
        <v>4.9000000000000002E-2</v>
      </c>
      <c r="H67" s="9">
        <v>0</v>
      </c>
      <c r="I67" s="9">
        <v>3.0000000000000001E-3</v>
      </c>
      <c r="J67" s="10">
        <v>1E-3</v>
      </c>
    </row>
    <row r="68" spans="1:12" ht="20.100000000000001" customHeight="1" x14ac:dyDescent="0.15">
      <c r="A68" s="231" t="s">
        <v>88</v>
      </c>
      <c r="B68" s="7">
        <v>2866</v>
      </c>
      <c r="C68" s="7">
        <v>40439</v>
      </c>
      <c r="D68" s="7">
        <v>5970</v>
      </c>
      <c r="E68" s="7">
        <v>1247</v>
      </c>
      <c r="F68" s="7">
        <v>1449</v>
      </c>
      <c r="G68" s="7">
        <v>1474</v>
      </c>
      <c r="H68" s="7">
        <v>2268</v>
      </c>
      <c r="I68" s="7">
        <v>2119</v>
      </c>
      <c r="J68" s="8">
        <v>108</v>
      </c>
    </row>
    <row r="69" spans="1:12" ht="20.100000000000001" customHeight="1" x14ac:dyDescent="0.15">
      <c r="A69" s="232"/>
      <c r="B69" s="9">
        <v>4.9000000000000002E-2</v>
      </c>
      <c r="C69" s="9">
        <v>0.69799999999999995</v>
      </c>
      <c r="D69" s="9">
        <v>9.8000000000000004E-2</v>
      </c>
      <c r="E69" s="9">
        <v>2.7E-2</v>
      </c>
      <c r="F69" s="9">
        <v>2.5000000000000001E-2</v>
      </c>
      <c r="G69" s="9">
        <v>2.5000000000000001E-2</v>
      </c>
      <c r="H69" s="9">
        <v>3.9E-2</v>
      </c>
      <c r="I69" s="9">
        <v>3.6999999999999998E-2</v>
      </c>
      <c r="J69" s="10">
        <v>2E-3</v>
      </c>
    </row>
    <row r="70" spans="1:12" ht="20.100000000000001" customHeight="1" x14ac:dyDescent="0.15">
      <c r="A70" s="231" t="s">
        <v>54</v>
      </c>
      <c r="B70" s="7">
        <v>1693</v>
      </c>
      <c r="C70" s="7">
        <v>41044</v>
      </c>
      <c r="D70" s="7">
        <v>5649</v>
      </c>
      <c r="E70" s="7">
        <v>1165</v>
      </c>
      <c r="F70" s="7">
        <v>1430</v>
      </c>
      <c r="G70" s="7">
        <v>188</v>
      </c>
      <c r="H70" s="7">
        <v>22</v>
      </c>
      <c r="I70" s="7">
        <v>263</v>
      </c>
      <c r="J70" s="8">
        <v>90</v>
      </c>
    </row>
    <row r="71" spans="1:12" ht="20.100000000000001" customHeight="1" x14ac:dyDescent="0.15">
      <c r="A71" s="232"/>
      <c r="B71" s="9">
        <v>3.3000000000000002E-2</v>
      </c>
      <c r="C71" s="9">
        <v>0.79600000000000004</v>
      </c>
      <c r="D71" s="9">
        <v>0.106</v>
      </c>
      <c r="E71" s="9">
        <v>2.7E-2</v>
      </c>
      <c r="F71" s="9">
        <v>2.8000000000000001E-2</v>
      </c>
      <c r="G71" s="9">
        <v>4.0000000000000001E-3</v>
      </c>
      <c r="H71" s="9">
        <v>0</v>
      </c>
      <c r="I71" s="9">
        <v>5.0000000000000001E-3</v>
      </c>
      <c r="J71" s="10">
        <v>2E-3</v>
      </c>
    </row>
    <row r="72" spans="1:12" ht="20.100000000000001" customHeight="1" x14ac:dyDescent="0.15">
      <c r="A72" s="231" t="s">
        <v>89</v>
      </c>
      <c r="B72" s="7">
        <v>1390</v>
      </c>
      <c r="C72" s="7">
        <v>49465</v>
      </c>
      <c r="D72" s="7">
        <v>14977</v>
      </c>
      <c r="E72" s="7">
        <v>3128</v>
      </c>
      <c r="F72" s="7">
        <v>1829</v>
      </c>
      <c r="G72" s="7">
        <v>523</v>
      </c>
      <c r="H72" s="7">
        <v>140</v>
      </c>
      <c r="I72" s="7">
        <v>2036</v>
      </c>
      <c r="J72" s="8">
        <v>98</v>
      </c>
    </row>
    <row r="73" spans="1:12" ht="20.100000000000001" customHeight="1" x14ac:dyDescent="0.15">
      <c r="A73" s="232"/>
      <c r="B73" s="9">
        <v>1.9E-2</v>
      </c>
      <c r="C73" s="9">
        <v>0.67300000000000004</v>
      </c>
      <c r="D73" s="9">
        <v>0.20399999999999999</v>
      </c>
      <c r="E73" s="9">
        <v>4.2999999999999997E-2</v>
      </c>
      <c r="F73" s="9">
        <v>2.5000000000000001E-2</v>
      </c>
      <c r="G73" s="9">
        <v>7.0000000000000001E-3</v>
      </c>
      <c r="H73" s="9">
        <v>2E-3</v>
      </c>
      <c r="I73" s="9">
        <v>2.8000000000000001E-2</v>
      </c>
      <c r="J73" s="10">
        <v>1E-3</v>
      </c>
    </row>
    <row r="74" spans="1:12" ht="20.100000000000001" customHeight="1" x14ac:dyDescent="0.15">
      <c r="A74" s="231" t="s">
        <v>56</v>
      </c>
      <c r="B74" s="7">
        <v>1410</v>
      </c>
      <c r="C74" s="7">
        <v>29620.2</v>
      </c>
      <c r="D74" s="7">
        <v>1900.3</v>
      </c>
      <c r="E74" s="7">
        <v>2054</v>
      </c>
      <c r="F74" s="7">
        <v>2907.6</v>
      </c>
      <c r="G74" s="7">
        <v>1173.0999999999999</v>
      </c>
      <c r="H74" s="7">
        <v>20.100000000000001</v>
      </c>
      <c r="I74" s="7">
        <v>602.4</v>
      </c>
      <c r="J74" s="28">
        <v>104.5</v>
      </c>
    </row>
    <row r="75" spans="1:12" ht="20.100000000000001" customHeight="1" x14ac:dyDescent="0.15">
      <c r="A75" s="232"/>
      <c r="B75" s="9">
        <v>3.5434080045838132E-2</v>
      </c>
      <c r="C75" s="9">
        <v>0.74437201260548558</v>
      </c>
      <c r="D75" s="9">
        <v>4.7755590291564683E-2</v>
      </c>
      <c r="E75" s="9">
        <v>5.1618156322093281E-2</v>
      </c>
      <c r="F75" s="9">
        <v>7.3069596554098545E-2</v>
      </c>
      <c r="G75" s="9">
        <v>2.9480651987072844E-2</v>
      </c>
      <c r="H75" s="9">
        <v>5.0512411980237345E-4</v>
      </c>
      <c r="I75" s="9">
        <v>1.5138645262136801E-2</v>
      </c>
      <c r="J75" s="10">
        <v>2.6261428119078614E-3</v>
      </c>
    </row>
    <row r="76" spans="1:12" ht="20.100000000000001" customHeight="1" x14ac:dyDescent="0.15">
      <c r="A76" s="231" t="s">
        <v>57</v>
      </c>
      <c r="B76" s="7">
        <v>1429</v>
      </c>
      <c r="C76" s="7">
        <v>51657</v>
      </c>
      <c r="D76" s="7">
        <v>5643</v>
      </c>
      <c r="E76" s="7">
        <v>1354</v>
      </c>
      <c r="F76" s="7">
        <v>1401</v>
      </c>
      <c r="G76" s="7">
        <v>129</v>
      </c>
      <c r="H76" s="7">
        <v>21</v>
      </c>
      <c r="I76" s="7">
        <v>229</v>
      </c>
      <c r="J76" s="8">
        <v>107</v>
      </c>
    </row>
    <row r="77" spans="1:12" ht="20.100000000000001" customHeight="1" x14ac:dyDescent="0.15">
      <c r="A77" s="232"/>
      <c r="B77" s="9">
        <v>2.3099999999999999E-2</v>
      </c>
      <c r="C77" s="9">
        <v>0.83360000000000001</v>
      </c>
      <c r="D77" s="9">
        <v>9.11E-2</v>
      </c>
      <c r="E77" s="9">
        <v>2.18E-2</v>
      </c>
      <c r="F77" s="9">
        <v>2.2599999999999999E-2</v>
      </c>
      <c r="G77" s="9">
        <v>2.0999999999999999E-3</v>
      </c>
      <c r="H77" s="9">
        <v>2.9999999999999997E-4</v>
      </c>
      <c r="I77" s="9">
        <v>3.7000000000000002E-3</v>
      </c>
      <c r="J77" s="10">
        <v>1.6999999999999999E-3</v>
      </c>
    </row>
    <row r="78" spans="1:12" ht="20.100000000000001" customHeight="1" x14ac:dyDescent="0.15">
      <c r="A78" s="222" t="s">
        <v>90</v>
      </c>
      <c r="B78" s="7">
        <v>1632</v>
      </c>
      <c r="C78" s="7">
        <v>34230</v>
      </c>
      <c r="D78" s="7">
        <v>2087</v>
      </c>
      <c r="E78" s="7">
        <v>1361</v>
      </c>
      <c r="F78" s="7">
        <v>1360</v>
      </c>
      <c r="G78" s="7">
        <v>121</v>
      </c>
      <c r="H78" s="7">
        <v>12</v>
      </c>
      <c r="I78" s="7">
        <v>228</v>
      </c>
      <c r="J78" s="8">
        <v>113</v>
      </c>
    </row>
    <row r="79" spans="1:12" ht="20.100000000000001" customHeight="1" x14ac:dyDescent="0.15">
      <c r="A79" s="223"/>
      <c r="B79" s="9">
        <v>3.9699999999999999E-2</v>
      </c>
      <c r="C79" s="9">
        <v>0.83199999999999996</v>
      </c>
      <c r="D79" s="9">
        <v>5.0700000000000002E-2</v>
      </c>
      <c r="E79" s="9">
        <v>3.3099999999999997E-2</v>
      </c>
      <c r="F79" s="9">
        <v>3.3099999999999997E-2</v>
      </c>
      <c r="G79" s="9">
        <v>2.8999999999999998E-3</v>
      </c>
      <c r="H79" s="9">
        <v>2.9999999999999997E-4</v>
      </c>
      <c r="I79" s="9">
        <v>5.4999999999999997E-3</v>
      </c>
      <c r="J79" s="10">
        <v>2.7000000000000001E-3</v>
      </c>
    </row>
    <row r="80" spans="1:12" ht="20.100000000000001" customHeight="1" x14ac:dyDescent="0.15">
      <c r="A80" s="222" t="s">
        <v>91</v>
      </c>
      <c r="B80" s="7">
        <v>1764</v>
      </c>
      <c r="C80" s="7">
        <v>34835</v>
      </c>
      <c r="D80" s="7">
        <v>4358</v>
      </c>
      <c r="E80" s="7">
        <v>1229</v>
      </c>
      <c r="F80" s="7">
        <v>1390</v>
      </c>
      <c r="G80" s="7">
        <v>115</v>
      </c>
      <c r="H80" s="7">
        <v>10</v>
      </c>
      <c r="I80" s="7">
        <v>198</v>
      </c>
      <c r="J80" s="8">
        <v>117</v>
      </c>
      <c r="L80" s="87">
        <f>SUM(B80:J80)</f>
        <v>44016</v>
      </c>
    </row>
    <row r="81" spans="1:12" ht="20.100000000000001" customHeight="1" x14ac:dyDescent="0.15">
      <c r="A81" s="223"/>
      <c r="B81" s="9">
        <f>B80/L80</f>
        <v>4.0076335877862593E-2</v>
      </c>
      <c r="C81" s="9">
        <f>C80/L80</f>
        <v>0.79141675754271179</v>
      </c>
      <c r="D81" s="9">
        <f>D80/L80</f>
        <v>9.9009451108687752E-2</v>
      </c>
      <c r="E81" s="9">
        <f>E80/L80</f>
        <v>2.7921664849145766E-2</v>
      </c>
      <c r="F81" s="9">
        <f>F80/L80</f>
        <v>3.1579425663395132E-2</v>
      </c>
      <c r="G81" s="9">
        <f>G80/L80</f>
        <v>2.6126862958924029E-3</v>
      </c>
      <c r="H81" s="9">
        <f>H80/L80</f>
        <v>2.2719011268629589E-4</v>
      </c>
      <c r="I81" s="9">
        <f>I80/L80</f>
        <v>4.4983642311886589E-3</v>
      </c>
      <c r="J81" s="10">
        <f>J80/L80</f>
        <v>2.658124318429662E-3</v>
      </c>
    </row>
    <row r="82" spans="1:12" ht="20.100000000000001" customHeight="1" x14ac:dyDescent="0.15">
      <c r="A82" s="222" t="s">
        <v>92</v>
      </c>
      <c r="B82" s="7">
        <v>1672</v>
      </c>
      <c r="C82" s="7">
        <v>33719</v>
      </c>
      <c r="D82" s="7">
        <v>4309</v>
      </c>
      <c r="E82" s="7">
        <v>2707</v>
      </c>
      <c r="F82" s="7">
        <v>1403</v>
      </c>
      <c r="G82" s="7">
        <v>101</v>
      </c>
      <c r="H82" s="7">
        <v>11</v>
      </c>
      <c r="I82" s="7">
        <v>181</v>
      </c>
      <c r="J82" s="8">
        <v>111</v>
      </c>
      <c r="L82" s="87">
        <f>SUM(B82:J82)</f>
        <v>44214</v>
      </c>
    </row>
    <row r="83" spans="1:12" ht="20.100000000000001" customHeight="1" x14ac:dyDescent="0.15">
      <c r="A83" s="223"/>
      <c r="B83" s="9">
        <f>B82/L82</f>
        <v>3.7816076355905372E-2</v>
      </c>
      <c r="C83" s="9">
        <f>C82/L82</f>
        <v>0.76263174560094082</v>
      </c>
      <c r="D83" s="9">
        <f>D82/L82</f>
        <v>9.7457818790428377E-2</v>
      </c>
      <c r="E83" s="9">
        <f>E82/L82</f>
        <v>6.1224951372868319E-2</v>
      </c>
      <c r="F83" s="9">
        <f>F82/L82</f>
        <v>3.1732030578549779E-2</v>
      </c>
      <c r="G83" s="9">
        <f>G82/L82</f>
        <v>2.2843443253268195E-3</v>
      </c>
      <c r="H83" s="9">
        <f>H82/L82</f>
        <v>2.4878997602569323E-4</v>
      </c>
      <c r="I83" s="9">
        <f>I82/L82</f>
        <v>4.0937259691500427E-3</v>
      </c>
      <c r="J83" s="10">
        <f>J82/L82</f>
        <v>2.5105170308047224E-3</v>
      </c>
    </row>
    <row r="84" spans="1:12" ht="20.100000000000001" customHeight="1" x14ac:dyDescent="0.15">
      <c r="A84" s="222" t="s">
        <v>93</v>
      </c>
      <c r="B84" s="7">
        <v>1569</v>
      </c>
      <c r="C84" s="7">
        <v>55762</v>
      </c>
      <c r="D84" s="7">
        <v>7392</v>
      </c>
      <c r="E84" s="7">
        <v>951</v>
      </c>
      <c r="F84" s="7">
        <v>1275</v>
      </c>
      <c r="G84" s="7">
        <v>105</v>
      </c>
      <c r="H84" s="7">
        <v>11</v>
      </c>
      <c r="I84" s="7">
        <v>101</v>
      </c>
      <c r="J84" s="8">
        <v>104</v>
      </c>
      <c r="L84" s="87">
        <f>SUM(B84:J84)</f>
        <v>67270</v>
      </c>
    </row>
    <row r="85" spans="1:12" ht="20.100000000000001" customHeight="1" x14ac:dyDescent="0.15">
      <c r="A85" s="223"/>
      <c r="B85" s="9">
        <f>B84/L84</f>
        <v>2.3323918537237996E-2</v>
      </c>
      <c r="C85" s="9">
        <f>C84/L84</f>
        <v>0.82892819979188348</v>
      </c>
      <c r="D85" s="9">
        <f>D84/L84</f>
        <v>0.10988553590010405</v>
      </c>
      <c r="E85" s="9">
        <f>E84/L84</f>
        <v>1.4137059610524751E-2</v>
      </c>
      <c r="F85" s="9">
        <f>F84/L84</f>
        <v>1.8953471086665674E-2</v>
      </c>
      <c r="G85" s="9">
        <f>G84/L84</f>
        <v>1.5608740894901144E-3</v>
      </c>
      <c r="H85" s="9">
        <f>H84/L84</f>
        <v>1.6352014270848818E-4</v>
      </c>
      <c r="I85" s="9">
        <f>I84/L84</f>
        <v>1.5014122194143007E-3</v>
      </c>
      <c r="J85" s="10">
        <f>J84/L84</f>
        <v>1.546008621971161E-3</v>
      </c>
    </row>
    <row r="86" spans="1:12" ht="20.100000000000001" customHeight="1" x14ac:dyDescent="0.15">
      <c r="A86" s="222" t="s">
        <v>94</v>
      </c>
      <c r="B86" s="7">
        <v>1481.7</v>
      </c>
      <c r="C86" s="7">
        <v>47713.9</v>
      </c>
      <c r="D86" s="7">
        <v>5249.4</v>
      </c>
      <c r="E86" s="7">
        <v>1464.2</v>
      </c>
      <c r="F86" s="7">
        <v>1166.3</v>
      </c>
      <c r="G86" s="7">
        <v>88.2</v>
      </c>
      <c r="H86" s="7">
        <v>8.1999999999999993</v>
      </c>
      <c r="I86" s="7">
        <v>132.1</v>
      </c>
      <c r="J86" s="8">
        <v>64.3</v>
      </c>
      <c r="L86" s="87">
        <f>SUM(B86:J86)</f>
        <v>57368.299999999996</v>
      </c>
    </row>
    <row r="87" spans="1:12" ht="20.100000000000001" customHeight="1" x14ac:dyDescent="0.15">
      <c r="A87" s="223"/>
      <c r="B87" s="9">
        <f>B86/L86</f>
        <v>2.5827852664276268E-2</v>
      </c>
      <c r="C87" s="9">
        <f>C86/L86</f>
        <v>0.83171193847473268</v>
      </c>
      <c r="D87" s="9">
        <f>D86/L86</f>
        <v>9.1503495833064608E-2</v>
      </c>
      <c r="E87" s="9">
        <f>E86/L86</f>
        <v>2.5522806149040501E-2</v>
      </c>
      <c r="F87" s="9">
        <f>F86/L86</f>
        <v>2.0330042898255657E-2</v>
      </c>
      <c r="G87" s="9">
        <f>G86/L86</f>
        <v>1.5374344367882612E-3</v>
      </c>
      <c r="H87" s="9">
        <f>H86/L86</f>
        <v>1.4293608142475897E-4</v>
      </c>
      <c r="I87" s="9">
        <f>I86/L86</f>
        <v>2.302665409293983E-3</v>
      </c>
      <c r="J87" s="10">
        <f>J86/L86</f>
        <v>1.1208280531234149E-3</v>
      </c>
    </row>
    <row r="88" spans="1:12" ht="20.100000000000001" customHeight="1" x14ac:dyDescent="0.15">
      <c r="A88" s="222" t="s">
        <v>95</v>
      </c>
      <c r="B88" s="7">
        <v>1521.8</v>
      </c>
      <c r="C88" s="7">
        <v>17361.2</v>
      </c>
      <c r="D88" s="7">
        <v>625</v>
      </c>
      <c r="E88" s="7">
        <v>851.6</v>
      </c>
      <c r="F88" s="7">
        <v>1115.2</v>
      </c>
      <c r="G88" s="7">
        <v>84.4</v>
      </c>
      <c r="H88" s="7">
        <v>8.4</v>
      </c>
      <c r="I88" s="7">
        <v>110.4</v>
      </c>
      <c r="J88" s="8">
        <v>62</v>
      </c>
      <c r="L88" s="87">
        <f>SUM(B88:J88)</f>
        <v>21740.000000000004</v>
      </c>
    </row>
    <row r="89" spans="1:12" ht="20.100000000000001" customHeight="1" x14ac:dyDescent="0.15">
      <c r="A89" s="223"/>
      <c r="B89" s="9">
        <f>B88/L88</f>
        <v>6.9999999999999993E-2</v>
      </c>
      <c r="C89" s="9">
        <f>C88/L88</f>
        <v>0.79858325666973307</v>
      </c>
      <c r="D89" s="9">
        <f>D88/L88</f>
        <v>2.8748850045998156E-2</v>
      </c>
      <c r="E89" s="9">
        <f>E88/L88</f>
        <v>3.9172033118675245E-2</v>
      </c>
      <c r="F89" s="9">
        <f>F88/L88</f>
        <v>5.129714811407543E-2</v>
      </c>
      <c r="G89" s="9">
        <f>G88/L88</f>
        <v>3.8822447102115913E-3</v>
      </c>
      <c r="H89" s="9">
        <f>H88/L88</f>
        <v>3.863845446182152E-4</v>
      </c>
      <c r="I89" s="9">
        <f>I88/L88</f>
        <v>5.0781968721251144E-3</v>
      </c>
      <c r="J89" s="10">
        <f>J88/L88</f>
        <v>2.851885924563017E-3</v>
      </c>
    </row>
    <row r="90" spans="1:12" ht="20.100000000000001" customHeight="1" x14ac:dyDescent="0.15">
      <c r="A90" s="222" t="s">
        <v>96</v>
      </c>
      <c r="B90" s="7">
        <v>1061.2</v>
      </c>
      <c r="C90" s="7">
        <v>17506.8</v>
      </c>
      <c r="D90" s="7">
        <v>602.6</v>
      </c>
      <c r="E90" s="7">
        <v>1335.7</v>
      </c>
      <c r="F90" s="7">
        <v>1063.8</v>
      </c>
      <c r="G90" s="7">
        <v>94.3</v>
      </c>
      <c r="H90" s="7">
        <v>102.3</v>
      </c>
      <c r="I90" s="7">
        <v>78.400000000000006</v>
      </c>
      <c r="J90" s="8">
        <v>42.6</v>
      </c>
      <c r="L90" s="87">
        <f>SUM(B90:J90)</f>
        <v>21887.699999999997</v>
      </c>
    </row>
    <row r="91" spans="1:12" ht="20.100000000000001" customHeight="1" x14ac:dyDescent="0.15">
      <c r="A91" s="223"/>
      <c r="B91" s="9">
        <f>B90/L90</f>
        <v>4.8483851660978551E-2</v>
      </c>
      <c r="C91" s="9">
        <f>C90/L90</f>
        <v>0.79984648912402867</v>
      </c>
      <c r="D91" s="9">
        <f>D90/L90</f>
        <v>2.7531444601305761E-2</v>
      </c>
      <c r="E91" s="9">
        <f>E90/L90</f>
        <v>6.1025141974716403E-2</v>
      </c>
      <c r="F91" s="9">
        <f>F90/L90</f>
        <v>4.8602639838813584E-2</v>
      </c>
      <c r="G91" s="9">
        <f>G90/L90</f>
        <v>4.308355834555481E-3</v>
      </c>
      <c r="H91" s="9">
        <f>H90/L90</f>
        <v>4.6738579202017577E-3</v>
      </c>
      <c r="I91" s="9">
        <f>I90/L90</f>
        <v>3.5819204393335077E-3</v>
      </c>
      <c r="J91" s="10">
        <f>J90/L90</f>
        <v>1.9462986060664212E-3</v>
      </c>
      <c r="L91" s="11">
        <f>SUM(B91:K91)</f>
        <v>1.0000000000000002</v>
      </c>
    </row>
    <row r="92" spans="1:12" ht="20.100000000000001" customHeight="1" x14ac:dyDescent="0.15">
      <c r="A92" s="222" t="s">
        <v>97</v>
      </c>
      <c r="B92" s="7">
        <v>1167.7</v>
      </c>
      <c r="C92" s="7">
        <v>17944.599999999999</v>
      </c>
      <c r="D92" s="7">
        <v>1124.4000000000001</v>
      </c>
      <c r="E92" s="7">
        <v>757.2</v>
      </c>
      <c r="F92" s="7">
        <v>1181.0999999999999</v>
      </c>
      <c r="G92" s="7">
        <v>109.3</v>
      </c>
      <c r="H92" s="7">
        <v>11.6</v>
      </c>
      <c r="I92" s="7">
        <v>149.69999999999999</v>
      </c>
      <c r="J92" s="8">
        <v>71</v>
      </c>
      <c r="L92" s="87">
        <f>SUM(B92:J92)</f>
        <v>22516.6</v>
      </c>
    </row>
    <row r="93" spans="1:12" ht="20.100000000000001" customHeight="1" x14ac:dyDescent="0.15">
      <c r="A93" s="223"/>
      <c r="B93" s="9">
        <f>B92/L92</f>
        <v>5.1859516978584694E-2</v>
      </c>
      <c r="C93" s="9">
        <f>C92/L92</f>
        <v>0.79694980592096498</v>
      </c>
      <c r="D93" s="9">
        <f>D92/L92</f>
        <v>4.9936491299752188E-2</v>
      </c>
      <c r="E93" s="9">
        <f>E92/L92</f>
        <v>3.3628522956396616E-2</v>
      </c>
      <c r="F93" s="9">
        <f>F92/L92</f>
        <v>5.2454633470417379E-2</v>
      </c>
      <c r="G93" s="9">
        <f>G92/L92</f>
        <v>4.8541964595009909E-3</v>
      </c>
      <c r="H93" s="9">
        <f>H92/L92</f>
        <v>5.1517547054173371E-4</v>
      </c>
      <c r="I93" s="9">
        <f>I92/L92</f>
        <v>6.6484282706980626E-3</v>
      </c>
      <c r="J93" s="10">
        <f>J92/L92</f>
        <v>3.1532291731433699E-3</v>
      </c>
      <c r="L93" s="11">
        <f>SUM(B93:K93)</f>
        <v>1</v>
      </c>
    </row>
    <row r="94" spans="1:12" ht="20.100000000000001" customHeight="1" x14ac:dyDescent="0.15">
      <c r="A94" s="222" t="s">
        <v>98</v>
      </c>
      <c r="B94" s="7">
        <v>1214.2</v>
      </c>
      <c r="C94" s="7">
        <v>18479.900000000001</v>
      </c>
      <c r="D94" s="7">
        <v>796.3</v>
      </c>
      <c r="E94" s="7">
        <v>823.6</v>
      </c>
      <c r="F94" s="7">
        <v>1327.6</v>
      </c>
      <c r="G94" s="7">
        <v>117.1</v>
      </c>
      <c r="H94" s="7">
        <v>12.2</v>
      </c>
      <c r="I94" s="7">
        <v>199.5</v>
      </c>
      <c r="J94" s="8">
        <v>71</v>
      </c>
      <c r="L94" s="87">
        <f>SUM(B94:J94)</f>
        <v>23041.399999999998</v>
      </c>
    </row>
    <row r="95" spans="1:12" ht="20.100000000000001" customHeight="1" x14ac:dyDescent="0.15">
      <c r="A95" s="223"/>
      <c r="B95" s="9">
        <f>B94/L94</f>
        <v>5.2696450736500394E-2</v>
      </c>
      <c r="C95" s="9">
        <f>C94/L94</f>
        <v>0.80203025857803789</v>
      </c>
      <c r="D95" s="9">
        <f>D94/L94</f>
        <v>3.4559531972883591E-2</v>
      </c>
      <c r="E95" s="9">
        <f>E94/L94</f>
        <v>3.5744355811712834E-2</v>
      </c>
      <c r="F95" s="9">
        <f>F94/L94</f>
        <v>5.7618026682406454E-2</v>
      </c>
      <c r="G95" s="9">
        <f>G94/L94</f>
        <v>5.082156466186951E-3</v>
      </c>
      <c r="H95" s="9">
        <f>H94/L94</f>
        <v>5.2948171552075836E-4</v>
      </c>
      <c r="I95" s="9">
        <f>I94/L94</f>
        <v>8.6583280529828922E-3</v>
      </c>
      <c r="J95" s="10">
        <f>J94/L94</f>
        <v>3.0814099837683478E-3</v>
      </c>
      <c r="L95" s="11">
        <f>SUM(B95:K95)</f>
        <v>1.0000000000000002</v>
      </c>
    </row>
    <row r="96" spans="1:12" ht="20.100000000000001" customHeight="1" x14ac:dyDescent="0.15">
      <c r="A96" s="222" t="s">
        <v>99</v>
      </c>
      <c r="B96" s="7">
        <v>1206.9000000000001</v>
      </c>
      <c r="C96" s="7">
        <v>18809.2</v>
      </c>
      <c r="D96" s="7">
        <v>724.6</v>
      </c>
      <c r="E96" s="7">
        <v>1165.9000000000001</v>
      </c>
      <c r="F96" s="7">
        <v>1436.8</v>
      </c>
      <c r="G96" s="7">
        <v>119.1</v>
      </c>
      <c r="H96" s="7">
        <v>12.6</v>
      </c>
      <c r="I96" s="7">
        <v>198.2</v>
      </c>
      <c r="J96" s="8">
        <v>74.099999999999994</v>
      </c>
      <c r="L96" s="87">
        <f>SUM(B96:J96)</f>
        <v>23747.399999999998</v>
      </c>
    </row>
    <row r="97" spans="1:13" ht="20.100000000000001" customHeight="1" x14ac:dyDescent="0.15">
      <c r="A97" s="223"/>
      <c r="B97" s="9">
        <f>B96/L96</f>
        <v>5.0822405821268866E-2</v>
      </c>
      <c r="C97" s="9">
        <f>C96/L96</f>
        <v>0.79205302475218353</v>
      </c>
      <c r="D97" s="9">
        <f>D96/L96</f>
        <v>3.0512814034378503E-2</v>
      </c>
      <c r="E97" s="9">
        <f>E96/L96</f>
        <v>4.9095901024954321E-2</v>
      </c>
      <c r="F97" s="9">
        <f>F96/L96</f>
        <v>6.0503465642554558E-2</v>
      </c>
      <c r="G97" s="9">
        <f>G96/L96</f>
        <v>5.0152858839283459E-3</v>
      </c>
      <c r="H97" s="9">
        <f>H96/L96</f>
        <v>5.30584400818616E-4</v>
      </c>
      <c r="I97" s="9">
        <f>I96/L96</f>
        <v>8.3461768446229899E-3</v>
      </c>
      <c r="J97" s="10">
        <f>J96/L96</f>
        <v>3.120341595290432E-3</v>
      </c>
      <c r="L97" s="11">
        <f>SUM(B97:K97)</f>
        <v>1.0000000000000002</v>
      </c>
    </row>
    <row r="98" spans="1:13" ht="20.100000000000001" customHeight="1" x14ac:dyDescent="0.15">
      <c r="A98" s="222" t="s">
        <v>100</v>
      </c>
      <c r="B98" s="7">
        <v>1224.5999999999999</v>
      </c>
      <c r="C98" s="7">
        <v>18890.3</v>
      </c>
      <c r="D98" s="7">
        <v>637.6</v>
      </c>
      <c r="E98" s="7">
        <v>1025.5999999999999</v>
      </c>
      <c r="F98" s="7">
        <v>1499.1</v>
      </c>
      <c r="G98" s="7">
        <v>126.7</v>
      </c>
      <c r="H98" s="7">
        <v>13</v>
      </c>
      <c r="I98" s="7">
        <v>170.5</v>
      </c>
      <c r="J98" s="8">
        <v>68.3</v>
      </c>
      <c r="L98" s="87">
        <f>SUM(B98:J98)</f>
        <v>23655.699999999993</v>
      </c>
    </row>
    <row r="99" spans="1:13" ht="20.100000000000001" customHeight="1" x14ac:dyDescent="0.15">
      <c r="A99" s="223"/>
      <c r="B99" s="9">
        <f>B98/L98</f>
        <v>5.1767650080107551E-2</v>
      </c>
      <c r="C99" s="9">
        <f>C98/L98</f>
        <v>0.79855172326331514</v>
      </c>
      <c r="D99" s="9">
        <f>D98/L98</f>
        <v>2.6953334714254925E-2</v>
      </c>
      <c r="E99" s="9">
        <f>E98/L98</f>
        <v>4.3355301259315943E-2</v>
      </c>
      <c r="F99" s="9">
        <f>F98/L98</f>
        <v>6.3371618679641709E-2</v>
      </c>
      <c r="G99" s="9">
        <f>G98/L98</f>
        <v>5.356002992936165E-3</v>
      </c>
      <c r="H99" s="9">
        <f>H98/L98</f>
        <v>5.4955042547884876E-4</v>
      </c>
      <c r="I99" s="9">
        <f>I98/L98</f>
        <v>7.2075651957033632E-3</v>
      </c>
      <c r="J99" s="10">
        <f>J98/L98</f>
        <v>2.8872533892465671E-3</v>
      </c>
      <c r="L99" s="11">
        <f>SUM(B99:K99)</f>
        <v>1.0000000000000002</v>
      </c>
    </row>
    <row r="100" spans="1:13" ht="20.100000000000001" customHeight="1" x14ac:dyDescent="0.15">
      <c r="A100" s="222" t="s">
        <v>101</v>
      </c>
      <c r="B100" s="7">
        <v>1467.1</v>
      </c>
      <c r="C100" s="7">
        <v>18095.400000000001</v>
      </c>
      <c r="D100" s="7">
        <v>699.7</v>
      </c>
      <c r="E100" s="7">
        <v>848.1</v>
      </c>
      <c r="F100" s="7">
        <v>1456.6</v>
      </c>
      <c r="G100" s="7">
        <v>128.30000000000001</v>
      </c>
      <c r="H100" s="7">
        <v>13.4</v>
      </c>
      <c r="I100" s="7">
        <v>174.1</v>
      </c>
      <c r="J100" s="8">
        <v>70.900000000000006</v>
      </c>
      <c r="L100" s="87">
        <f>SUM(B100:J100)</f>
        <v>22953.599999999999</v>
      </c>
    </row>
    <row r="101" spans="1:13" ht="20.100000000000001" customHeight="1" x14ac:dyDescent="0.15">
      <c r="A101" s="223"/>
      <c r="B101" s="9">
        <f>B100/L100</f>
        <v>6.3915899902411824E-2</v>
      </c>
      <c r="C101" s="9">
        <f>C100/L100</f>
        <v>0.78834692597239664</v>
      </c>
      <c r="D101" s="9">
        <f>D100/L100</f>
        <v>3.0483235745155449E-2</v>
      </c>
      <c r="E101" s="9">
        <f>E100/L100</f>
        <v>3.6948452530322043E-2</v>
      </c>
      <c r="F101" s="9">
        <f>F100/L100</f>
        <v>6.3458455318555693E-2</v>
      </c>
      <c r="G101" s="9">
        <f>G100/L100</f>
        <v>5.5895371532134405E-3</v>
      </c>
      <c r="H101" s="9">
        <f>H100/L100</f>
        <v>5.8378642130210517E-4</v>
      </c>
      <c r="I101" s="9">
        <f>I100/L100</f>
        <v>7.5848668618430223E-3</v>
      </c>
      <c r="J101" s="10">
        <f>J100/L100</f>
        <v>3.0888400947999446E-3</v>
      </c>
      <c r="L101" s="11">
        <f>SUM(B101:K101)</f>
        <v>1.0000000000000002</v>
      </c>
    </row>
    <row r="102" spans="1:13" ht="20.100000000000001" customHeight="1" x14ac:dyDescent="0.15">
      <c r="A102" s="222" t="s">
        <v>102</v>
      </c>
      <c r="B102" s="7">
        <v>1403.5</v>
      </c>
      <c r="C102" s="7">
        <v>19568.32</v>
      </c>
      <c r="D102" s="7">
        <v>1203.32</v>
      </c>
      <c r="E102" s="7">
        <v>856.65</v>
      </c>
      <c r="F102" s="7">
        <v>1530.13</v>
      </c>
      <c r="G102" s="7">
        <v>132.52000000000001</v>
      </c>
      <c r="H102" s="7">
        <v>14.2</v>
      </c>
      <c r="I102" s="7">
        <v>184.55</v>
      </c>
      <c r="J102" s="8">
        <v>72.39</v>
      </c>
      <c r="L102" s="87">
        <f>SUM(B102:J102)</f>
        <v>24965.58</v>
      </c>
    </row>
    <row r="103" spans="1:13" ht="20.100000000000001" customHeight="1" x14ac:dyDescent="0.15">
      <c r="A103" s="223"/>
      <c r="B103" s="9">
        <f>B102/L102</f>
        <v>5.6217400116480368E-2</v>
      </c>
      <c r="C103" s="9">
        <f>C102/L102</f>
        <v>0.78381195229592093</v>
      </c>
      <c r="D103" s="9">
        <f>D102/L102</f>
        <v>4.8199160604320022E-2</v>
      </c>
      <c r="E103" s="9">
        <f>E102/L102</f>
        <v>3.4313242472235772E-2</v>
      </c>
      <c r="F103" s="9">
        <f>F102/L102</f>
        <v>6.1289583498560819E-2</v>
      </c>
      <c r="G103" s="9">
        <f>G102/L102</f>
        <v>5.3081082033744056E-3</v>
      </c>
      <c r="H103" s="9">
        <f>H102/L102</f>
        <v>5.6878310057286862E-4</v>
      </c>
      <c r="I103" s="9">
        <f>I102/L102</f>
        <v>7.39217755005091E-3</v>
      </c>
      <c r="J103" s="10">
        <f>J102/L102</f>
        <v>2.8995921584838002E-3</v>
      </c>
      <c r="L103" s="11">
        <f>SUM(B103:K103)</f>
        <v>0.99999999999999989</v>
      </c>
    </row>
    <row r="104" spans="1:13" ht="20.100000000000001" customHeight="1" x14ac:dyDescent="0.15">
      <c r="A104" s="222" t="s">
        <v>103</v>
      </c>
      <c r="B104" s="7">
        <v>1408.7604609999999</v>
      </c>
      <c r="C104" s="7">
        <v>19173.994778</v>
      </c>
      <c r="D104" s="7">
        <v>1000.0209649999998</v>
      </c>
      <c r="E104" s="7">
        <v>871.870497</v>
      </c>
      <c r="F104" s="7">
        <v>1577.1429999999998</v>
      </c>
      <c r="G104" s="7">
        <v>145.066</v>
      </c>
      <c r="H104" s="7">
        <v>12.499999999999998</v>
      </c>
      <c r="I104" s="7">
        <v>186.35799999999998</v>
      </c>
      <c r="J104" s="8">
        <v>70.441999999999993</v>
      </c>
      <c r="L104" s="87">
        <v>24446.155700999996</v>
      </c>
      <c r="M104" s="87">
        <f>SUM(B104:J104)</f>
        <v>24446.155700999996</v>
      </c>
    </row>
    <row r="105" spans="1:13" ht="20.100000000000001" customHeight="1" x14ac:dyDescent="0.15">
      <c r="A105" s="223"/>
      <c r="B105" s="9">
        <f>B104/L104</f>
        <v>5.7627075530013623E-2</v>
      </c>
      <c r="C105" s="9">
        <f>C104/L104</f>
        <v>0.78433578729172815</v>
      </c>
      <c r="D105" s="9">
        <f>D104/L104</f>
        <v>4.090708482884664E-2</v>
      </c>
      <c r="E105" s="9">
        <f>E104/L104</f>
        <v>3.5664932665234364E-2</v>
      </c>
      <c r="F105" s="9">
        <f>F104/L104</f>
        <v>6.4514969931877067E-2</v>
      </c>
      <c r="G105" s="9">
        <f>G104/L104</f>
        <v>5.9341027593171189E-3</v>
      </c>
      <c r="H105" s="9">
        <f>H104/L104</f>
        <v>5.1132784037240969E-4</v>
      </c>
      <c r="I105" s="9">
        <f>I104/L104</f>
        <v>7.6232026940897214E-3</v>
      </c>
      <c r="J105" s="10">
        <f>J104/L104</f>
        <v>2.8815164585210625E-3</v>
      </c>
      <c r="L105" s="11">
        <f>SUM(B105:K105)</f>
        <v>1.0000000000000002</v>
      </c>
    </row>
    <row r="106" spans="1:13" ht="20.100000000000001" customHeight="1" x14ac:dyDescent="0.15">
      <c r="A106" s="222" t="s">
        <v>181</v>
      </c>
      <c r="B106" s="7">
        <v>1353.1766899999998</v>
      </c>
      <c r="C106" s="7">
        <v>19238.040567999997</v>
      </c>
      <c r="D106" s="7">
        <v>577.92058399999996</v>
      </c>
      <c r="E106" s="7">
        <v>874.566149</v>
      </c>
      <c r="F106" s="7">
        <v>1531.2949999999996</v>
      </c>
      <c r="G106" s="7">
        <v>133.36499999999998</v>
      </c>
      <c r="H106" s="7">
        <v>12.199999999999998</v>
      </c>
      <c r="I106" s="7">
        <v>180.29899999999992</v>
      </c>
      <c r="J106" s="8">
        <v>66.076999999999998</v>
      </c>
      <c r="L106" s="87">
        <f>SUM(B106:J106)</f>
        <v>23966.939990999996</v>
      </c>
      <c r="M106" s="87">
        <f>SUM(B106:J106)</f>
        <v>23966.939990999996</v>
      </c>
    </row>
    <row r="107" spans="1:13" ht="20.100000000000001" customHeight="1" x14ac:dyDescent="0.15">
      <c r="A107" s="223"/>
      <c r="B107" s="9">
        <f>B106/L106</f>
        <v>5.6460135941765667E-2</v>
      </c>
      <c r="C107" s="9">
        <f>C106/L106</f>
        <v>0.80269073044886896</v>
      </c>
      <c r="D107" s="9">
        <f>D106/L106</f>
        <v>2.4113240330931658E-2</v>
      </c>
      <c r="E107" s="9">
        <f>E106/L106</f>
        <v>3.6490521915956517E-2</v>
      </c>
      <c r="F107" s="9">
        <f>F106/L106</f>
        <v>6.3891969545341529E-2</v>
      </c>
      <c r="G107" s="9">
        <f>G106/L106</f>
        <v>5.5645401561518022E-3</v>
      </c>
      <c r="H107" s="9">
        <f>H106/L106</f>
        <v>5.0903452858735033E-4</v>
      </c>
      <c r="I107" s="9">
        <f>I106/L106</f>
        <v>7.5228210221123491E-3</v>
      </c>
      <c r="J107" s="10">
        <f>J106/L106</f>
        <v>2.7570061102841275E-3</v>
      </c>
      <c r="L107" s="11">
        <f>SUM(B107:K107)</f>
        <v>0.99999999999999989</v>
      </c>
    </row>
    <row r="108" spans="1:13" ht="20.100000000000001" customHeight="1" x14ac:dyDescent="0.15">
      <c r="A108" s="222" t="s">
        <v>187</v>
      </c>
      <c r="B108" s="7">
        <v>471.12098999999995</v>
      </c>
      <c r="C108" s="7">
        <v>5813.3829500000011</v>
      </c>
      <c r="D108" s="7">
        <v>228.83414400000004</v>
      </c>
      <c r="E108" s="7">
        <v>303.31459100000006</v>
      </c>
      <c r="F108" s="7">
        <v>503.28499999999997</v>
      </c>
      <c r="G108" s="7">
        <v>47.320999999999998</v>
      </c>
      <c r="H108" s="7">
        <v>2.5</v>
      </c>
      <c r="I108" s="7">
        <v>73.289999999999992</v>
      </c>
      <c r="J108" s="8">
        <v>21.605</v>
      </c>
      <c r="L108" s="86">
        <f t="shared" ref="L108:L113" si="3">SUM(B108:J108)</f>
        <v>7464.6536750000014</v>
      </c>
    </row>
    <row r="109" spans="1:13" ht="20.100000000000001" customHeight="1" x14ac:dyDescent="0.15">
      <c r="A109" s="223"/>
      <c r="B109" s="9">
        <f>B108/L108</f>
        <v>6.3113576397769031E-2</v>
      </c>
      <c r="C109" s="9">
        <f>C108/L108</f>
        <v>0.77878803265444196</v>
      </c>
      <c r="D109" s="9">
        <f>D108/L108</f>
        <v>3.0655694686331177E-2</v>
      </c>
      <c r="E109" s="9">
        <f>E108/L108</f>
        <v>4.0633444524805766E-2</v>
      </c>
      <c r="F109" s="9">
        <f>F108/L108</f>
        <v>6.7422417959665068E-2</v>
      </c>
      <c r="G109" s="9">
        <f>G108/L108</f>
        <v>6.3393429970480166E-3</v>
      </c>
      <c r="H109" s="9">
        <f>H108/L108</f>
        <v>3.3491171979924432E-4</v>
      </c>
      <c r="I109" s="9">
        <f>I108/L108</f>
        <v>9.8182719776346468E-3</v>
      </c>
      <c r="J109" s="10">
        <f>J108/L108</f>
        <v>2.8943070825050697E-3</v>
      </c>
      <c r="L109" s="11">
        <f t="shared" si="3"/>
        <v>1</v>
      </c>
    </row>
    <row r="110" spans="1:13" ht="20.100000000000001" customHeight="1" x14ac:dyDescent="0.15">
      <c r="A110" s="222" t="s">
        <v>190</v>
      </c>
      <c r="B110" s="7">
        <v>618.4</v>
      </c>
      <c r="C110" s="7">
        <v>8159.4</v>
      </c>
      <c r="D110" s="7">
        <v>259.3</v>
      </c>
      <c r="E110" s="7">
        <v>378.3</v>
      </c>
      <c r="F110" s="7">
        <v>697.8</v>
      </c>
      <c r="G110" s="7">
        <v>62.1</v>
      </c>
      <c r="H110" s="7">
        <v>10.1</v>
      </c>
      <c r="I110" s="7">
        <v>105</v>
      </c>
      <c r="J110" s="8">
        <v>25.3</v>
      </c>
      <c r="L110" s="86">
        <f t="shared" si="3"/>
        <v>10315.699999999997</v>
      </c>
    </row>
    <row r="111" spans="1:13" ht="20.100000000000001" customHeight="1" x14ac:dyDescent="0.15">
      <c r="A111" s="223"/>
      <c r="B111" s="9">
        <f>B110/L110</f>
        <v>5.9947458727958369E-2</v>
      </c>
      <c r="C111" s="9">
        <f>C110/L110</f>
        <v>0.79096910534428122</v>
      </c>
      <c r="D111" s="9">
        <f>D110/L110</f>
        <v>2.5136442509960555E-2</v>
      </c>
      <c r="E111" s="9">
        <f>E110/L110</f>
        <v>3.6672256851207397E-2</v>
      </c>
      <c r="F111" s="9">
        <f>F110/L110</f>
        <v>6.7644464263210455E-2</v>
      </c>
      <c r="G111" s="9">
        <f>G110/L110</f>
        <v>6.019950173037217E-3</v>
      </c>
      <c r="H111" s="9">
        <f>H110/L110</f>
        <v>9.7909012476128654E-4</v>
      </c>
      <c r="I111" s="9">
        <f>I110/L110</f>
        <v>1.0178659712864859E-2</v>
      </c>
      <c r="J111" s="10">
        <f>J110/L110</f>
        <v>2.4525722927188662E-3</v>
      </c>
      <c r="L111" s="11">
        <f t="shared" si="3"/>
        <v>1.0000000000000002</v>
      </c>
    </row>
    <row r="112" spans="1:13" ht="20.100000000000001" customHeight="1" x14ac:dyDescent="0.15">
      <c r="A112" s="222" t="s">
        <v>204</v>
      </c>
      <c r="B112" s="7">
        <v>1012.8</v>
      </c>
      <c r="C112" s="7">
        <v>13230</v>
      </c>
      <c r="D112" s="7">
        <v>409.7</v>
      </c>
      <c r="E112" s="7">
        <v>681.7</v>
      </c>
      <c r="F112" s="7">
        <v>1334.8</v>
      </c>
      <c r="G112" s="7">
        <v>99.7</v>
      </c>
      <c r="H112" s="7">
        <v>8.6</v>
      </c>
      <c r="I112" s="7">
        <v>163.30000000000001</v>
      </c>
      <c r="J112" s="8">
        <v>51.8</v>
      </c>
      <c r="L112" s="86">
        <f t="shared" si="3"/>
        <v>16992.399999999998</v>
      </c>
    </row>
    <row r="113" spans="1:12" ht="20.100000000000001" customHeight="1" x14ac:dyDescent="0.15">
      <c r="A113" s="223"/>
      <c r="B113" s="9">
        <f>B112/L112</f>
        <v>5.9603116687460281E-2</v>
      </c>
      <c r="C113" s="9">
        <f>C112/L112</f>
        <v>0.77858336668157535</v>
      </c>
      <c r="D113" s="9">
        <f>D112/L112</f>
        <v>2.4110778936465717E-2</v>
      </c>
      <c r="E113" s="9">
        <f>E112/L112</f>
        <v>4.0117935076857895E-2</v>
      </c>
      <c r="F113" s="9">
        <f>F112/L112</f>
        <v>7.8552764765424554E-2</v>
      </c>
      <c r="G113" s="9">
        <f>G112/L112</f>
        <v>5.8673289235187508E-3</v>
      </c>
      <c r="H113" s="9">
        <f>H112/L112</f>
        <v>5.0610861326239975E-4</v>
      </c>
      <c r="I113" s="9">
        <f>I112/L112</f>
        <v>9.6101786681104511E-3</v>
      </c>
      <c r="J113" s="10">
        <f>J112/L112</f>
        <v>3.0484216473246864E-3</v>
      </c>
      <c r="L113" s="11">
        <f t="shared" si="3"/>
        <v>1</v>
      </c>
    </row>
    <row r="114" spans="1:12" ht="20.100000000000001" customHeight="1" x14ac:dyDescent="0.15">
      <c r="A114" s="272" t="s">
        <v>230</v>
      </c>
      <c r="B114" s="280">
        <v>1235.3</v>
      </c>
      <c r="C114" s="280">
        <v>16738.900000000001</v>
      </c>
      <c r="D114" s="280">
        <v>480.2</v>
      </c>
      <c r="E114" s="280">
        <v>795.6</v>
      </c>
      <c r="F114" s="280">
        <v>1568.6</v>
      </c>
      <c r="G114" s="280">
        <v>134.4</v>
      </c>
      <c r="H114" s="280">
        <v>11.1</v>
      </c>
      <c r="I114" s="280">
        <v>202.6</v>
      </c>
      <c r="J114" s="281">
        <v>59.9</v>
      </c>
      <c r="L114" s="86">
        <f>SUM(B114:J114)</f>
        <v>21226.6</v>
      </c>
    </row>
    <row r="115" spans="1:12" ht="20.100000000000001" customHeight="1" x14ac:dyDescent="0.15">
      <c r="A115" s="276"/>
      <c r="B115" s="277">
        <f>B114/L114</f>
        <v>5.8195848605052156E-2</v>
      </c>
      <c r="C115" s="277">
        <f>C114/L114</f>
        <v>0.78858130835838069</v>
      </c>
      <c r="D115" s="277">
        <f>D114/L114</f>
        <v>2.262255848793495E-2</v>
      </c>
      <c r="E115" s="277">
        <f>E114/L114</f>
        <v>3.7481273496461992E-2</v>
      </c>
      <c r="F115" s="277">
        <f>F114/L114</f>
        <v>7.3897845156548861E-2</v>
      </c>
      <c r="G115" s="277">
        <f>G114/L114</f>
        <v>6.3316781773812107E-3</v>
      </c>
      <c r="H115" s="277">
        <f>H114/L114</f>
        <v>5.2292877804264461E-4</v>
      </c>
      <c r="I115" s="277">
        <f>I114/L114</f>
        <v>9.544627966796379E-3</v>
      </c>
      <c r="J115" s="282">
        <f>J114/L114</f>
        <v>2.8219309734012986E-3</v>
      </c>
      <c r="L115" s="11">
        <f>SUM(B115:J115)</f>
        <v>1</v>
      </c>
    </row>
    <row r="116" spans="1:12" ht="20.100000000000001" customHeight="1" x14ac:dyDescent="0.2">
      <c r="A116" s="1" t="s">
        <v>73</v>
      </c>
      <c r="L116" s="68" t="s">
        <v>206</v>
      </c>
    </row>
  </sheetData>
  <mergeCells count="59">
    <mergeCell ref="A106:A107"/>
    <mergeCell ref="A108:A109"/>
    <mergeCell ref="A110:A111"/>
    <mergeCell ref="A112:A113"/>
    <mergeCell ref="A114:A115"/>
    <mergeCell ref="A94:A95"/>
    <mergeCell ref="A96:A97"/>
    <mergeCell ref="A98:A99"/>
    <mergeCell ref="A100:A101"/>
    <mergeCell ref="A102:A103"/>
    <mergeCell ref="A104:A105"/>
    <mergeCell ref="A82:A83"/>
    <mergeCell ref="A84:A85"/>
    <mergeCell ref="A86:A87"/>
    <mergeCell ref="A88:A89"/>
    <mergeCell ref="A90:A91"/>
    <mergeCell ref="A92:A93"/>
    <mergeCell ref="A70:A71"/>
    <mergeCell ref="A72:A73"/>
    <mergeCell ref="A74:A75"/>
    <mergeCell ref="A76:A77"/>
    <mergeCell ref="A78:A79"/>
    <mergeCell ref="A80:A81"/>
    <mergeCell ref="A60:B60"/>
    <mergeCell ref="I60:J60"/>
    <mergeCell ref="A62:A63"/>
    <mergeCell ref="A64:A65"/>
    <mergeCell ref="A66:A67"/>
    <mergeCell ref="A68:A69"/>
    <mergeCell ref="A46:A47"/>
    <mergeCell ref="A48:A49"/>
    <mergeCell ref="A50:A51"/>
    <mergeCell ref="A52:A53"/>
    <mergeCell ref="A54:A55"/>
    <mergeCell ref="A56:A57"/>
    <mergeCell ref="A34:A35"/>
    <mergeCell ref="A36:A37"/>
    <mergeCell ref="A38:A39"/>
    <mergeCell ref="A40:A41"/>
    <mergeCell ref="A42:A43"/>
    <mergeCell ref="A44:A45"/>
    <mergeCell ref="A22:A23"/>
    <mergeCell ref="A24:A25"/>
    <mergeCell ref="A26:A27"/>
    <mergeCell ref="A28:A29"/>
    <mergeCell ref="A30:A31"/>
    <mergeCell ref="A32:A33"/>
    <mergeCell ref="A10:A11"/>
    <mergeCell ref="A12:A13"/>
    <mergeCell ref="A14:A15"/>
    <mergeCell ref="A16:A17"/>
    <mergeCell ref="A18:A19"/>
    <mergeCell ref="A20:A21"/>
    <mergeCell ref="A1:J1"/>
    <mergeCell ref="A2:B2"/>
    <mergeCell ref="I2:J2"/>
    <mergeCell ref="A4:A5"/>
    <mergeCell ref="A6:A7"/>
    <mergeCell ref="A8:A9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68" orientation="portrait" r:id="rId1"/>
  <headerFooter alignWithMargins="0"/>
  <rowBreaks count="1" manualBreakCount="1">
    <brk id="5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03E1-006D-4518-B27C-420AFB067AB0}">
  <dimension ref="A1:J181"/>
  <sheetViews>
    <sheetView zoomScale="80" zoomScaleNormal="80" workbookViewId="0"/>
  </sheetViews>
  <sheetFormatPr defaultColWidth="8.875" defaultRowHeight="13.5" x14ac:dyDescent="0.15"/>
  <cols>
    <col min="1" max="1" width="5.125" style="328" customWidth="1"/>
    <col min="2" max="2" width="11" style="326" customWidth="1"/>
    <col min="3" max="3" width="5.125" style="326" customWidth="1"/>
    <col min="4" max="4" width="13.25" style="37" customWidth="1"/>
    <col min="5" max="5" width="8.625" style="37" customWidth="1"/>
    <col min="6" max="6" width="13.25" style="37" customWidth="1"/>
    <col min="7" max="7" width="8.625" style="37" customWidth="1"/>
    <col min="8" max="8" width="13.125" style="37" customWidth="1"/>
    <col min="9" max="9" width="8.625" style="37" customWidth="1"/>
    <col min="10" max="10" width="6.125" style="37" customWidth="1"/>
    <col min="11" max="256" width="8.875" style="326"/>
    <col min="257" max="257" width="5.125" style="326" customWidth="1"/>
    <col min="258" max="258" width="11" style="326" customWidth="1"/>
    <col min="259" max="259" width="5.125" style="326" customWidth="1"/>
    <col min="260" max="260" width="13.25" style="326" customWidth="1"/>
    <col min="261" max="261" width="8.625" style="326" customWidth="1"/>
    <col min="262" max="262" width="13.25" style="326" customWidth="1"/>
    <col min="263" max="263" width="8.625" style="326" customWidth="1"/>
    <col min="264" max="264" width="13.125" style="326" customWidth="1"/>
    <col min="265" max="265" width="8.625" style="326" customWidth="1"/>
    <col min="266" max="266" width="6.125" style="326" customWidth="1"/>
    <col min="267" max="512" width="8.875" style="326"/>
    <col min="513" max="513" width="5.125" style="326" customWidth="1"/>
    <col min="514" max="514" width="11" style="326" customWidth="1"/>
    <col min="515" max="515" width="5.125" style="326" customWidth="1"/>
    <col min="516" max="516" width="13.25" style="326" customWidth="1"/>
    <col min="517" max="517" width="8.625" style="326" customWidth="1"/>
    <col min="518" max="518" width="13.25" style="326" customWidth="1"/>
    <col min="519" max="519" width="8.625" style="326" customWidth="1"/>
    <col min="520" max="520" width="13.125" style="326" customWidth="1"/>
    <col min="521" max="521" width="8.625" style="326" customWidth="1"/>
    <col min="522" max="522" width="6.125" style="326" customWidth="1"/>
    <col min="523" max="768" width="8.875" style="326"/>
    <col min="769" max="769" width="5.125" style="326" customWidth="1"/>
    <col min="770" max="770" width="11" style="326" customWidth="1"/>
    <col min="771" max="771" width="5.125" style="326" customWidth="1"/>
    <col min="772" max="772" width="13.25" style="326" customWidth="1"/>
    <col min="773" max="773" width="8.625" style="326" customWidth="1"/>
    <col min="774" max="774" width="13.25" style="326" customWidth="1"/>
    <col min="775" max="775" width="8.625" style="326" customWidth="1"/>
    <col min="776" max="776" width="13.125" style="326" customWidth="1"/>
    <col min="777" max="777" width="8.625" style="326" customWidth="1"/>
    <col min="778" max="778" width="6.125" style="326" customWidth="1"/>
    <col min="779" max="1024" width="8.875" style="326"/>
    <col min="1025" max="1025" width="5.125" style="326" customWidth="1"/>
    <col min="1026" max="1026" width="11" style="326" customWidth="1"/>
    <col min="1027" max="1027" width="5.125" style="326" customWidth="1"/>
    <col min="1028" max="1028" width="13.25" style="326" customWidth="1"/>
    <col min="1029" max="1029" width="8.625" style="326" customWidth="1"/>
    <col min="1030" max="1030" width="13.25" style="326" customWidth="1"/>
    <col min="1031" max="1031" width="8.625" style="326" customWidth="1"/>
    <col min="1032" max="1032" width="13.125" style="326" customWidth="1"/>
    <col min="1033" max="1033" width="8.625" style="326" customWidth="1"/>
    <col min="1034" max="1034" width="6.125" style="326" customWidth="1"/>
    <col min="1035" max="1280" width="8.875" style="326"/>
    <col min="1281" max="1281" width="5.125" style="326" customWidth="1"/>
    <col min="1282" max="1282" width="11" style="326" customWidth="1"/>
    <col min="1283" max="1283" width="5.125" style="326" customWidth="1"/>
    <col min="1284" max="1284" width="13.25" style="326" customWidth="1"/>
    <col min="1285" max="1285" width="8.625" style="326" customWidth="1"/>
    <col min="1286" max="1286" width="13.25" style="326" customWidth="1"/>
    <col min="1287" max="1287" width="8.625" style="326" customWidth="1"/>
    <col min="1288" max="1288" width="13.125" style="326" customWidth="1"/>
    <col min="1289" max="1289" width="8.625" style="326" customWidth="1"/>
    <col min="1290" max="1290" width="6.125" style="326" customWidth="1"/>
    <col min="1291" max="1536" width="8.875" style="326"/>
    <col min="1537" max="1537" width="5.125" style="326" customWidth="1"/>
    <col min="1538" max="1538" width="11" style="326" customWidth="1"/>
    <col min="1539" max="1539" width="5.125" style="326" customWidth="1"/>
    <col min="1540" max="1540" width="13.25" style="326" customWidth="1"/>
    <col min="1541" max="1541" width="8.625" style="326" customWidth="1"/>
    <col min="1542" max="1542" width="13.25" style="326" customWidth="1"/>
    <col min="1543" max="1543" width="8.625" style="326" customWidth="1"/>
    <col min="1544" max="1544" width="13.125" style="326" customWidth="1"/>
    <col min="1545" max="1545" width="8.625" style="326" customWidth="1"/>
    <col min="1546" max="1546" width="6.125" style="326" customWidth="1"/>
    <col min="1547" max="1792" width="8.875" style="326"/>
    <col min="1793" max="1793" width="5.125" style="326" customWidth="1"/>
    <col min="1794" max="1794" width="11" style="326" customWidth="1"/>
    <col min="1795" max="1795" width="5.125" style="326" customWidth="1"/>
    <col min="1796" max="1796" width="13.25" style="326" customWidth="1"/>
    <col min="1797" max="1797" width="8.625" style="326" customWidth="1"/>
    <col min="1798" max="1798" width="13.25" style="326" customWidth="1"/>
    <col min="1799" max="1799" width="8.625" style="326" customWidth="1"/>
    <col min="1800" max="1800" width="13.125" style="326" customWidth="1"/>
    <col min="1801" max="1801" width="8.625" style="326" customWidth="1"/>
    <col min="1802" max="1802" width="6.125" style="326" customWidth="1"/>
    <col min="1803" max="2048" width="8.875" style="326"/>
    <col min="2049" max="2049" width="5.125" style="326" customWidth="1"/>
    <col min="2050" max="2050" width="11" style="326" customWidth="1"/>
    <col min="2051" max="2051" width="5.125" style="326" customWidth="1"/>
    <col min="2052" max="2052" width="13.25" style="326" customWidth="1"/>
    <col min="2053" max="2053" width="8.625" style="326" customWidth="1"/>
    <col min="2054" max="2054" width="13.25" style="326" customWidth="1"/>
    <col min="2055" max="2055" width="8.625" style="326" customWidth="1"/>
    <col min="2056" max="2056" width="13.125" style="326" customWidth="1"/>
    <col min="2057" max="2057" width="8.625" style="326" customWidth="1"/>
    <col min="2058" max="2058" width="6.125" style="326" customWidth="1"/>
    <col min="2059" max="2304" width="8.875" style="326"/>
    <col min="2305" max="2305" width="5.125" style="326" customWidth="1"/>
    <col min="2306" max="2306" width="11" style="326" customWidth="1"/>
    <col min="2307" max="2307" width="5.125" style="326" customWidth="1"/>
    <col min="2308" max="2308" width="13.25" style="326" customWidth="1"/>
    <col min="2309" max="2309" width="8.625" style="326" customWidth="1"/>
    <col min="2310" max="2310" width="13.25" style="326" customWidth="1"/>
    <col min="2311" max="2311" width="8.625" style="326" customWidth="1"/>
    <col min="2312" max="2312" width="13.125" style="326" customWidth="1"/>
    <col min="2313" max="2313" width="8.625" style="326" customWidth="1"/>
    <col min="2314" max="2314" width="6.125" style="326" customWidth="1"/>
    <col min="2315" max="2560" width="8.875" style="326"/>
    <col min="2561" max="2561" width="5.125" style="326" customWidth="1"/>
    <col min="2562" max="2562" width="11" style="326" customWidth="1"/>
    <col min="2563" max="2563" width="5.125" style="326" customWidth="1"/>
    <col min="2564" max="2564" width="13.25" style="326" customWidth="1"/>
    <col min="2565" max="2565" width="8.625" style="326" customWidth="1"/>
    <col min="2566" max="2566" width="13.25" style="326" customWidth="1"/>
    <col min="2567" max="2567" width="8.625" style="326" customWidth="1"/>
    <col min="2568" max="2568" width="13.125" style="326" customWidth="1"/>
    <col min="2569" max="2569" width="8.625" style="326" customWidth="1"/>
    <col min="2570" max="2570" width="6.125" style="326" customWidth="1"/>
    <col min="2571" max="2816" width="8.875" style="326"/>
    <col min="2817" max="2817" width="5.125" style="326" customWidth="1"/>
    <col min="2818" max="2818" width="11" style="326" customWidth="1"/>
    <col min="2819" max="2819" width="5.125" style="326" customWidth="1"/>
    <col min="2820" max="2820" width="13.25" style="326" customWidth="1"/>
    <col min="2821" max="2821" width="8.625" style="326" customWidth="1"/>
    <col min="2822" max="2822" width="13.25" style="326" customWidth="1"/>
    <col min="2823" max="2823" width="8.625" style="326" customWidth="1"/>
    <col min="2824" max="2824" width="13.125" style="326" customWidth="1"/>
    <col min="2825" max="2825" width="8.625" style="326" customWidth="1"/>
    <col min="2826" max="2826" width="6.125" style="326" customWidth="1"/>
    <col min="2827" max="3072" width="8.875" style="326"/>
    <col min="3073" max="3073" width="5.125" style="326" customWidth="1"/>
    <col min="3074" max="3074" width="11" style="326" customWidth="1"/>
    <col min="3075" max="3075" width="5.125" style="326" customWidth="1"/>
    <col min="3076" max="3076" width="13.25" style="326" customWidth="1"/>
    <col min="3077" max="3077" width="8.625" style="326" customWidth="1"/>
    <col min="3078" max="3078" width="13.25" style="326" customWidth="1"/>
    <col min="3079" max="3079" width="8.625" style="326" customWidth="1"/>
    <col min="3080" max="3080" width="13.125" style="326" customWidth="1"/>
    <col min="3081" max="3081" width="8.625" style="326" customWidth="1"/>
    <col min="3082" max="3082" width="6.125" style="326" customWidth="1"/>
    <col min="3083" max="3328" width="8.875" style="326"/>
    <col min="3329" max="3329" width="5.125" style="326" customWidth="1"/>
    <col min="3330" max="3330" width="11" style="326" customWidth="1"/>
    <col min="3331" max="3331" width="5.125" style="326" customWidth="1"/>
    <col min="3332" max="3332" width="13.25" style="326" customWidth="1"/>
    <col min="3333" max="3333" width="8.625" style="326" customWidth="1"/>
    <col min="3334" max="3334" width="13.25" style="326" customWidth="1"/>
    <col min="3335" max="3335" width="8.625" style="326" customWidth="1"/>
    <col min="3336" max="3336" width="13.125" style="326" customWidth="1"/>
    <col min="3337" max="3337" width="8.625" style="326" customWidth="1"/>
    <col min="3338" max="3338" width="6.125" style="326" customWidth="1"/>
    <col min="3339" max="3584" width="8.875" style="326"/>
    <col min="3585" max="3585" width="5.125" style="326" customWidth="1"/>
    <col min="3586" max="3586" width="11" style="326" customWidth="1"/>
    <col min="3587" max="3587" width="5.125" style="326" customWidth="1"/>
    <col min="3588" max="3588" width="13.25" style="326" customWidth="1"/>
    <col min="3589" max="3589" width="8.625" style="326" customWidth="1"/>
    <col min="3590" max="3590" width="13.25" style="326" customWidth="1"/>
    <col min="3591" max="3591" width="8.625" style="326" customWidth="1"/>
    <col min="3592" max="3592" width="13.125" style="326" customWidth="1"/>
    <col min="3593" max="3593" width="8.625" style="326" customWidth="1"/>
    <col min="3594" max="3594" width="6.125" style="326" customWidth="1"/>
    <col min="3595" max="3840" width="8.875" style="326"/>
    <col min="3841" max="3841" width="5.125" style="326" customWidth="1"/>
    <col min="3842" max="3842" width="11" style="326" customWidth="1"/>
    <col min="3843" max="3843" width="5.125" style="326" customWidth="1"/>
    <col min="3844" max="3844" width="13.25" style="326" customWidth="1"/>
    <col min="3845" max="3845" width="8.625" style="326" customWidth="1"/>
    <col min="3846" max="3846" width="13.25" style="326" customWidth="1"/>
    <col min="3847" max="3847" width="8.625" style="326" customWidth="1"/>
    <col min="3848" max="3848" width="13.125" style="326" customWidth="1"/>
    <col min="3849" max="3849" width="8.625" style="326" customWidth="1"/>
    <col min="3850" max="3850" width="6.125" style="326" customWidth="1"/>
    <col min="3851" max="4096" width="8.875" style="326"/>
    <col min="4097" max="4097" width="5.125" style="326" customWidth="1"/>
    <col min="4098" max="4098" width="11" style="326" customWidth="1"/>
    <col min="4099" max="4099" width="5.125" style="326" customWidth="1"/>
    <col min="4100" max="4100" width="13.25" style="326" customWidth="1"/>
    <col min="4101" max="4101" width="8.625" style="326" customWidth="1"/>
    <col min="4102" max="4102" width="13.25" style="326" customWidth="1"/>
    <col min="4103" max="4103" width="8.625" style="326" customWidth="1"/>
    <col min="4104" max="4104" width="13.125" style="326" customWidth="1"/>
    <col min="4105" max="4105" width="8.625" style="326" customWidth="1"/>
    <col min="4106" max="4106" width="6.125" style="326" customWidth="1"/>
    <col min="4107" max="4352" width="8.875" style="326"/>
    <col min="4353" max="4353" width="5.125" style="326" customWidth="1"/>
    <col min="4354" max="4354" width="11" style="326" customWidth="1"/>
    <col min="4355" max="4355" width="5.125" style="326" customWidth="1"/>
    <col min="4356" max="4356" width="13.25" style="326" customWidth="1"/>
    <col min="4357" max="4357" width="8.625" style="326" customWidth="1"/>
    <col min="4358" max="4358" width="13.25" style="326" customWidth="1"/>
    <col min="4359" max="4359" width="8.625" style="326" customWidth="1"/>
    <col min="4360" max="4360" width="13.125" style="326" customWidth="1"/>
    <col min="4361" max="4361" width="8.625" style="326" customWidth="1"/>
    <col min="4362" max="4362" width="6.125" style="326" customWidth="1"/>
    <col min="4363" max="4608" width="8.875" style="326"/>
    <col min="4609" max="4609" width="5.125" style="326" customWidth="1"/>
    <col min="4610" max="4610" width="11" style="326" customWidth="1"/>
    <col min="4611" max="4611" width="5.125" style="326" customWidth="1"/>
    <col min="4612" max="4612" width="13.25" style="326" customWidth="1"/>
    <col min="4613" max="4613" width="8.625" style="326" customWidth="1"/>
    <col min="4614" max="4614" width="13.25" style="326" customWidth="1"/>
    <col min="4615" max="4615" width="8.625" style="326" customWidth="1"/>
    <col min="4616" max="4616" width="13.125" style="326" customWidth="1"/>
    <col min="4617" max="4617" width="8.625" style="326" customWidth="1"/>
    <col min="4618" max="4618" width="6.125" style="326" customWidth="1"/>
    <col min="4619" max="4864" width="8.875" style="326"/>
    <col min="4865" max="4865" width="5.125" style="326" customWidth="1"/>
    <col min="4866" max="4866" width="11" style="326" customWidth="1"/>
    <col min="4867" max="4867" width="5.125" style="326" customWidth="1"/>
    <col min="4868" max="4868" width="13.25" style="326" customWidth="1"/>
    <col min="4869" max="4869" width="8.625" style="326" customWidth="1"/>
    <col min="4870" max="4870" width="13.25" style="326" customWidth="1"/>
    <col min="4871" max="4871" width="8.625" style="326" customWidth="1"/>
    <col min="4872" max="4872" width="13.125" style="326" customWidth="1"/>
    <col min="4873" max="4873" width="8.625" style="326" customWidth="1"/>
    <col min="4874" max="4874" width="6.125" style="326" customWidth="1"/>
    <col min="4875" max="5120" width="8.875" style="326"/>
    <col min="5121" max="5121" width="5.125" style="326" customWidth="1"/>
    <col min="5122" max="5122" width="11" style="326" customWidth="1"/>
    <col min="5123" max="5123" width="5.125" style="326" customWidth="1"/>
    <col min="5124" max="5124" width="13.25" style="326" customWidth="1"/>
    <col min="5125" max="5125" width="8.625" style="326" customWidth="1"/>
    <col min="5126" max="5126" width="13.25" style="326" customWidth="1"/>
    <col min="5127" max="5127" width="8.625" style="326" customWidth="1"/>
    <col min="5128" max="5128" width="13.125" style="326" customWidth="1"/>
    <col min="5129" max="5129" width="8.625" style="326" customWidth="1"/>
    <col min="5130" max="5130" width="6.125" style="326" customWidth="1"/>
    <col min="5131" max="5376" width="8.875" style="326"/>
    <col min="5377" max="5377" width="5.125" style="326" customWidth="1"/>
    <col min="5378" max="5378" width="11" style="326" customWidth="1"/>
    <col min="5379" max="5379" width="5.125" style="326" customWidth="1"/>
    <col min="5380" max="5380" width="13.25" style="326" customWidth="1"/>
    <col min="5381" max="5381" width="8.625" style="326" customWidth="1"/>
    <col min="5382" max="5382" width="13.25" style="326" customWidth="1"/>
    <col min="5383" max="5383" width="8.625" style="326" customWidth="1"/>
    <col min="5384" max="5384" width="13.125" style="326" customWidth="1"/>
    <col min="5385" max="5385" width="8.625" style="326" customWidth="1"/>
    <col min="5386" max="5386" width="6.125" style="326" customWidth="1"/>
    <col min="5387" max="5632" width="8.875" style="326"/>
    <col min="5633" max="5633" width="5.125" style="326" customWidth="1"/>
    <col min="5634" max="5634" width="11" style="326" customWidth="1"/>
    <col min="5635" max="5635" width="5.125" style="326" customWidth="1"/>
    <col min="5636" max="5636" width="13.25" style="326" customWidth="1"/>
    <col min="5637" max="5637" width="8.625" style="326" customWidth="1"/>
    <col min="5638" max="5638" width="13.25" style="326" customWidth="1"/>
    <col min="5639" max="5639" width="8.625" style="326" customWidth="1"/>
    <col min="5640" max="5640" width="13.125" style="326" customWidth="1"/>
    <col min="5641" max="5641" width="8.625" style="326" customWidth="1"/>
    <col min="5642" max="5642" width="6.125" style="326" customWidth="1"/>
    <col min="5643" max="5888" width="8.875" style="326"/>
    <col min="5889" max="5889" width="5.125" style="326" customWidth="1"/>
    <col min="5890" max="5890" width="11" style="326" customWidth="1"/>
    <col min="5891" max="5891" width="5.125" style="326" customWidth="1"/>
    <col min="5892" max="5892" width="13.25" style="326" customWidth="1"/>
    <col min="5893" max="5893" width="8.625" style="326" customWidth="1"/>
    <col min="5894" max="5894" width="13.25" style="326" customWidth="1"/>
    <col min="5895" max="5895" width="8.625" style="326" customWidth="1"/>
    <col min="5896" max="5896" width="13.125" style="326" customWidth="1"/>
    <col min="5897" max="5897" width="8.625" style="326" customWidth="1"/>
    <col min="5898" max="5898" width="6.125" style="326" customWidth="1"/>
    <col min="5899" max="6144" width="8.875" style="326"/>
    <col min="6145" max="6145" width="5.125" style="326" customWidth="1"/>
    <col min="6146" max="6146" width="11" style="326" customWidth="1"/>
    <col min="6147" max="6147" width="5.125" style="326" customWidth="1"/>
    <col min="6148" max="6148" width="13.25" style="326" customWidth="1"/>
    <col min="6149" max="6149" width="8.625" style="326" customWidth="1"/>
    <col min="6150" max="6150" width="13.25" style="326" customWidth="1"/>
    <col min="6151" max="6151" width="8.625" style="326" customWidth="1"/>
    <col min="6152" max="6152" width="13.125" style="326" customWidth="1"/>
    <col min="6153" max="6153" width="8.625" style="326" customWidth="1"/>
    <col min="6154" max="6154" width="6.125" style="326" customWidth="1"/>
    <col min="6155" max="6400" width="8.875" style="326"/>
    <col min="6401" max="6401" width="5.125" style="326" customWidth="1"/>
    <col min="6402" max="6402" width="11" style="326" customWidth="1"/>
    <col min="6403" max="6403" width="5.125" style="326" customWidth="1"/>
    <col min="6404" max="6404" width="13.25" style="326" customWidth="1"/>
    <col min="6405" max="6405" width="8.625" style="326" customWidth="1"/>
    <col min="6406" max="6406" width="13.25" style="326" customWidth="1"/>
    <col min="6407" max="6407" width="8.625" style="326" customWidth="1"/>
    <col min="6408" max="6408" width="13.125" style="326" customWidth="1"/>
    <col min="6409" max="6409" width="8.625" style="326" customWidth="1"/>
    <col min="6410" max="6410" width="6.125" style="326" customWidth="1"/>
    <col min="6411" max="6656" width="8.875" style="326"/>
    <col min="6657" max="6657" width="5.125" style="326" customWidth="1"/>
    <col min="6658" max="6658" width="11" style="326" customWidth="1"/>
    <col min="6659" max="6659" width="5.125" style="326" customWidth="1"/>
    <col min="6660" max="6660" width="13.25" style="326" customWidth="1"/>
    <col min="6661" max="6661" width="8.625" style="326" customWidth="1"/>
    <col min="6662" max="6662" width="13.25" style="326" customWidth="1"/>
    <col min="6663" max="6663" width="8.625" style="326" customWidth="1"/>
    <col min="6664" max="6664" width="13.125" style="326" customWidth="1"/>
    <col min="6665" max="6665" width="8.625" style="326" customWidth="1"/>
    <col min="6666" max="6666" width="6.125" style="326" customWidth="1"/>
    <col min="6667" max="6912" width="8.875" style="326"/>
    <col min="6913" max="6913" width="5.125" style="326" customWidth="1"/>
    <col min="6914" max="6914" width="11" style="326" customWidth="1"/>
    <col min="6915" max="6915" width="5.125" style="326" customWidth="1"/>
    <col min="6916" max="6916" width="13.25" style="326" customWidth="1"/>
    <col min="6917" max="6917" width="8.625" style="326" customWidth="1"/>
    <col min="6918" max="6918" width="13.25" style="326" customWidth="1"/>
    <col min="6919" max="6919" width="8.625" style="326" customWidth="1"/>
    <col min="6920" max="6920" width="13.125" style="326" customWidth="1"/>
    <col min="6921" max="6921" width="8.625" style="326" customWidth="1"/>
    <col min="6922" max="6922" width="6.125" style="326" customWidth="1"/>
    <col min="6923" max="7168" width="8.875" style="326"/>
    <col min="7169" max="7169" width="5.125" style="326" customWidth="1"/>
    <col min="7170" max="7170" width="11" style="326" customWidth="1"/>
    <col min="7171" max="7171" width="5.125" style="326" customWidth="1"/>
    <col min="7172" max="7172" width="13.25" style="326" customWidth="1"/>
    <col min="7173" max="7173" width="8.625" style="326" customWidth="1"/>
    <col min="7174" max="7174" width="13.25" style="326" customWidth="1"/>
    <col min="7175" max="7175" width="8.625" style="326" customWidth="1"/>
    <col min="7176" max="7176" width="13.125" style="326" customWidth="1"/>
    <col min="7177" max="7177" width="8.625" style="326" customWidth="1"/>
    <col min="7178" max="7178" width="6.125" style="326" customWidth="1"/>
    <col min="7179" max="7424" width="8.875" style="326"/>
    <col min="7425" max="7425" width="5.125" style="326" customWidth="1"/>
    <col min="7426" max="7426" width="11" style="326" customWidth="1"/>
    <col min="7427" max="7427" width="5.125" style="326" customWidth="1"/>
    <col min="7428" max="7428" width="13.25" style="326" customWidth="1"/>
    <col min="7429" max="7429" width="8.625" style="326" customWidth="1"/>
    <col min="7430" max="7430" width="13.25" style="326" customWidth="1"/>
    <col min="7431" max="7431" width="8.625" style="326" customWidth="1"/>
    <col min="7432" max="7432" width="13.125" style="326" customWidth="1"/>
    <col min="7433" max="7433" width="8.625" style="326" customWidth="1"/>
    <col min="7434" max="7434" width="6.125" style="326" customWidth="1"/>
    <col min="7435" max="7680" width="8.875" style="326"/>
    <col min="7681" max="7681" width="5.125" style="326" customWidth="1"/>
    <col min="7682" max="7682" width="11" style="326" customWidth="1"/>
    <col min="7683" max="7683" width="5.125" style="326" customWidth="1"/>
    <col min="7684" max="7684" width="13.25" style="326" customWidth="1"/>
    <col min="7685" max="7685" width="8.625" style="326" customWidth="1"/>
    <col min="7686" max="7686" width="13.25" style="326" customWidth="1"/>
    <col min="7687" max="7687" width="8.625" style="326" customWidth="1"/>
    <col min="7688" max="7688" width="13.125" style="326" customWidth="1"/>
    <col min="7689" max="7689" width="8.625" style="326" customWidth="1"/>
    <col min="7690" max="7690" width="6.125" style="326" customWidth="1"/>
    <col min="7691" max="7936" width="8.875" style="326"/>
    <col min="7937" max="7937" width="5.125" style="326" customWidth="1"/>
    <col min="7938" max="7938" width="11" style="326" customWidth="1"/>
    <col min="7939" max="7939" width="5.125" style="326" customWidth="1"/>
    <col min="7940" max="7940" width="13.25" style="326" customWidth="1"/>
    <col min="7941" max="7941" width="8.625" style="326" customWidth="1"/>
    <col min="7942" max="7942" width="13.25" style="326" customWidth="1"/>
    <col min="7943" max="7943" width="8.625" style="326" customWidth="1"/>
    <col min="7944" max="7944" width="13.125" style="326" customWidth="1"/>
    <col min="7945" max="7945" width="8.625" style="326" customWidth="1"/>
    <col min="7946" max="7946" width="6.125" style="326" customWidth="1"/>
    <col min="7947" max="8192" width="8.875" style="326"/>
    <col min="8193" max="8193" width="5.125" style="326" customWidth="1"/>
    <col min="8194" max="8194" width="11" style="326" customWidth="1"/>
    <col min="8195" max="8195" width="5.125" style="326" customWidth="1"/>
    <col min="8196" max="8196" width="13.25" style="326" customWidth="1"/>
    <col min="8197" max="8197" width="8.625" style="326" customWidth="1"/>
    <col min="8198" max="8198" width="13.25" style="326" customWidth="1"/>
    <col min="8199" max="8199" width="8.625" style="326" customWidth="1"/>
    <col min="8200" max="8200" width="13.125" style="326" customWidth="1"/>
    <col min="8201" max="8201" width="8.625" style="326" customWidth="1"/>
    <col min="8202" max="8202" width="6.125" style="326" customWidth="1"/>
    <col min="8203" max="8448" width="8.875" style="326"/>
    <col min="8449" max="8449" width="5.125" style="326" customWidth="1"/>
    <col min="8450" max="8450" width="11" style="326" customWidth="1"/>
    <col min="8451" max="8451" width="5.125" style="326" customWidth="1"/>
    <col min="8452" max="8452" width="13.25" style="326" customWidth="1"/>
    <col min="8453" max="8453" width="8.625" style="326" customWidth="1"/>
    <col min="8454" max="8454" width="13.25" style="326" customWidth="1"/>
    <col min="8455" max="8455" width="8.625" style="326" customWidth="1"/>
    <col min="8456" max="8456" width="13.125" style="326" customWidth="1"/>
    <col min="8457" max="8457" width="8.625" style="326" customWidth="1"/>
    <col min="8458" max="8458" width="6.125" style="326" customWidth="1"/>
    <col min="8459" max="8704" width="8.875" style="326"/>
    <col min="8705" max="8705" width="5.125" style="326" customWidth="1"/>
    <col min="8706" max="8706" width="11" style="326" customWidth="1"/>
    <col min="8707" max="8707" width="5.125" style="326" customWidth="1"/>
    <col min="8708" max="8708" width="13.25" style="326" customWidth="1"/>
    <col min="8709" max="8709" width="8.625" style="326" customWidth="1"/>
    <col min="8710" max="8710" width="13.25" style="326" customWidth="1"/>
    <col min="8711" max="8711" width="8.625" style="326" customWidth="1"/>
    <col min="8712" max="8712" width="13.125" style="326" customWidth="1"/>
    <col min="8713" max="8713" width="8.625" style="326" customWidth="1"/>
    <col min="8714" max="8714" width="6.125" style="326" customWidth="1"/>
    <col min="8715" max="8960" width="8.875" style="326"/>
    <col min="8961" max="8961" width="5.125" style="326" customWidth="1"/>
    <col min="8962" max="8962" width="11" style="326" customWidth="1"/>
    <col min="8963" max="8963" width="5.125" style="326" customWidth="1"/>
    <col min="8964" max="8964" width="13.25" style="326" customWidth="1"/>
    <col min="8965" max="8965" width="8.625" style="326" customWidth="1"/>
    <col min="8966" max="8966" width="13.25" style="326" customWidth="1"/>
    <col min="8967" max="8967" width="8.625" style="326" customWidth="1"/>
    <col min="8968" max="8968" width="13.125" style="326" customWidth="1"/>
    <col min="8969" max="8969" width="8.625" style="326" customWidth="1"/>
    <col min="8970" max="8970" width="6.125" style="326" customWidth="1"/>
    <col min="8971" max="9216" width="8.875" style="326"/>
    <col min="9217" max="9217" width="5.125" style="326" customWidth="1"/>
    <col min="9218" max="9218" width="11" style="326" customWidth="1"/>
    <col min="9219" max="9219" width="5.125" style="326" customWidth="1"/>
    <col min="9220" max="9220" width="13.25" style="326" customWidth="1"/>
    <col min="9221" max="9221" width="8.625" style="326" customWidth="1"/>
    <col min="9222" max="9222" width="13.25" style="326" customWidth="1"/>
    <col min="9223" max="9223" width="8.625" style="326" customWidth="1"/>
    <col min="9224" max="9224" width="13.125" style="326" customWidth="1"/>
    <col min="9225" max="9225" width="8.625" style="326" customWidth="1"/>
    <col min="9226" max="9226" width="6.125" style="326" customWidth="1"/>
    <col min="9227" max="9472" width="8.875" style="326"/>
    <col min="9473" max="9473" width="5.125" style="326" customWidth="1"/>
    <col min="9474" max="9474" width="11" style="326" customWidth="1"/>
    <col min="9475" max="9475" width="5.125" style="326" customWidth="1"/>
    <col min="9476" max="9476" width="13.25" style="326" customWidth="1"/>
    <col min="9477" max="9477" width="8.625" style="326" customWidth="1"/>
    <col min="9478" max="9478" width="13.25" style="326" customWidth="1"/>
    <col min="9479" max="9479" width="8.625" style="326" customWidth="1"/>
    <col min="9480" max="9480" width="13.125" style="326" customWidth="1"/>
    <col min="9481" max="9481" width="8.625" style="326" customWidth="1"/>
    <col min="9482" max="9482" width="6.125" style="326" customWidth="1"/>
    <col min="9483" max="9728" width="8.875" style="326"/>
    <col min="9729" max="9729" width="5.125" style="326" customWidth="1"/>
    <col min="9730" max="9730" width="11" style="326" customWidth="1"/>
    <col min="9731" max="9731" width="5.125" style="326" customWidth="1"/>
    <col min="9732" max="9732" width="13.25" style="326" customWidth="1"/>
    <col min="9733" max="9733" width="8.625" style="326" customWidth="1"/>
    <col min="9734" max="9734" width="13.25" style="326" customWidth="1"/>
    <col min="9735" max="9735" width="8.625" style="326" customWidth="1"/>
    <col min="9736" max="9736" width="13.125" style="326" customWidth="1"/>
    <col min="9737" max="9737" width="8.625" style="326" customWidth="1"/>
    <col min="9738" max="9738" width="6.125" style="326" customWidth="1"/>
    <col min="9739" max="9984" width="8.875" style="326"/>
    <col min="9985" max="9985" width="5.125" style="326" customWidth="1"/>
    <col min="9986" max="9986" width="11" style="326" customWidth="1"/>
    <col min="9987" max="9987" width="5.125" style="326" customWidth="1"/>
    <col min="9988" max="9988" width="13.25" style="326" customWidth="1"/>
    <col min="9989" max="9989" width="8.625" style="326" customWidth="1"/>
    <col min="9990" max="9990" width="13.25" style="326" customWidth="1"/>
    <col min="9991" max="9991" width="8.625" style="326" customWidth="1"/>
    <col min="9992" max="9992" width="13.125" style="326" customWidth="1"/>
    <col min="9993" max="9993" width="8.625" style="326" customWidth="1"/>
    <col min="9994" max="9994" width="6.125" style="326" customWidth="1"/>
    <col min="9995" max="10240" width="8.875" style="326"/>
    <col min="10241" max="10241" width="5.125" style="326" customWidth="1"/>
    <col min="10242" max="10242" width="11" style="326" customWidth="1"/>
    <col min="10243" max="10243" width="5.125" style="326" customWidth="1"/>
    <col min="10244" max="10244" width="13.25" style="326" customWidth="1"/>
    <col min="10245" max="10245" width="8.625" style="326" customWidth="1"/>
    <col min="10246" max="10246" width="13.25" style="326" customWidth="1"/>
    <col min="10247" max="10247" width="8.625" style="326" customWidth="1"/>
    <col min="10248" max="10248" width="13.125" style="326" customWidth="1"/>
    <col min="10249" max="10249" width="8.625" style="326" customWidth="1"/>
    <col min="10250" max="10250" width="6.125" style="326" customWidth="1"/>
    <col min="10251" max="10496" width="8.875" style="326"/>
    <col min="10497" max="10497" width="5.125" style="326" customWidth="1"/>
    <col min="10498" max="10498" width="11" style="326" customWidth="1"/>
    <col min="10499" max="10499" width="5.125" style="326" customWidth="1"/>
    <col min="10500" max="10500" width="13.25" style="326" customWidth="1"/>
    <col min="10501" max="10501" width="8.625" style="326" customWidth="1"/>
    <col min="10502" max="10502" width="13.25" style="326" customWidth="1"/>
    <col min="10503" max="10503" width="8.625" style="326" customWidth="1"/>
    <col min="10504" max="10504" width="13.125" style="326" customWidth="1"/>
    <col min="10505" max="10505" width="8.625" style="326" customWidth="1"/>
    <col min="10506" max="10506" width="6.125" style="326" customWidth="1"/>
    <col min="10507" max="10752" width="8.875" style="326"/>
    <col min="10753" max="10753" width="5.125" style="326" customWidth="1"/>
    <col min="10754" max="10754" width="11" style="326" customWidth="1"/>
    <col min="10755" max="10755" width="5.125" style="326" customWidth="1"/>
    <col min="10756" max="10756" width="13.25" style="326" customWidth="1"/>
    <col min="10757" max="10757" width="8.625" style="326" customWidth="1"/>
    <col min="10758" max="10758" width="13.25" style="326" customWidth="1"/>
    <col min="10759" max="10759" width="8.625" style="326" customWidth="1"/>
    <col min="10760" max="10760" width="13.125" style="326" customWidth="1"/>
    <col min="10761" max="10761" width="8.625" style="326" customWidth="1"/>
    <col min="10762" max="10762" width="6.125" style="326" customWidth="1"/>
    <col min="10763" max="11008" width="8.875" style="326"/>
    <col min="11009" max="11009" width="5.125" style="326" customWidth="1"/>
    <col min="11010" max="11010" width="11" style="326" customWidth="1"/>
    <col min="11011" max="11011" width="5.125" style="326" customWidth="1"/>
    <col min="11012" max="11012" width="13.25" style="326" customWidth="1"/>
    <col min="11013" max="11013" width="8.625" style="326" customWidth="1"/>
    <col min="11014" max="11014" width="13.25" style="326" customWidth="1"/>
    <col min="11015" max="11015" width="8.625" style="326" customWidth="1"/>
    <col min="11016" max="11016" width="13.125" style="326" customWidth="1"/>
    <col min="11017" max="11017" width="8.625" style="326" customWidth="1"/>
    <col min="11018" max="11018" width="6.125" style="326" customWidth="1"/>
    <col min="11019" max="11264" width="8.875" style="326"/>
    <col min="11265" max="11265" width="5.125" style="326" customWidth="1"/>
    <col min="11266" max="11266" width="11" style="326" customWidth="1"/>
    <col min="11267" max="11267" width="5.125" style="326" customWidth="1"/>
    <col min="11268" max="11268" width="13.25" style="326" customWidth="1"/>
    <col min="11269" max="11269" width="8.625" style="326" customWidth="1"/>
    <col min="11270" max="11270" width="13.25" style="326" customWidth="1"/>
    <col min="11271" max="11271" width="8.625" style="326" customWidth="1"/>
    <col min="11272" max="11272" width="13.125" style="326" customWidth="1"/>
    <col min="11273" max="11273" width="8.625" style="326" customWidth="1"/>
    <col min="11274" max="11274" width="6.125" style="326" customWidth="1"/>
    <col min="11275" max="11520" width="8.875" style="326"/>
    <col min="11521" max="11521" width="5.125" style="326" customWidth="1"/>
    <col min="11522" max="11522" width="11" style="326" customWidth="1"/>
    <col min="11523" max="11523" width="5.125" style="326" customWidth="1"/>
    <col min="11524" max="11524" width="13.25" style="326" customWidth="1"/>
    <col min="11525" max="11525" width="8.625" style="326" customWidth="1"/>
    <col min="11526" max="11526" width="13.25" style="326" customWidth="1"/>
    <col min="11527" max="11527" width="8.625" style="326" customWidth="1"/>
    <col min="11528" max="11528" width="13.125" style="326" customWidth="1"/>
    <col min="11529" max="11529" width="8.625" style="326" customWidth="1"/>
    <col min="11530" max="11530" width="6.125" style="326" customWidth="1"/>
    <col min="11531" max="11776" width="8.875" style="326"/>
    <col min="11777" max="11777" width="5.125" style="326" customWidth="1"/>
    <col min="11778" max="11778" width="11" style="326" customWidth="1"/>
    <col min="11779" max="11779" width="5.125" style="326" customWidth="1"/>
    <col min="11780" max="11780" width="13.25" style="326" customWidth="1"/>
    <col min="11781" max="11781" width="8.625" style="326" customWidth="1"/>
    <col min="11782" max="11782" width="13.25" style="326" customWidth="1"/>
    <col min="11783" max="11783" width="8.625" style="326" customWidth="1"/>
    <col min="11784" max="11784" width="13.125" style="326" customWidth="1"/>
    <col min="11785" max="11785" width="8.625" style="326" customWidth="1"/>
    <col min="11786" max="11786" width="6.125" style="326" customWidth="1"/>
    <col min="11787" max="12032" width="8.875" style="326"/>
    <col min="12033" max="12033" width="5.125" style="326" customWidth="1"/>
    <col min="12034" max="12034" width="11" style="326" customWidth="1"/>
    <col min="12035" max="12035" width="5.125" style="326" customWidth="1"/>
    <col min="12036" max="12036" width="13.25" style="326" customWidth="1"/>
    <col min="12037" max="12037" width="8.625" style="326" customWidth="1"/>
    <col min="12038" max="12038" width="13.25" style="326" customWidth="1"/>
    <col min="12039" max="12039" width="8.625" style="326" customWidth="1"/>
    <col min="12040" max="12040" width="13.125" style="326" customWidth="1"/>
    <col min="12041" max="12041" width="8.625" style="326" customWidth="1"/>
    <col min="12042" max="12042" width="6.125" style="326" customWidth="1"/>
    <col min="12043" max="12288" width="8.875" style="326"/>
    <col min="12289" max="12289" width="5.125" style="326" customWidth="1"/>
    <col min="12290" max="12290" width="11" style="326" customWidth="1"/>
    <col min="12291" max="12291" width="5.125" style="326" customWidth="1"/>
    <col min="12292" max="12292" width="13.25" style="326" customWidth="1"/>
    <col min="12293" max="12293" width="8.625" style="326" customWidth="1"/>
    <col min="12294" max="12294" width="13.25" style="326" customWidth="1"/>
    <col min="12295" max="12295" width="8.625" style="326" customWidth="1"/>
    <col min="12296" max="12296" width="13.125" style="326" customWidth="1"/>
    <col min="12297" max="12297" width="8.625" style="326" customWidth="1"/>
    <col min="12298" max="12298" width="6.125" style="326" customWidth="1"/>
    <col min="12299" max="12544" width="8.875" style="326"/>
    <col min="12545" max="12545" width="5.125" style="326" customWidth="1"/>
    <col min="12546" max="12546" width="11" style="326" customWidth="1"/>
    <col min="12547" max="12547" width="5.125" style="326" customWidth="1"/>
    <col min="12548" max="12548" width="13.25" style="326" customWidth="1"/>
    <col min="12549" max="12549" width="8.625" style="326" customWidth="1"/>
    <col min="12550" max="12550" width="13.25" style="326" customWidth="1"/>
    <col min="12551" max="12551" width="8.625" style="326" customWidth="1"/>
    <col min="12552" max="12552" width="13.125" style="326" customWidth="1"/>
    <col min="12553" max="12553" width="8.625" style="326" customWidth="1"/>
    <col min="12554" max="12554" width="6.125" style="326" customWidth="1"/>
    <col min="12555" max="12800" width="8.875" style="326"/>
    <col min="12801" max="12801" width="5.125" style="326" customWidth="1"/>
    <col min="12802" max="12802" width="11" style="326" customWidth="1"/>
    <col min="12803" max="12803" width="5.125" style="326" customWidth="1"/>
    <col min="12804" max="12804" width="13.25" style="326" customWidth="1"/>
    <col min="12805" max="12805" width="8.625" style="326" customWidth="1"/>
    <col min="12806" max="12806" width="13.25" style="326" customWidth="1"/>
    <col min="12807" max="12807" width="8.625" style="326" customWidth="1"/>
    <col min="12808" max="12808" width="13.125" style="326" customWidth="1"/>
    <col min="12809" max="12809" width="8.625" style="326" customWidth="1"/>
    <col min="12810" max="12810" width="6.125" style="326" customWidth="1"/>
    <col min="12811" max="13056" width="8.875" style="326"/>
    <col min="13057" max="13057" width="5.125" style="326" customWidth="1"/>
    <col min="13058" max="13058" width="11" style="326" customWidth="1"/>
    <col min="13059" max="13059" width="5.125" style="326" customWidth="1"/>
    <col min="13060" max="13060" width="13.25" style="326" customWidth="1"/>
    <col min="13061" max="13061" width="8.625" style="326" customWidth="1"/>
    <col min="13062" max="13062" width="13.25" style="326" customWidth="1"/>
    <col min="13063" max="13063" width="8.625" style="326" customWidth="1"/>
    <col min="13064" max="13064" width="13.125" style="326" customWidth="1"/>
    <col min="13065" max="13065" width="8.625" style="326" customWidth="1"/>
    <col min="13066" max="13066" width="6.125" style="326" customWidth="1"/>
    <col min="13067" max="13312" width="8.875" style="326"/>
    <col min="13313" max="13313" width="5.125" style="326" customWidth="1"/>
    <col min="13314" max="13314" width="11" style="326" customWidth="1"/>
    <col min="13315" max="13315" width="5.125" style="326" customWidth="1"/>
    <col min="13316" max="13316" width="13.25" style="326" customWidth="1"/>
    <col min="13317" max="13317" width="8.625" style="326" customWidth="1"/>
    <col min="13318" max="13318" width="13.25" style="326" customWidth="1"/>
    <col min="13319" max="13319" width="8.625" style="326" customWidth="1"/>
    <col min="13320" max="13320" width="13.125" style="326" customWidth="1"/>
    <col min="13321" max="13321" width="8.625" style="326" customWidth="1"/>
    <col min="13322" max="13322" width="6.125" style="326" customWidth="1"/>
    <col min="13323" max="13568" width="8.875" style="326"/>
    <col min="13569" max="13569" width="5.125" style="326" customWidth="1"/>
    <col min="13570" max="13570" width="11" style="326" customWidth="1"/>
    <col min="13571" max="13571" width="5.125" style="326" customWidth="1"/>
    <col min="13572" max="13572" width="13.25" style="326" customWidth="1"/>
    <col min="13573" max="13573" width="8.625" style="326" customWidth="1"/>
    <col min="13574" max="13574" width="13.25" style="326" customWidth="1"/>
    <col min="13575" max="13575" width="8.625" style="326" customWidth="1"/>
    <col min="13576" max="13576" width="13.125" style="326" customWidth="1"/>
    <col min="13577" max="13577" width="8.625" style="326" customWidth="1"/>
    <col min="13578" max="13578" width="6.125" style="326" customWidth="1"/>
    <col min="13579" max="13824" width="8.875" style="326"/>
    <col min="13825" max="13825" width="5.125" style="326" customWidth="1"/>
    <col min="13826" max="13826" width="11" style="326" customWidth="1"/>
    <col min="13827" max="13827" width="5.125" style="326" customWidth="1"/>
    <col min="13828" max="13828" width="13.25" style="326" customWidth="1"/>
    <col min="13829" max="13829" width="8.625" style="326" customWidth="1"/>
    <col min="13830" max="13830" width="13.25" style="326" customWidth="1"/>
    <col min="13831" max="13831" width="8.625" style="326" customWidth="1"/>
    <col min="13832" max="13832" width="13.125" style="326" customWidth="1"/>
    <col min="13833" max="13833" width="8.625" style="326" customWidth="1"/>
    <col min="13834" max="13834" width="6.125" style="326" customWidth="1"/>
    <col min="13835" max="14080" width="8.875" style="326"/>
    <col min="14081" max="14081" width="5.125" style="326" customWidth="1"/>
    <col min="14082" max="14082" width="11" style="326" customWidth="1"/>
    <col min="14083" max="14083" width="5.125" style="326" customWidth="1"/>
    <col min="14084" max="14084" width="13.25" style="326" customWidth="1"/>
    <col min="14085" max="14085" width="8.625" style="326" customWidth="1"/>
    <col min="14086" max="14086" width="13.25" style="326" customWidth="1"/>
    <col min="14087" max="14087" width="8.625" style="326" customWidth="1"/>
    <col min="14088" max="14088" width="13.125" style="326" customWidth="1"/>
    <col min="14089" max="14089" width="8.625" style="326" customWidth="1"/>
    <col min="14090" max="14090" width="6.125" style="326" customWidth="1"/>
    <col min="14091" max="14336" width="8.875" style="326"/>
    <col min="14337" max="14337" width="5.125" style="326" customWidth="1"/>
    <col min="14338" max="14338" width="11" style="326" customWidth="1"/>
    <col min="14339" max="14339" width="5.125" style="326" customWidth="1"/>
    <col min="14340" max="14340" width="13.25" style="326" customWidth="1"/>
    <col min="14341" max="14341" width="8.625" style="326" customWidth="1"/>
    <col min="14342" max="14342" width="13.25" style="326" customWidth="1"/>
    <col min="14343" max="14343" width="8.625" style="326" customWidth="1"/>
    <col min="14344" max="14344" width="13.125" style="326" customWidth="1"/>
    <col min="14345" max="14345" width="8.625" style="326" customWidth="1"/>
    <col min="14346" max="14346" width="6.125" style="326" customWidth="1"/>
    <col min="14347" max="14592" width="8.875" style="326"/>
    <col min="14593" max="14593" width="5.125" style="326" customWidth="1"/>
    <col min="14594" max="14594" width="11" style="326" customWidth="1"/>
    <col min="14595" max="14595" width="5.125" style="326" customWidth="1"/>
    <col min="14596" max="14596" width="13.25" style="326" customWidth="1"/>
    <col min="14597" max="14597" width="8.625" style="326" customWidth="1"/>
    <col min="14598" max="14598" width="13.25" style="326" customWidth="1"/>
    <col min="14599" max="14599" width="8.625" style="326" customWidth="1"/>
    <col min="14600" max="14600" width="13.125" style="326" customWidth="1"/>
    <col min="14601" max="14601" width="8.625" style="326" customWidth="1"/>
    <col min="14602" max="14602" width="6.125" style="326" customWidth="1"/>
    <col min="14603" max="14848" width="8.875" style="326"/>
    <col min="14849" max="14849" width="5.125" style="326" customWidth="1"/>
    <col min="14850" max="14850" width="11" style="326" customWidth="1"/>
    <col min="14851" max="14851" width="5.125" style="326" customWidth="1"/>
    <col min="14852" max="14852" width="13.25" style="326" customWidth="1"/>
    <col min="14853" max="14853" width="8.625" style="326" customWidth="1"/>
    <col min="14854" max="14854" width="13.25" style="326" customWidth="1"/>
    <col min="14855" max="14855" width="8.625" style="326" customWidth="1"/>
    <col min="14856" max="14856" width="13.125" style="326" customWidth="1"/>
    <col min="14857" max="14857" width="8.625" style="326" customWidth="1"/>
    <col min="14858" max="14858" width="6.125" style="326" customWidth="1"/>
    <col min="14859" max="15104" width="8.875" style="326"/>
    <col min="15105" max="15105" width="5.125" style="326" customWidth="1"/>
    <col min="15106" max="15106" width="11" style="326" customWidth="1"/>
    <col min="15107" max="15107" width="5.125" style="326" customWidth="1"/>
    <col min="15108" max="15108" width="13.25" style="326" customWidth="1"/>
    <col min="15109" max="15109" width="8.625" style="326" customWidth="1"/>
    <col min="15110" max="15110" width="13.25" style="326" customWidth="1"/>
    <col min="15111" max="15111" width="8.625" style="326" customWidth="1"/>
    <col min="15112" max="15112" width="13.125" style="326" customWidth="1"/>
    <col min="15113" max="15113" width="8.625" style="326" customWidth="1"/>
    <col min="15114" max="15114" width="6.125" style="326" customWidth="1"/>
    <col min="15115" max="15360" width="8.875" style="326"/>
    <col min="15361" max="15361" width="5.125" style="326" customWidth="1"/>
    <col min="15362" max="15362" width="11" style="326" customWidth="1"/>
    <col min="15363" max="15363" width="5.125" style="326" customWidth="1"/>
    <col min="15364" max="15364" width="13.25" style="326" customWidth="1"/>
    <col min="15365" max="15365" width="8.625" style="326" customWidth="1"/>
    <col min="15366" max="15366" width="13.25" style="326" customWidth="1"/>
    <col min="15367" max="15367" width="8.625" style="326" customWidth="1"/>
    <col min="15368" max="15368" width="13.125" style="326" customWidth="1"/>
    <col min="15369" max="15369" width="8.625" style="326" customWidth="1"/>
    <col min="15370" max="15370" width="6.125" style="326" customWidth="1"/>
    <col min="15371" max="15616" width="8.875" style="326"/>
    <col min="15617" max="15617" width="5.125" style="326" customWidth="1"/>
    <col min="15618" max="15618" width="11" style="326" customWidth="1"/>
    <col min="15619" max="15619" width="5.125" style="326" customWidth="1"/>
    <col min="15620" max="15620" width="13.25" style="326" customWidth="1"/>
    <col min="15621" max="15621" width="8.625" style="326" customWidth="1"/>
    <col min="15622" max="15622" width="13.25" style="326" customWidth="1"/>
    <col min="15623" max="15623" width="8.625" style="326" customWidth="1"/>
    <col min="15624" max="15624" width="13.125" style="326" customWidth="1"/>
    <col min="15625" max="15625" width="8.625" style="326" customWidth="1"/>
    <col min="15626" max="15626" width="6.125" style="326" customWidth="1"/>
    <col min="15627" max="15872" width="8.875" style="326"/>
    <col min="15873" max="15873" width="5.125" style="326" customWidth="1"/>
    <col min="15874" max="15874" width="11" style="326" customWidth="1"/>
    <col min="15875" max="15875" width="5.125" style="326" customWidth="1"/>
    <col min="15876" max="15876" width="13.25" style="326" customWidth="1"/>
    <col min="15877" max="15877" width="8.625" style="326" customWidth="1"/>
    <col min="15878" max="15878" width="13.25" style="326" customWidth="1"/>
    <col min="15879" max="15879" width="8.625" style="326" customWidth="1"/>
    <col min="15880" max="15880" width="13.125" style="326" customWidth="1"/>
    <col min="15881" max="15881" width="8.625" style="326" customWidth="1"/>
    <col min="15882" max="15882" width="6.125" style="326" customWidth="1"/>
    <col min="15883" max="16128" width="8.875" style="326"/>
    <col min="16129" max="16129" width="5.125" style="326" customWidth="1"/>
    <col min="16130" max="16130" width="11" style="326" customWidth="1"/>
    <col min="16131" max="16131" width="5.125" style="326" customWidth="1"/>
    <col min="16132" max="16132" width="13.25" style="326" customWidth="1"/>
    <col min="16133" max="16133" width="8.625" style="326" customWidth="1"/>
    <col min="16134" max="16134" width="13.25" style="326" customWidth="1"/>
    <col min="16135" max="16135" width="8.625" style="326" customWidth="1"/>
    <col min="16136" max="16136" width="13.125" style="326" customWidth="1"/>
    <col min="16137" max="16137" width="8.625" style="326" customWidth="1"/>
    <col min="16138" max="16138" width="6.125" style="326" customWidth="1"/>
    <col min="16139" max="16384" width="8.875" style="326"/>
  </cols>
  <sheetData>
    <row r="1" spans="1:9" s="37" customFormat="1" ht="24" customHeight="1" x14ac:dyDescent="0.15">
      <c r="A1" s="285" t="s">
        <v>105</v>
      </c>
      <c r="B1" s="286"/>
      <c r="C1" s="286"/>
      <c r="D1" s="29"/>
      <c r="E1" s="29"/>
      <c r="F1" s="29"/>
      <c r="G1" s="29"/>
      <c r="H1" s="29"/>
      <c r="I1" s="29"/>
    </row>
    <row r="2" spans="1:9" s="37" customFormat="1" ht="15.75" customHeight="1" thickBot="1" x14ac:dyDescent="0.2">
      <c r="A2" s="287"/>
      <c r="B2" s="288"/>
      <c r="C2" s="288"/>
      <c r="D2" s="35"/>
      <c r="E2" s="35"/>
      <c r="F2" s="35"/>
      <c r="G2" s="35"/>
      <c r="H2" s="283" t="s">
        <v>106</v>
      </c>
      <c r="I2" s="283"/>
    </row>
    <row r="3" spans="1:9" s="37" customFormat="1" ht="23.1" customHeight="1" thickTop="1" x14ac:dyDescent="0.15">
      <c r="A3" s="289" t="s">
        <v>107</v>
      </c>
      <c r="B3" s="290"/>
      <c r="C3" s="291"/>
      <c r="D3" s="241" t="s">
        <v>108</v>
      </c>
      <c r="E3" s="242"/>
      <c r="F3" s="242"/>
      <c r="G3" s="242"/>
      <c r="H3" s="242"/>
      <c r="I3" s="243"/>
    </row>
    <row r="4" spans="1:9" s="37" customFormat="1" ht="23.1" customHeight="1" x14ac:dyDescent="0.15">
      <c r="A4" s="292"/>
      <c r="B4" s="293"/>
      <c r="C4" s="294" t="s">
        <v>109</v>
      </c>
      <c r="D4" s="236" t="s">
        <v>190</v>
      </c>
      <c r="E4" s="76"/>
      <c r="F4" s="236" t="s">
        <v>204</v>
      </c>
      <c r="G4" s="76"/>
      <c r="H4" s="236" t="s">
        <v>230</v>
      </c>
      <c r="I4" s="295"/>
    </row>
    <row r="5" spans="1:9" s="37" customFormat="1" ht="23.1" customHeight="1" thickBot="1" x14ac:dyDescent="0.2">
      <c r="A5" s="296" t="s">
        <v>110</v>
      </c>
      <c r="B5" s="297" t="s">
        <v>111</v>
      </c>
      <c r="C5" s="298"/>
      <c r="D5" s="237"/>
      <c r="E5" s="77" t="s">
        <v>112</v>
      </c>
      <c r="F5" s="237"/>
      <c r="G5" s="77" t="s">
        <v>112</v>
      </c>
      <c r="H5" s="237"/>
      <c r="I5" s="299" t="s">
        <v>112</v>
      </c>
    </row>
    <row r="6" spans="1:9" s="37" customFormat="1" ht="23.1" customHeight="1" x14ac:dyDescent="0.15">
      <c r="A6" s="300"/>
      <c r="B6" s="301" t="s">
        <v>113</v>
      </c>
      <c r="C6" s="302"/>
      <c r="D6" s="101">
        <v>362.98200000000003</v>
      </c>
      <c r="E6" s="94">
        <v>100</v>
      </c>
      <c r="F6" s="101">
        <v>340.50200000000001</v>
      </c>
      <c r="G6" s="94">
        <f>F6/D6*100</f>
        <v>93.806855436357722</v>
      </c>
      <c r="H6" s="101">
        <v>336.11799999999999</v>
      </c>
      <c r="I6" s="303">
        <f>H6/D6*100</f>
        <v>92.599082048145632</v>
      </c>
    </row>
    <row r="7" spans="1:9" s="37" customFormat="1" ht="23.1" customHeight="1" x14ac:dyDescent="0.15">
      <c r="A7" s="304" t="s">
        <v>114</v>
      </c>
      <c r="B7" s="305" t="s">
        <v>115</v>
      </c>
      <c r="C7" s="306"/>
      <c r="D7" s="100">
        <v>8270.1810000000005</v>
      </c>
      <c r="E7" s="93">
        <v>100</v>
      </c>
      <c r="F7" s="100">
        <v>7834.1279999999997</v>
      </c>
      <c r="G7" s="93">
        <f t="shared" ref="G7:G33" si="0">F7/D7*100</f>
        <v>94.727406812499012</v>
      </c>
      <c r="H7" s="100">
        <v>7611.0609999999997</v>
      </c>
      <c r="I7" s="307">
        <f t="shared" ref="I7:I33" si="1">H7/D7*100</f>
        <v>92.030162338647713</v>
      </c>
    </row>
    <row r="8" spans="1:9" s="37" customFormat="1" ht="23.1" customHeight="1" x14ac:dyDescent="0.15">
      <c r="A8" s="304" t="s">
        <v>116</v>
      </c>
      <c r="B8" s="305" t="s">
        <v>117</v>
      </c>
      <c r="C8" s="306"/>
      <c r="D8" s="100">
        <v>50861.962</v>
      </c>
      <c r="E8" s="93">
        <v>100</v>
      </c>
      <c r="F8" s="100">
        <v>48529.760000000002</v>
      </c>
      <c r="G8" s="93">
        <f t="shared" si="0"/>
        <v>95.41464405167855</v>
      </c>
      <c r="H8" s="100">
        <v>57519.860999999997</v>
      </c>
      <c r="I8" s="307">
        <f>H8/D8*100</f>
        <v>113.09013403769205</v>
      </c>
    </row>
    <row r="9" spans="1:9" s="37" customFormat="1" ht="23.1" customHeight="1" thickBot="1" x14ac:dyDescent="0.2">
      <c r="A9" s="304"/>
      <c r="B9" s="308" t="s">
        <v>118</v>
      </c>
      <c r="C9" s="309"/>
      <c r="D9" s="102">
        <v>59495.125</v>
      </c>
      <c r="E9" s="105">
        <v>100</v>
      </c>
      <c r="F9" s="102">
        <v>56704.39</v>
      </c>
      <c r="G9" s="105">
        <f t="shared" si="0"/>
        <v>95.30930475396093</v>
      </c>
      <c r="H9" s="102">
        <v>65467.039999999994</v>
      </c>
      <c r="I9" s="310">
        <f t="shared" si="1"/>
        <v>110.03765434562915</v>
      </c>
    </row>
    <row r="10" spans="1:9" s="37" customFormat="1" ht="23.1" customHeight="1" x14ac:dyDescent="0.15">
      <c r="A10" s="300"/>
      <c r="B10" s="301" t="s">
        <v>113</v>
      </c>
      <c r="C10" s="302"/>
      <c r="D10" s="101">
        <v>412.15899999999999</v>
      </c>
      <c r="E10" s="94">
        <v>100</v>
      </c>
      <c r="F10" s="101">
        <v>383.54500000000002</v>
      </c>
      <c r="G10" s="94">
        <f t="shared" si="0"/>
        <v>93.05753362173337</v>
      </c>
      <c r="H10" s="101">
        <v>341.94600000000003</v>
      </c>
      <c r="I10" s="303">
        <f t="shared" si="1"/>
        <v>82.964584056153086</v>
      </c>
    </row>
    <row r="11" spans="1:9" s="37" customFormat="1" ht="23.1" customHeight="1" x14ac:dyDescent="0.15">
      <c r="A11" s="304" t="s">
        <v>119</v>
      </c>
      <c r="B11" s="305" t="s">
        <v>115</v>
      </c>
      <c r="C11" s="306"/>
      <c r="D11" s="100">
        <v>2015.2819999999999</v>
      </c>
      <c r="E11" s="93">
        <v>100</v>
      </c>
      <c r="F11" s="100">
        <v>1960.3520000000001</v>
      </c>
      <c r="G11" s="93">
        <f t="shared" si="0"/>
        <v>97.274326868398575</v>
      </c>
      <c r="H11" s="100">
        <v>2030.8040000000001</v>
      </c>
      <c r="I11" s="307">
        <f t="shared" si="1"/>
        <v>100.7702147887988</v>
      </c>
    </row>
    <row r="12" spans="1:9" s="37" customFormat="1" ht="23.1" customHeight="1" x14ac:dyDescent="0.15">
      <c r="A12" s="304" t="s">
        <v>120</v>
      </c>
      <c r="B12" s="305" t="s">
        <v>117</v>
      </c>
      <c r="C12" s="306"/>
      <c r="D12" s="100">
        <v>59048.735999999997</v>
      </c>
      <c r="E12" s="93">
        <v>100</v>
      </c>
      <c r="F12" s="100">
        <v>66040.501000000004</v>
      </c>
      <c r="G12" s="93">
        <f t="shared" si="0"/>
        <v>111.84066835909918</v>
      </c>
      <c r="H12" s="100">
        <v>56368.792000000001</v>
      </c>
      <c r="I12" s="307">
        <f t="shared" si="1"/>
        <v>95.461471012690268</v>
      </c>
    </row>
    <row r="13" spans="1:9" s="37" customFormat="1" ht="23.1" customHeight="1" thickBot="1" x14ac:dyDescent="0.2">
      <c r="A13" s="304"/>
      <c r="B13" s="308" t="s">
        <v>118</v>
      </c>
      <c r="C13" s="309"/>
      <c r="D13" s="102">
        <v>61476.176999999996</v>
      </c>
      <c r="E13" s="33">
        <v>100</v>
      </c>
      <c r="F13" s="102">
        <v>68384.398000000001</v>
      </c>
      <c r="G13" s="33">
        <f t="shared" si="0"/>
        <v>111.23723259499367</v>
      </c>
      <c r="H13" s="102">
        <v>58741.542000000001</v>
      </c>
      <c r="I13" s="310">
        <f t="shared" si="1"/>
        <v>95.551715911026818</v>
      </c>
    </row>
    <row r="14" spans="1:9" s="37" customFormat="1" ht="23.1" customHeight="1" x14ac:dyDescent="0.15">
      <c r="A14" s="300"/>
      <c r="B14" s="301" t="s">
        <v>113</v>
      </c>
      <c r="C14" s="302"/>
      <c r="D14" s="101">
        <v>1264.5940000000001</v>
      </c>
      <c r="E14" s="94">
        <v>100</v>
      </c>
      <c r="F14" s="101">
        <v>1266.4090000000001</v>
      </c>
      <c r="G14" s="94">
        <f t="shared" si="0"/>
        <v>100.14352432480307</v>
      </c>
      <c r="H14" s="101">
        <v>1275.0260000000001</v>
      </c>
      <c r="I14" s="303">
        <f t="shared" si="1"/>
        <v>100.82492879137494</v>
      </c>
    </row>
    <row r="15" spans="1:9" s="37" customFormat="1" ht="23.1" customHeight="1" x14ac:dyDescent="0.15">
      <c r="A15" s="304" t="s">
        <v>121</v>
      </c>
      <c r="B15" s="305" t="s">
        <v>115</v>
      </c>
      <c r="C15" s="306"/>
      <c r="D15" s="100">
        <v>9736.2000000000007</v>
      </c>
      <c r="E15" s="93">
        <v>100</v>
      </c>
      <c r="F15" s="100">
        <v>9430.9750000000004</v>
      </c>
      <c r="G15" s="93">
        <f t="shared" si="0"/>
        <v>96.865050019514797</v>
      </c>
      <c r="H15" s="100">
        <v>10366.259</v>
      </c>
      <c r="I15" s="307">
        <f t="shared" si="1"/>
        <v>106.47130297241223</v>
      </c>
    </row>
    <row r="16" spans="1:9" s="37" customFormat="1" ht="23.1" customHeight="1" x14ac:dyDescent="0.15">
      <c r="A16" s="304" t="s">
        <v>122</v>
      </c>
      <c r="B16" s="305" t="s">
        <v>117</v>
      </c>
      <c r="C16" s="306"/>
      <c r="D16" s="100">
        <v>91434.258000000002</v>
      </c>
      <c r="E16" s="93">
        <v>100</v>
      </c>
      <c r="F16" s="100">
        <v>93948.612999999998</v>
      </c>
      <c r="G16" s="93">
        <f t="shared" si="0"/>
        <v>102.74990474576826</v>
      </c>
      <c r="H16" s="100">
        <v>79584.615000000005</v>
      </c>
      <c r="I16" s="307">
        <f t="shared" si="1"/>
        <v>87.040259024139516</v>
      </c>
    </row>
    <row r="17" spans="1:9" s="37" customFormat="1" ht="23.1" customHeight="1" thickBot="1" x14ac:dyDescent="0.2">
      <c r="A17" s="311"/>
      <c r="B17" s="312" t="s">
        <v>118</v>
      </c>
      <c r="C17" s="313"/>
      <c r="D17" s="104">
        <v>102435.052</v>
      </c>
      <c r="E17" s="33">
        <v>100</v>
      </c>
      <c r="F17" s="104">
        <v>104645.997</v>
      </c>
      <c r="G17" s="33">
        <f t="shared" si="0"/>
        <v>102.15838715052344</v>
      </c>
      <c r="H17" s="104">
        <v>91225.900000000009</v>
      </c>
      <c r="I17" s="314">
        <f t="shared" si="1"/>
        <v>89.057308234685152</v>
      </c>
    </row>
    <row r="18" spans="1:9" s="37" customFormat="1" ht="23.1" customHeight="1" x14ac:dyDescent="0.15">
      <c r="A18" s="304"/>
      <c r="B18" s="308" t="s">
        <v>113</v>
      </c>
      <c r="C18" s="309"/>
      <c r="D18" s="102">
        <v>462.91699999999997</v>
      </c>
      <c r="E18" s="94">
        <v>100</v>
      </c>
      <c r="F18" s="102">
        <v>471.83499999999998</v>
      </c>
      <c r="G18" s="94">
        <f t="shared" si="0"/>
        <v>101.92647926086103</v>
      </c>
      <c r="H18" s="102">
        <v>459.21699999999998</v>
      </c>
      <c r="I18" s="310">
        <f t="shared" si="1"/>
        <v>99.200720647545893</v>
      </c>
    </row>
    <row r="19" spans="1:9" s="37" customFormat="1" ht="23.1" customHeight="1" x14ac:dyDescent="0.15">
      <c r="A19" s="304" t="s">
        <v>123</v>
      </c>
      <c r="B19" s="305" t="s">
        <v>115</v>
      </c>
      <c r="C19" s="306"/>
      <c r="D19" s="100">
        <v>5187.6580000000004</v>
      </c>
      <c r="E19" s="93">
        <v>100</v>
      </c>
      <c r="F19" s="100">
        <v>4962.0780000000004</v>
      </c>
      <c r="G19" s="93">
        <f t="shared" si="0"/>
        <v>95.651602322281079</v>
      </c>
      <c r="H19" s="100">
        <v>4663.8490000000002</v>
      </c>
      <c r="I19" s="307">
        <f t="shared" si="1"/>
        <v>89.902784647715777</v>
      </c>
    </row>
    <row r="20" spans="1:9" s="37" customFormat="1" ht="23.1" customHeight="1" x14ac:dyDescent="0.15">
      <c r="A20" s="304" t="s">
        <v>124</v>
      </c>
      <c r="B20" s="305" t="s">
        <v>117</v>
      </c>
      <c r="C20" s="306"/>
      <c r="D20" s="100">
        <v>88303.785000000003</v>
      </c>
      <c r="E20" s="93">
        <v>100</v>
      </c>
      <c r="F20" s="100">
        <v>73364.864000000001</v>
      </c>
      <c r="G20" s="93">
        <f t="shared" si="0"/>
        <v>83.08235485036117</v>
      </c>
      <c r="H20" s="100">
        <v>87571.353000000003</v>
      </c>
      <c r="I20" s="307">
        <f t="shared" si="1"/>
        <v>99.170554240681753</v>
      </c>
    </row>
    <row r="21" spans="1:9" s="37" customFormat="1" ht="23.1" customHeight="1" thickBot="1" x14ac:dyDescent="0.2">
      <c r="A21" s="304"/>
      <c r="B21" s="308" t="s">
        <v>118</v>
      </c>
      <c r="C21" s="309"/>
      <c r="D21" s="102">
        <v>93954.36</v>
      </c>
      <c r="E21" s="33">
        <v>100</v>
      </c>
      <c r="F21" s="102">
        <v>78798.777000000002</v>
      </c>
      <c r="G21" s="33">
        <f t="shared" si="0"/>
        <v>83.869207347056602</v>
      </c>
      <c r="H21" s="102">
        <v>92694.419000000009</v>
      </c>
      <c r="I21" s="310">
        <f>H21/D21*100</f>
        <v>98.65898612900989</v>
      </c>
    </row>
    <row r="22" spans="1:9" s="37" customFormat="1" ht="23.1" customHeight="1" x14ac:dyDescent="0.15">
      <c r="A22" s="300"/>
      <c r="B22" s="301" t="s">
        <v>113</v>
      </c>
      <c r="C22" s="302"/>
      <c r="D22" s="101">
        <v>221.24199999999999</v>
      </c>
      <c r="E22" s="94">
        <v>100</v>
      </c>
      <c r="F22" s="101">
        <v>204.33500000000001</v>
      </c>
      <c r="G22" s="94">
        <f t="shared" si="0"/>
        <v>92.358141763318002</v>
      </c>
      <c r="H22" s="101">
        <v>219.113</v>
      </c>
      <c r="I22" s="303">
        <f t="shared" si="1"/>
        <v>99.037705318158402</v>
      </c>
    </row>
    <row r="23" spans="1:9" s="37" customFormat="1" ht="23.1" customHeight="1" x14ac:dyDescent="0.15">
      <c r="A23" s="304" t="s">
        <v>125</v>
      </c>
      <c r="B23" s="305" t="s">
        <v>115</v>
      </c>
      <c r="C23" s="306"/>
      <c r="D23" s="100">
        <v>1041.6220000000001</v>
      </c>
      <c r="E23" s="93">
        <v>100</v>
      </c>
      <c r="F23" s="100">
        <v>1023.601</v>
      </c>
      <c r="G23" s="93">
        <f t="shared" si="0"/>
        <v>98.269909813732809</v>
      </c>
      <c r="H23" s="100">
        <v>781.57399999999996</v>
      </c>
      <c r="I23" s="307">
        <f t="shared" si="1"/>
        <v>75.0343214717047</v>
      </c>
    </row>
    <row r="24" spans="1:9" s="37" customFormat="1" ht="23.1" customHeight="1" x14ac:dyDescent="0.15">
      <c r="A24" s="304" t="s">
        <v>126</v>
      </c>
      <c r="B24" s="305" t="s">
        <v>117</v>
      </c>
      <c r="C24" s="306"/>
      <c r="D24" s="100">
        <v>40639.472000000002</v>
      </c>
      <c r="E24" s="93">
        <v>100</v>
      </c>
      <c r="F24" s="100">
        <v>51541.076000000001</v>
      </c>
      <c r="G24" s="93">
        <f t="shared" si="0"/>
        <v>126.82516150800384</v>
      </c>
      <c r="H24" s="100">
        <v>42998.875</v>
      </c>
      <c r="I24" s="307">
        <f t="shared" si="1"/>
        <v>105.80569304640572</v>
      </c>
    </row>
    <row r="25" spans="1:9" s="37" customFormat="1" ht="23.1" customHeight="1" thickBot="1" x14ac:dyDescent="0.2">
      <c r="A25" s="311"/>
      <c r="B25" s="312" t="s">
        <v>118</v>
      </c>
      <c r="C25" s="313"/>
      <c r="D25" s="104">
        <v>41902.336000000003</v>
      </c>
      <c r="E25" s="33">
        <v>100</v>
      </c>
      <c r="F25" s="104">
        <v>52769.012000000002</v>
      </c>
      <c r="G25" s="33">
        <f t="shared" si="0"/>
        <v>125.93334175927566</v>
      </c>
      <c r="H25" s="104">
        <v>43999.561999999998</v>
      </c>
      <c r="I25" s="314">
        <f t="shared" si="1"/>
        <v>105.00503360958204</v>
      </c>
    </row>
    <row r="26" spans="1:9" s="37" customFormat="1" ht="23.1" customHeight="1" x14ac:dyDescent="0.15">
      <c r="A26" s="304"/>
      <c r="B26" s="308" t="s">
        <v>113</v>
      </c>
      <c r="C26" s="309"/>
      <c r="D26" s="102">
        <v>107.765</v>
      </c>
      <c r="E26" s="94">
        <v>100</v>
      </c>
      <c r="F26" s="102">
        <v>118.111</v>
      </c>
      <c r="G26" s="94">
        <f t="shared" si="0"/>
        <v>109.60051964923676</v>
      </c>
      <c r="H26" s="102">
        <v>104.038</v>
      </c>
      <c r="I26" s="310">
        <f t="shared" si="1"/>
        <v>96.541548740314568</v>
      </c>
    </row>
    <row r="27" spans="1:9" s="37" customFormat="1" ht="23.1" customHeight="1" x14ac:dyDescent="0.15">
      <c r="A27" s="304" t="s">
        <v>127</v>
      </c>
      <c r="B27" s="305" t="s">
        <v>115</v>
      </c>
      <c r="C27" s="306"/>
      <c r="D27" s="100">
        <v>386.03500000000003</v>
      </c>
      <c r="E27" s="103">
        <v>100</v>
      </c>
      <c r="F27" s="100">
        <v>411.94799999999998</v>
      </c>
      <c r="G27" s="103">
        <f t="shared" si="0"/>
        <v>106.71260377945005</v>
      </c>
      <c r="H27" s="100">
        <v>229.51599999999999</v>
      </c>
      <c r="I27" s="307">
        <f t="shared" si="1"/>
        <v>59.454712655588217</v>
      </c>
    </row>
    <row r="28" spans="1:9" s="37" customFormat="1" ht="23.1" customHeight="1" x14ac:dyDescent="0.15">
      <c r="A28" s="304" t="s">
        <v>128</v>
      </c>
      <c r="B28" s="305" t="s">
        <v>117</v>
      </c>
      <c r="C28" s="306"/>
      <c r="D28" s="100">
        <v>48195.754999999997</v>
      </c>
      <c r="E28" s="93">
        <v>100</v>
      </c>
      <c r="F28" s="100">
        <v>44357.112999999998</v>
      </c>
      <c r="G28" s="93">
        <f t="shared" si="0"/>
        <v>92.035310993675694</v>
      </c>
      <c r="H28" s="100">
        <v>48463.148999999998</v>
      </c>
      <c r="I28" s="307">
        <f t="shared" si="1"/>
        <v>100.55480819835689</v>
      </c>
    </row>
    <row r="29" spans="1:9" s="37" customFormat="1" ht="23.1" customHeight="1" thickBot="1" x14ac:dyDescent="0.2">
      <c r="A29" s="304"/>
      <c r="B29" s="308" t="s">
        <v>118</v>
      </c>
      <c r="C29" s="309"/>
      <c r="D29" s="102">
        <v>48689.555</v>
      </c>
      <c r="E29" s="33">
        <v>100</v>
      </c>
      <c r="F29" s="102">
        <v>44887.171999999999</v>
      </c>
      <c r="G29" s="33">
        <f t="shared" si="0"/>
        <v>92.190557091762287</v>
      </c>
      <c r="H29" s="102">
        <v>48796.702999999994</v>
      </c>
      <c r="I29" s="310">
        <f t="shared" si="1"/>
        <v>100.22006362555582</v>
      </c>
    </row>
    <row r="30" spans="1:9" s="37" customFormat="1" ht="23.1" customHeight="1" x14ac:dyDescent="0.15">
      <c r="A30" s="300"/>
      <c r="B30" s="301" t="s">
        <v>113</v>
      </c>
      <c r="C30" s="302"/>
      <c r="D30" s="101">
        <v>2831.6590000000001</v>
      </c>
      <c r="E30" s="94">
        <v>100</v>
      </c>
      <c r="F30" s="101">
        <v>2784.7370000000001</v>
      </c>
      <c r="G30" s="94">
        <f t="shared" si="0"/>
        <v>98.342950192802164</v>
      </c>
      <c r="H30" s="101">
        <v>2735.4580000000001</v>
      </c>
      <c r="I30" s="303">
        <f t="shared" si="1"/>
        <v>96.602662961889123</v>
      </c>
    </row>
    <row r="31" spans="1:9" s="37" customFormat="1" ht="23.1" customHeight="1" x14ac:dyDescent="0.15">
      <c r="A31" s="304" t="s">
        <v>129</v>
      </c>
      <c r="B31" s="305" t="s">
        <v>115</v>
      </c>
      <c r="C31" s="306"/>
      <c r="D31" s="100">
        <v>26636.977999999999</v>
      </c>
      <c r="E31" s="93">
        <v>100</v>
      </c>
      <c r="F31" s="100">
        <v>25623.082000000002</v>
      </c>
      <c r="G31" s="93">
        <f t="shared" si="0"/>
        <v>96.193652297944624</v>
      </c>
      <c r="H31" s="100">
        <v>25683.062999999998</v>
      </c>
      <c r="I31" s="307">
        <f t="shared" si="1"/>
        <v>96.418831745853453</v>
      </c>
    </row>
    <row r="32" spans="1:9" s="37" customFormat="1" ht="23.1" customHeight="1" x14ac:dyDescent="0.15">
      <c r="A32" s="304" t="s">
        <v>118</v>
      </c>
      <c r="B32" s="305" t="s">
        <v>117</v>
      </c>
      <c r="C32" s="306"/>
      <c r="D32" s="100">
        <v>378483.96800000005</v>
      </c>
      <c r="E32" s="93">
        <v>100</v>
      </c>
      <c r="F32" s="100">
        <v>377781.92700000003</v>
      </c>
      <c r="G32" s="93">
        <f t="shared" si="0"/>
        <v>99.814512354721458</v>
      </c>
      <c r="H32" s="100">
        <v>372506.64499999996</v>
      </c>
      <c r="I32" s="307">
        <f t="shared" si="1"/>
        <v>98.420719632700511</v>
      </c>
    </row>
    <row r="33" spans="1:9" s="37" customFormat="1" ht="23.1" customHeight="1" thickBot="1" x14ac:dyDescent="0.2">
      <c r="A33" s="315"/>
      <c r="B33" s="316" t="s">
        <v>118</v>
      </c>
      <c r="C33" s="317"/>
      <c r="D33" s="99">
        <v>407952.60500000004</v>
      </c>
      <c r="E33" s="92">
        <v>100</v>
      </c>
      <c r="F33" s="99">
        <v>406189.74600000004</v>
      </c>
      <c r="G33" s="92">
        <f t="shared" si="0"/>
        <v>99.567876518400951</v>
      </c>
      <c r="H33" s="99">
        <v>400925.16599999997</v>
      </c>
      <c r="I33" s="318">
        <f t="shared" si="1"/>
        <v>98.277388374563728</v>
      </c>
    </row>
    <row r="34" spans="1:9" s="37" customFormat="1" ht="24" customHeight="1" thickTop="1" x14ac:dyDescent="0.15">
      <c r="A34" s="287"/>
      <c r="B34" s="287"/>
      <c r="C34" s="287"/>
      <c r="D34" s="33"/>
      <c r="E34" s="33"/>
      <c r="F34" s="33"/>
      <c r="G34" s="33"/>
      <c r="H34" s="33"/>
      <c r="I34" s="33"/>
    </row>
    <row r="35" spans="1:9" s="37" customFormat="1" ht="15.75" customHeight="1" thickBot="1" x14ac:dyDescent="0.2">
      <c r="A35" s="287"/>
      <c r="B35" s="288"/>
      <c r="C35" s="288"/>
      <c r="D35" s="35"/>
      <c r="E35" s="35"/>
      <c r="F35" s="35"/>
      <c r="G35" s="35"/>
      <c r="H35" s="283" t="s">
        <v>106</v>
      </c>
      <c r="I35" s="283"/>
    </row>
    <row r="36" spans="1:9" s="37" customFormat="1" ht="23.1" customHeight="1" thickTop="1" x14ac:dyDescent="0.15">
      <c r="A36" s="289" t="s">
        <v>107</v>
      </c>
      <c r="B36" s="290"/>
      <c r="C36" s="291"/>
      <c r="D36" s="238" t="s">
        <v>130</v>
      </c>
      <c r="E36" s="239"/>
      <c r="F36" s="239"/>
      <c r="G36" s="239"/>
      <c r="H36" s="239"/>
      <c r="I36" s="240"/>
    </row>
    <row r="37" spans="1:9" s="37" customFormat="1" ht="23.1" customHeight="1" x14ac:dyDescent="0.15">
      <c r="A37" s="292"/>
      <c r="B37" s="293"/>
      <c r="C37" s="293" t="s">
        <v>109</v>
      </c>
      <c r="D37" s="236" t="s">
        <v>190</v>
      </c>
      <c r="E37" s="76"/>
      <c r="F37" s="236" t="s">
        <v>204</v>
      </c>
      <c r="G37" s="76"/>
      <c r="H37" s="236" t="s">
        <v>231</v>
      </c>
      <c r="I37" s="295"/>
    </row>
    <row r="38" spans="1:9" s="37" customFormat="1" ht="23.1" customHeight="1" thickBot="1" x14ac:dyDescent="0.2">
      <c r="A38" s="319" t="s">
        <v>110</v>
      </c>
      <c r="B38" s="297" t="s">
        <v>111</v>
      </c>
      <c r="C38" s="320"/>
      <c r="D38" s="237"/>
      <c r="E38" s="77" t="s">
        <v>112</v>
      </c>
      <c r="F38" s="237"/>
      <c r="G38" s="77" t="s">
        <v>112</v>
      </c>
      <c r="H38" s="237"/>
      <c r="I38" s="299" t="s">
        <v>112</v>
      </c>
    </row>
    <row r="39" spans="1:9" s="37" customFormat="1" ht="23.1" customHeight="1" x14ac:dyDescent="0.15">
      <c r="A39" s="300"/>
      <c r="B39" s="321" t="s">
        <v>113</v>
      </c>
      <c r="C39" s="321"/>
      <c r="D39" s="30">
        <v>302.78699999999998</v>
      </c>
      <c r="E39" s="30">
        <v>100</v>
      </c>
      <c r="F39" s="30">
        <v>318.22699999999998</v>
      </c>
      <c r="G39" s="94">
        <f>F39/D39*100</f>
        <v>105.09929422333191</v>
      </c>
      <c r="H39" s="30">
        <v>303.86500000000001</v>
      </c>
      <c r="I39" s="303">
        <f>H39/D39*100</f>
        <v>100.3560258531575</v>
      </c>
    </row>
    <row r="40" spans="1:9" s="37" customFormat="1" ht="23.1" customHeight="1" x14ac:dyDescent="0.15">
      <c r="A40" s="304" t="s">
        <v>114</v>
      </c>
      <c r="B40" s="322" t="s">
        <v>115</v>
      </c>
      <c r="C40" s="322"/>
      <c r="D40" s="31">
        <v>5780.3829999999998</v>
      </c>
      <c r="E40" s="31">
        <v>100</v>
      </c>
      <c r="F40" s="31">
        <v>6016.3459999999995</v>
      </c>
      <c r="G40" s="93">
        <f t="shared" ref="G40:G66" si="2">F40/D40*100</f>
        <v>104.08213434992111</v>
      </c>
      <c r="H40" s="31">
        <v>5810.7830000000004</v>
      </c>
      <c r="I40" s="307">
        <f t="shared" ref="I40:I66" si="3">H40/D40*100</f>
        <v>100.52591670828733</v>
      </c>
    </row>
    <row r="41" spans="1:9" s="37" customFormat="1" ht="23.1" customHeight="1" x14ac:dyDescent="0.15">
      <c r="A41" s="304" t="s">
        <v>116</v>
      </c>
      <c r="B41" s="322" t="s">
        <v>117</v>
      </c>
      <c r="C41" s="322"/>
      <c r="D41" s="31">
        <v>49084.995000000003</v>
      </c>
      <c r="E41" s="31">
        <v>100</v>
      </c>
      <c r="F41" s="31">
        <v>47651.792000000001</v>
      </c>
      <c r="G41" s="93">
        <f t="shared" si="2"/>
        <v>97.080160647872134</v>
      </c>
      <c r="H41" s="31">
        <v>56766.896000000001</v>
      </c>
      <c r="I41" s="307">
        <f t="shared" si="3"/>
        <v>115.65020226649712</v>
      </c>
    </row>
    <row r="42" spans="1:9" s="37" customFormat="1" ht="23.1" customHeight="1" thickBot="1" x14ac:dyDescent="0.2">
      <c r="A42" s="304"/>
      <c r="B42" s="323" t="s">
        <v>118</v>
      </c>
      <c r="C42" s="323"/>
      <c r="D42" s="32">
        <v>55168.165000000001</v>
      </c>
      <c r="E42" s="98">
        <v>100</v>
      </c>
      <c r="F42" s="32">
        <v>53986.364999999998</v>
      </c>
      <c r="G42" s="33">
        <f t="shared" si="2"/>
        <v>97.857822532252058</v>
      </c>
      <c r="H42" s="32">
        <v>62881.544000000002</v>
      </c>
      <c r="I42" s="310">
        <f t="shared" si="3"/>
        <v>113.98157614994082</v>
      </c>
    </row>
    <row r="43" spans="1:9" s="37" customFormat="1" ht="23.1" customHeight="1" x14ac:dyDescent="0.15">
      <c r="A43" s="300"/>
      <c r="B43" s="321" t="s">
        <v>113</v>
      </c>
      <c r="C43" s="321"/>
      <c r="D43" s="30">
        <v>716.697</v>
      </c>
      <c r="E43" s="97">
        <v>100</v>
      </c>
      <c r="F43" s="30">
        <v>732.5</v>
      </c>
      <c r="G43" s="94">
        <f t="shared" si="2"/>
        <v>102.20497644053206</v>
      </c>
      <c r="H43" s="30">
        <v>696.57100000000003</v>
      </c>
      <c r="I43" s="303">
        <f t="shared" si="3"/>
        <v>97.191839787246209</v>
      </c>
    </row>
    <row r="44" spans="1:9" s="37" customFormat="1" ht="23.1" customHeight="1" x14ac:dyDescent="0.15">
      <c r="A44" s="304" t="s">
        <v>119</v>
      </c>
      <c r="B44" s="322" t="s">
        <v>115</v>
      </c>
      <c r="C44" s="322"/>
      <c r="D44" s="31">
        <v>1733.8820000000001</v>
      </c>
      <c r="E44" s="31">
        <v>100</v>
      </c>
      <c r="F44" s="31">
        <v>1437.192</v>
      </c>
      <c r="G44" s="93">
        <f t="shared" si="2"/>
        <v>82.888685619898013</v>
      </c>
      <c r="H44" s="31">
        <v>1387.4069999999999</v>
      </c>
      <c r="I44" s="307">
        <f t="shared" si="3"/>
        <v>80.017382959163314</v>
      </c>
    </row>
    <row r="45" spans="1:9" s="37" customFormat="1" ht="23.1" customHeight="1" x14ac:dyDescent="0.15">
      <c r="A45" s="304" t="s">
        <v>120</v>
      </c>
      <c r="B45" s="322" t="s">
        <v>117</v>
      </c>
      <c r="C45" s="322"/>
      <c r="D45" s="31">
        <v>61688.726999999999</v>
      </c>
      <c r="E45" s="31">
        <v>100</v>
      </c>
      <c r="F45" s="31">
        <v>65394.567000000003</v>
      </c>
      <c r="G45" s="93">
        <f t="shared" si="2"/>
        <v>106.00732124039453</v>
      </c>
      <c r="H45" s="31">
        <v>57978.805</v>
      </c>
      <c r="I45" s="307">
        <f t="shared" si="3"/>
        <v>93.986061667312413</v>
      </c>
    </row>
    <row r="46" spans="1:9" s="37" customFormat="1" ht="23.1" customHeight="1" thickBot="1" x14ac:dyDescent="0.2">
      <c r="A46" s="311"/>
      <c r="B46" s="324" t="s">
        <v>118</v>
      </c>
      <c r="C46" s="324"/>
      <c r="D46" s="32">
        <v>64139.305999999997</v>
      </c>
      <c r="E46" s="96">
        <v>100</v>
      </c>
      <c r="F46" s="32">
        <v>67564.259000000005</v>
      </c>
      <c r="G46" s="33">
        <f t="shared" si="2"/>
        <v>105.33986600977568</v>
      </c>
      <c r="H46" s="32">
        <v>60062.783000000003</v>
      </c>
      <c r="I46" s="314">
        <f t="shared" si="3"/>
        <v>93.644267058330826</v>
      </c>
    </row>
    <row r="47" spans="1:9" s="37" customFormat="1" ht="23.1" customHeight="1" x14ac:dyDescent="0.15">
      <c r="A47" s="304"/>
      <c r="B47" s="323" t="s">
        <v>113</v>
      </c>
      <c r="C47" s="323"/>
      <c r="D47" s="30">
        <v>841.55600000000004</v>
      </c>
      <c r="E47" s="95">
        <v>100</v>
      </c>
      <c r="F47" s="30">
        <v>821.32799999999997</v>
      </c>
      <c r="G47" s="94">
        <f t="shared" si="2"/>
        <v>97.596357223999348</v>
      </c>
      <c r="H47" s="30">
        <v>825.65700000000004</v>
      </c>
      <c r="I47" s="310">
        <f t="shared" si="3"/>
        <v>98.110761494184587</v>
      </c>
    </row>
    <row r="48" spans="1:9" s="37" customFormat="1" ht="23.1" customHeight="1" x14ac:dyDescent="0.15">
      <c r="A48" s="304" t="s">
        <v>121</v>
      </c>
      <c r="B48" s="322" t="s">
        <v>115</v>
      </c>
      <c r="C48" s="322"/>
      <c r="D48" s="31">
        <v>10588.77</v>
      </c>
      <c r="E48" s="31">
        <v>100</v>
      </c>
      <c r="F48" s="31">
        <v>10639.785</v>
      </c>
      <c r="G48" s="93">
        <f t="shared" si="2"/>
        <v>100.48178400324117</v>
      </c>
      <c r="H48" s="31">
        <v>10112.495000000001</v>
      </c>
      <c r="I48" s="307">
        <f t="shared" si="3"/>
        <v>95.502074367466676</v>
      </c>
    </row>
    <row r="49" spans="1:9" s="37" customFormat="1" ht="23.1" customHeight="1" x14ac:dyDescent="0.15">
      <c r="A49" s="304" t="s">
        <v>122</v>
      </c>
      <c r="B49" s="322" t="s">
        <v>117</v>
      </c>
      <c r="C49" s="322"/>
      <c r="D49" s="31">
        <v>86114.221999999994</v>
      </c>
      <c r="E49" s="31">
        <v>100</v>
      </c>
      <c r="F49" s="31">
        <v>90514.62</v>
      </c>
      <c r="G49" s="93">
        <f t="shared" si="2"/>
        <v>105.10995500836087</v>
      </c>
      <c r="H49" s="31">
        <v>77721.024999999994</v>
      </c>
      <c r="I49" s="307">
        <f t="shared" si="3"/>
        <v>90.253413657966973</v>
      </c>
    </row>
    <row r="50" spans="1:9" s="37" customFormat="1" ht="23.1" customHeight="1" thickBot="1" x14ac:dyDescent="0.2">
      <c r="A50" s="304"/>
      <c r="B50" s="323" t="s">
        <v>118</v>
      </c>
      <c r="C50" s="323"/>
      <c r="D50" s="32">
        <v>97544.547999999995</v>
      </c>
      <c r="E50" s="98">
        <v>100</v>
      </c>
      <c r="F50" s="32">
        <v>101975.73299999999</v>
      </c>
      <c r="G50" s="33">
        <f t="shared" si="2"/>
        <v>104.54272954342872</v>
      </c>
      <c r="H50" s="32">
        <v>88659.176999999996</v>
      </c>
      <c r="I50" s="310">
        <f t="shared" si="3"/>
        <v>90.890960917672203</v>
      </c>
    </row>
    <row r="51" spans="1:9" s="37" customFormat="1" ht="23.1" customHeight="1" x14ac:dyDescent="0.15">
      <c r="A51" s="300"/>
      <c r="B51" s="321" t="s">
        <v>113</v>
      </c>
      <c r="C51" s="321"/>
      <c r="D51" s="30">
        <v>894.08699999999999</v>
      </c>
      <c r="E51" s="97">
        <v>100</v>
      </c>
      <c r="F51" s="30">
        <v>890.99400000000003</v>
      </c>
      <c r="G51" s="94">
        <f t="shared" si="2"/>
        <v>99.654060510889892</v>
      </c>
      <c r="H51" s="30">
        <v>881.87099999999998</v>
      </c>
      <c r="I51" s="303">
        <f t="shared" si="3"/>
        <v>98.633690010032581</v>
      </c>
    </row>
    <row r="52" spans="1:9" s="37" customFormat="1" ht="23.1" customHeight="1" x14ac:dyDescent="0.15">
      <c r="A52" s="304" t="s">
        <v>123</v>
      </c>
      <c r="B52" s="322" t="s">
        <v>115</v>
      </c>
      <c r="C52" s="322"/>
      <c r="D52" s="31">
        <v>6232.3069999999998</v>
      </c>
      <c r="E52" s="31">
        <v>100</v>
      </c>
      <c r="F52" s="31">
        <v>5770.4359999999997</v>
      </c>
      <c r="G52" s="93">
        <f t="shared" si="2"/>
        <v>92.589084587777847</v>
      </c>
      <c r="H52" s="31">
        <v>5605.0370000000003</v>
      </c>
      <c r="I52" s="307">
        <f t="shared" si="3"/>
        <v>89.935187724224761</v>
      </c>
    </row>
    <row r="53" spans="1:9" s="37" customFormat="1" ht="23.1" customHeight="1" x14ac:dyDescent="0.15">
      <c r="A53" s="304" t="s">
        <v>124</v>
      </c>
      <c r="B53" s="322" t="s">
        <v>117</v>
      </c>
      <c r="C53" s="322"/>
      <c r="D53" s="31">
        <v>88864.373999999996</v>
      </c>
      <c r="E53" s="31">
        <v>100</v>
      </c>
      <c r="F53" s="31">
        <v>73753.024999999994</v>
      </c>
      <c r="G53" s="93">
        <f t="shared" si="2"/>
        <v>82.995042535268411</v>
      </c>
      <c r="H53" s="31">
        <v>84555.414999999994</v>
      </c>
      <c r="I53" s="307">
        <f t="shared" si="3"/>
        <v>95.151083830287263</v>
      </c>
    </row>
    <row r="54" spans="1:9" s="37" customFormat="1" ht="23.1" customHeight="1" thickBot="1" x14ac:dyDescent="0.2">
      <c r="A54" s="311"/>
      <c r="B54" s="324" t="s">
        <v>118</v>
      </c>
      <c r="C54" s="324"/>
      <c r="D54" s="32">
        <v>95990.767999999996</v>
      </c>
      <c r="E54" s="96">
        <v>100</v>
      </c>
      <c r="F54" s="32">
        <v>80414.454999999987</v>
      </c>
      <c r="G54" s="33">
        <f t="shared" si="2"/>
        <v>83.773113472745621</v>
      </c>
      <c r="H54" s="32">
        <v>91042.322999999989</v>
      </c>
      <c r="I54" s="314">
        <f t="shared" si="3"/>
        <v>94.84487404038687</v>
      </c>
    </row>
    <row r="55" spans="1:9" s="37" customFormat="1" ht="23.1" customHeight="1" x14ac:dyDescent="0.15">
      <c r="A55" s="304"/>
      <c r="B55" s="323" t="s">
        <v>113</v>
      </c>
      <c r="C55" s="323"/>
      <c r="D55" s="30">
        <v>224.64500000000001</v>
      </c>
      <c r="E55" s="95">
        <v>100</v>
      </c>
      <c r="F55" s="30">
        <v>206.286</v>
      </c>
      <c r="G55" s="94">
        <f t="shared" si="2"/>
        <v>91.827550134656903</v>
      </c>
      <c r="H55" s="30">
        <v>205.46100000000001</v>
      </c>
      <c r="I55" s="310">
        <f t="shared" si="3"/>
        <v>91.460304035255618</v>
      </c>
    </row>
    <row r="56" spans="1:9" s="37" customFormat="1" ht="23.1" customHeight="1" x14ac:dyDescent="0.15">
      <c r="A56" s="304" t="s">
        <v>125</v>
      </c>
      <c r="B56" s="322" t="s">
        <v>115</v>
      </c>
      <c r="C56" s="322"/>
      <c r="D56" s="31">
        <v>2529.7959999999998</v>
      </c>
      <c r="E56" s="31">
        <v>100</v>
      </c>
      <c r="F56" s="31">
        <v>2730.2260000000001</v>
      </c>
      <c r="G56" s="93">
        <f t="shared" si="2"/>
        <v>107.92277321965884</v>
      </c>
      <c r="H56" s="31">
        <v>2426.424</v>
      </c>
      <c r="I56" s="307">
        <f t="shared" si="3"/>
        <v>95.913820719141</v>
      </c>
    </row>
    <row r="57" spans="1:9" s="37" customFormat="1" ht="23.1" customHeight="1" x14ac:dyDescent="0.15">
      <c r="A57" s="304" t="s">
        <v>126</v>
      </c>
      <c r="B57" s="322" t="s">
        <v>117</v>
      </c>
      <c r="C57" s="322"/>
      <c r="D57" s="31">
        <v>43091.203000000001</v>
      </c>
      <c r="E57" s="31">
        <v>100</v>
      </c>
      <c r="F57" s="31">
        <v>52813.228999999999</v>
      </c>
      <c r="G57" s="93">
        <f t="shared" si="2"/>
        <v>122.56150982835175</v>
      </c>
      <c r="H57" s="31">
        <v>44652.462</v>
      </c>
      <c r="I57" s="307">
        <f t="shared" si="3"/>
        <v>103.6231501821845</v>
      </c>
    </row>
    <row r="58" spans="1:9" s="37" customFormat="1" ht="23.1" customHeight="1" thickBot="1" x14ac:dyDescent="0.2">
      <c r="A58" s="304"/>
      <c r="B58" s="323" t="s">
        <v>118</v>
      </c>
      <c r="C58" s="323"/>
      <c r="D58" s="32">
        <v>45845.644</v>
      </c>
      <c r="E58" s="98">
        <v>100</v>
      </c>
      <c r="F58" s="32">
        <v>55749.741000000002</v>
      </c>
      <c r="G58" s="33">
        <f t="shared" si="2"/>
        <v>121.6031363852147</v>
      </c>
      <c r="H58" s="32">
        <v>47284.347000000002</v>
      </c>
      <c r="I58" s="310">
        <f t="shared" si="3"/>
        <v>103.13814546917479</v>
      </c>
    </row>
    <row r="59" spans="1:9" s="37" customFormat="1" ht="23.1" customHeight="1" x14ac:dyDescent="0.15">
      <c r="A59" s="300"/>
      <c r="B59" s="321" t="s">
        <v>113</v>
      </c>
      <c r="C59" s="321"/>
      <c r="D59" s="30">
        <v>90.248000000000005</v>
      </c>
      <c r="E59" s="97">
        <v>100</v>
      </c>
      <c r="F59" s="30">
        <v>89.483999999999995</v>
      </c>
      <c r="G59" s="94">
        <f t="shared" si="2"/>
        <v>99.153443843630868</v>
      </c>
      <c r="H59" s="30">
        <v>80.45</v>
      </c>
      <c r="I59" s="303">
        <f t="shared" si="3"/>
        <v>89.143249711904971</v>
      </c>
    </row>
    <row r="60" spans="1:9" s="37" customFormat="1" ht="23.1" customHeight="1" x14ac:dyDescent="0.15">
      <c r="A60" s="304" t="s">
        <v>127</v>
      </c>
      <c r="B60" s="322" t="s">
        <v>115</v>
      </c>
      <c r="C60" s="322"/>
      <c r="D60" s="31">
        <v>628.58900000000006</v>
      </c>
      <c r="E60" s="31">
        <v>100</v>
      </c>
      <c r="F60" s="31">
        <v>716.69</v>
      </c>
      <c r="G60" s="93">
        <f t="shared" si="2"/>
        <v>114.01567637995574</v>
      </c>
      <c r="H60" s="31">
        <v>638.94000000000005</v>
      </c>
      <c r="I60" s="307">
        <f t="shared" si="3"/>
        <v>101.6467039671391</v>
      </c>
    </row>
    <row r="61" spans="1:9" s="37" customFormat="1" ht="23.1" customHeight="1" x14ac:dyDescent="0.15">
      <c r="A61" s="304" t="s">
        <v>128</v>
      </c>
      <c r="B61" s="322" t="s">
        <v>117</v>
      </c>
      <c r="C61" s="322"/>
      <c r="D61" s="31">
        <v>50483.252</v>
      </c>
      <c r="E61" s="31">
        <v>100</v>
      </c>
      <c r="F61" s="31">
        <v>47338.614999999998</v>
      </c>
      <c r="G61" s="93">
        <f t="shared" si="2"/>
        <v>93.770930208695745</v>
      </c>
      <c r="H61" s="31">
        <v>49554.025999999998</v>
      </c>
      <c r="I61" s="307">
        <f t="shared" si="3"/>
        <v>98.159338071168619</v>
      </c>
    </row>
    <row r="62" spans="1:9" s="37" customFormat="1" ht="23.1" customHeight="1" thickBot="1" x14ac:dyDescent="0.2">
      <c r="A62" s="311"/>
      <c r="B62" s="324" t="s">
        <v>118</v>
      </c>
      <c r="C62" s="324"/>
      <c r="D62" s="32">
        <v>51202.089</v>
      </c>
      <c r="E62" s="96">
        <v>100</v>
      </c>
      <c r="F62" s="32">
        <v>48144.788999999997</v>
      </c>
      <c r="G62" s="33">
        <f t="shared" si="2"/>
        <v>94.028954560818789</v>
      </c>
      <c r="H62" s="32">
        <v>50273.415999999997</v>
      </c>
      <c r="I62" s="314">
        <f t="shared" si="3"/>
        <v>98.186259548902385</v>
      </c>
    </row>
    <row r="63" spans="1:9" s="37" customFormat="1" ht="23.1" customHeight="1" x14ac:dyDescent="0.15">
      <c r="A63" s="304"/>
      <c r="B63" s="323" t="s">
        <v>113</v>
      </c>
      <c r="C63" s="323"/>
      <c r="D63" s="30">
        <v>3070.02</v>
      </c>
      <c r="E63" s="95">
        <v>100</v>
      </c>
      <c r="F63" s="30">
        <v>3058.819</v>
      </c>
      <c r="G63" s="94">
        <f t="shared" si="2"/>
        <v>99.635148956684318</v>
      </c>
      <c r="H63" s="30">
        <v>2993.875</v>
      </c>
      <c r="I63" s="310">
        <f>H63/D63*100</f>
        <v>97.519722998547238</v>
      </c>
    </row>
    <row r="64" spans="1:9" s="37" customFormat="1" ht="23.1" customHeight="1" x14ac:dyDescent="0.15">
      <c r="A64" s="304" t="s">
        <v>129</v>
      </c>
      <c r="B64" s="322" t="s">
        <v>115</v>
      </c>
      <c r="C64" s="322"/>
      <c r="D64" s="31">
        <v>27493.726999999999</v>
      </c>
      <c r="E64" s="31">
        <v>100</v>
      </c>
      <c r="F64" s="31">
        <v>27310.674999999996</v>
      </c>
      <c r="G64" s="93">
        <f t="shared" si="2"/>
        <v>99.334204489627751</v>
      </c>
      <c r="H64" s="31">
        <v>25981.085999999999</v>
      </c>
      <c r="I64" s="307">
        <f t="shared" si="3"/>
        <v>94.498232269491879</v>
      </c>
    </row>
    <row r="65" spans="1:9" s="37" customFormat="1" ht="23.1" customHeight="1" x14ac:dyDescent="0.15">
      <c r="A65" s="304" t="s">
        <v>118</v>
      </c>
      <c r="B65" s="322" t="s">
        <v>117</v>
      </c>
      <c r="C65" s="322"/>
      <c r="D65" s="31">
        <v>379326.77299999999</v>
      </c>
      <c r="E65" s="31">
        <v>100</v>
      </c>
      <c r="F65" s="31">
        <v>377465.84799999994</v>
      </c>
      <c r="G65" s="93">
        <f t="shared" si="2"/>
        <v>99.509413747602764</v>
      </c>
      <c r="H65" s="31">
        <v>371228.62900000002</v>
      </c>
      <c r="I65" s="307">
        <f t="shared" si="3"/>
        <v>97.865127226334764</v>
      </c>
    </row>
    <row r="66" spans="1:9" s="37" customFormat="1" ht="23.1" customHeight="1" thickBot="1" x14ac:dyDescent="0.2">
      <c r="A66" s="315"/>
      <c r="B66" s="325" t="s">
        <v>118</v>
      </c>
      <c r="C66" s="325"/>
      <c r="D66" s="34">
        <v>409890.51999999996</v>
      </c>
      <c r="E66" s="34">
        <v>100</v>
      </c>
      <c r="F66" s="34">
        <v>407835.34199999995</v>
      </c>
      <c r="G66" s="92">
        <f t="shared" si="2"/>
        <v>99.498603187992728</v>
      </c>
      <c r="H66" s="34">
        <v>400203.59</v>
      </c>
      <c r="I66" s="318">
        <f t="shared" si="3"/>
        <v>97.63670308842471</v>
      </c>
    </row>
    <row r="67" spans="1:9" s="37" customFormat="1" ht="16.5" customHeight="1" thickTop="1" x14ac:dyDescent="0.15">
      <c r="A67" s="288" t="s">
        <v>220</v>
      </c>
      <c r="B67" s="288" t="s">
        <v>192</v>
      </c>
      <c r="C67" s="288"/>
      <c r="D67" s="35"/>
      <c r="E67" s="35"/>
      <c r="F67" s="35"/>
      <c r="G67" s="35" t="s">
        <v>131</v>
      </c>
      <c r="H67" s="35"/>
      <c r="I67" s="35"/>
    </row>
    <row r="68" spans="1:9" s="37" customFormat="1" ht="16.5" customHeight="1" x14ac:dyDescent="0.15">
      <c r="A68" s="288"/>
      <c r="B68" s="288" t="s">
        <v>132</v>
      </c>
      <c r="C68" s="288"/>
      <c r="D68" s="35"/>
      <c r="E68" s="35"/>
      <c r="G68" s="35"/>
      <c r="H68" s="284"/>
      <c r="I68" s="35"/>
    </row>
    <row r="69" spans="1:9" s="37" customFormat="1" x14ac:dyDescent="0.15">
      <c r="A69" s="326"/>
      <c r="B69" s="288" t="s">
        <v>232</v>
      </c>
      <c r="C69" s="326"/>
      <c r="D69" s="327"/>
      <c r="E69" s="36"/>
      <c r="F69" s="36"/>
      <c r="G69" s="36"/>
      <c r="H69" s="36"/>
      <c r="I69" s="36"/>
    </row>
    <row r="70" spans="1:9" s="37" customFormat="1" x14ac:dyDescent="0.15">
      <c r="A70" s="326"/>
      <c r="B70" s="288"/>
      <c r="C70" s="326"/>
      <c r="D70" s="36"/>
      <c r="E70" s="36"/>
      <c r="F70" s="36"/>
      <c r="G70" s="36"/>
      <c r="H70" s="36"/>
      <c r="I70" s="36"/>
    </row>
    <row r="180" spans="9:10" x14ac:dyDescent="0.15">
      <c r="I180" s="326"/>
      <c r="J180" s="326"/>
    </row>
    <row r="181" spans="9:10" x14ac:dyDescent="0.15">
      <c r="I181" s="326"/>
      <c r="J181" s="326"/>
    </row>
  </sheetData>
  <mergeCells count="68">
    <mergeCell ref="B66:C6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D37:D38"/>
    <mergeCell ref="F37:F38"/>
    <mergeCell ref="H37:H38"/>
    <mergeCell ref="B39:C39"/>
    <mergeCell ref="B40:C40"/>
    <mergeCell ref="B41:C41"/>
    <mergeCell ref="B30:C30"/>
    <mergeCell ref="B31:C31"/>
    <mergeCell ref="B32:C32"/>
    <mergeCell ref="B33:C33"/>
    <mergeCell ref="H35:I35"/>
    <mergeCell ref="A36:C36"/>
    <mergeCell ref="D36:I36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H2:I2"/>
    <mergeCell ref="A3:C3"/>
    <mergeCell ref="D3:I3"/>
    <mergeCell ref="D4:D5"/>
    <mergeCell ref="F4:F5"/>
    <mergeCell ref="H4:H5"/>
  </mergeCells>
  <phoneticPr fontId="3"/>
  <pageMargins left="0.78740157480314965" right="0.78740157480314965" top="0.98425196850393704" bottom="0.78740157480314965" header="0.51181102362204722" footer="0.51181102362204722"/>
  <pageSetup paperSize="9" scale="90" orientation="portrait" r:id="rId1"/>
  <headerFooter alignWithMargins="0"/>
  <rowBreaks count="1" manualBreakCount="1">
    <brk id="3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26DD-E181-423F-910C-B257FB383D23}">
  <dimension ref="A1:W71"/>
  <sheetViews>
    <sheetView zoomScaleNormal="100" workbookViewId="0">
      <pane xSplit="2" ySplit="4" topLeftCell="C5" activePane="bottomRight" state="frozen"/>
      <selection activeCell="I6" sqref="I6"/>
      <selection pane="topRight" activeCell="I6" sqref="I6"/>
      <selection pane="bottomLeft" activeCell="I6" sqref="I6"/>
      <selection pane="bottomRight"/>
    </sheetView>
  </sheetViews>
  <sheetFormatPr defaultRowHeight="13.5" x14ac:dyDescent="0.15"/>
  <cols>
    <col min="1" max="1" width="5.125" style="153" customWidth="1"/>
    <col min="2" max="2" width="11.625" style="151" customWidth="1"/>
    <col min="3" max="3" width="7.625" style="154" customWidth="1"/>
    <col min="4" max="4" width="8.375" style="154" customWidth="1"/>
    <col min="5" max="11" width="7.625" style="154" customWidth="1"/>
    <col min="12" max="12" width="9" style="110"/>
    <col min="13" max="256" width="9" style="26"/>
    <col min="257" max="257" width="5.125" style="26" customWidth="1"/>
    <col min="258" max="258" width="11.625" style="26" customWidth="1"/>
    <col min="259" max="259" width="7.625" style="26" customWidth="1"/>
    <col min="260" max="260" width="8.375" style="26" customWidth="1"/>
    <col min="261" max="267" width="7.625" style="26" customWidth="1"/>
    <col min="268" max="512" width="9" style="26"/>
    <col min="513" max="513" width="5.125" style="26" customWidth="1"/>
    <col min="514" max="514" width="11.625" style="26" customWidth="1"/>
    <col min="515" max="515" width="7.625" style="26" customWidth="1"/>
    <col min="516" max="516" width="8.375" style="26" customWidth="1"/>
    <col min="517" max="523" width="7.625" style="26" customWidth="1"/>
    <col min="524" max="768" width="9" style="26"/>
    <col min="769" max="769" width="5.125" style="26" customWidth="1"/>
    <col min="770" max="770" width="11.625" style="26" customWidth="1"/>
    <col min="771" max="771" width="7.625" style="26" customWidth="1"/>
    <col min="772" max="772" width="8.375" style="26" customWidth="1"/>
    <col min="773" max="779" width="7.625" style="26" customWidth="1"/>
    <col min="780" max="1024" width="9" style="26"/>
    <col min="1025" max="1025" width="5.125" style="26" customWidth="1"/>
    <col min="1026" max="1026" width="11.625" style="26" customWidth="1"/>
    <col min="1027" max="1027" width="7.625" style="26" customWidth="1"/>
    <col min="1028" max="1028" width="8.375" style="26" customWidth="1"/>
    <col min="1029" max="1035" width="7.625" style="26" customWidth="1"/>
    <col min="1036" max="1280" width="9" style="26"/>
    <col min="1281" max="1281" width="5.125" style="26" customWidth="1"/>
    <col min="1282" max="1282" width="11.625" style="26" customWidth="1"/>
    <col min="1283" max="1283" width="7.625" style="26" customWidth="1"/>
    <col min="1284" max="1284" width="8.375" style="26" customWidth="1"/>
    <col min="1285" max="1291" width="7.625" style="26" customWidth="1"/>
    <col min="1292" max="1536" width="9" style="26"/>
    <col min="1537" max="1537" width="5.125" style="26" customWidth="1"/>
    <col min="1538" max="1538" width="11.625" style="26" customWidth="1"/>
    <col min="1539" max="1539" width="7.625" style="26" customWidth="1"/>
    <col min="1540" max="1540" width="8.375" style="26" customWidth="1"/>
    <col min="1541" max="1547" width="7.625" style="26" customWidth="1"/>
    <col min="1548" max="1792" width="9" style="26"/>
    <col min="1793" max="1793" width="5.125" style="26" customWidth="1"/>
    <col min="1794" max="1794" width="11.625" style="26" customWidth="1"/>
    <col min="1795" max="1795" width="7.625" style="26" customWidth="1"/>
    <col min="1796" max="1796" width="8.375" style="26" customWidth="1"/>
    <col min="1797" max="1803" width="7.625" style="26" customWidth="1"/>
    <col min="1804" max="2048" width="9" style="26"/>
    <col min="2049" max="2049" width="5.125" style="26" customWidth="1"/>
    <col min="2050" max="2050" width="11.625" style="26" customWidth="1"/>
    <col min="2051" max="2051" width="7.625" style="26" customWidth="1"/>
    <col min="2052" max="2052" width="8.375" style="26" customWidth="1"/>
    <col min="2053" max="2059" width="7.625" style="26" customWidth="1"/>
    <col min="2060" max="2304" width="9" style="26"/>
    <col min="2305" max="2305" width="5.125" style="26" customWidth="1"/>
    <col min="2306" max="2306" width="11.625" style="26" customWidth="1"/>
    <col min="2307" max="2307" width="7.625" style="26" customWidth="1"/>
    <col min="2308" max="2308" width="8.375" style="26" customWidth="1"/>
    <col min="2309" max="2315" width="7.625" style="26" customWidth="1"/>
    <col min="2316" max="2560" width="9" style="26"/>
    <col min="2561" max="2561" width="5.125" style="26" customWidth="1"/>
    <col min="2562" max="2562" width="11.625" style="26" customWidth="1"/>
    <col min="2563" max="2563" width="7.625" style="26" customWidth="1"/>
    <col min="2564" max="2564" width="8.375" style="26" customWidth="1"/>
    <col min="2565" max="2571" width="7.625" style="26" customWidth="1"/>
    <col min="2572" max="2816" width="9" style="26"/>
    <col min="2817" max="2817" width="5.125" style="26" customWidth="1"/>
    <col min="2818" max="2818" width="11.625" style="26" customWidth="1"/>
    <col min="2819" max="2819" width="7.625" style="26" customWidth="1"/>
    <col min="2820" max="2820" width="8.375" style="26" customWidth="1"/>
    <col min="2821" max="2827" width="7.625" style="26" customWidth="1"/>
    <col min="2828" max="3072" width="9" style="26"/>
    <col min="3073" max="3073" width="5.125" style="26" customWidth="1"/>
    <col min="3074" max="3074" width="11.625" style="26" customWidth="1"/>
    <col min="3075" max="3075" width="7.625" style="26" customWidth="1"/>
    <col min="3076" max="3076" width="8.375" style="26" customWidth="1"/>
    <col min="3077" max="3083" width="7.625" style="26" customWidth="1"/>
    <col min="3084" max="3328" width="9" style="26"/>
    <col min="3329" max="3329" width="5.125" style="26" customWidth="1"/>
    <col min="3330" max="3330" width="11.625" style="26" customWidth="1"/>
    <col min="3331" max="3331" width="7.625" style="26" customWidth="1"/>
    <col min="3332" max="3332" width="8.375" style="26" customWidth="1"/>
    <col min="3333" max="3339" width="7.625" style="26" customWidth="1"/>
    <col min="3340" max="3584" width="9" style="26"/>
    <col min="3585" max="3585" width="5.125" style="26" customWidth="1"/>
    <col min="3586" max="3586" width="11.625" style="26" customWidth="1"/>
    <col min="3587" max="3587" width="7.625" style="26" customWidth="1"/>
    <col min="3588" max="3588" width="8.375" style="26" customWidth="1"/>
    <col min="3589" max="3595" width="7.625" style="26" customWidth="1"/>
    <col min="3596" max="3840" width="9" style="26"/>
    <col min="3841" max="3841" width="5.125" style="26" customWidth="1"/>
    <col min="3842" max="3842" width="11.625" style="26" customWidth="1"/>
    <col min="3843" max="3843" width="7.625" style="26" customWidth="1"/>
    <col min="3844" max="3844" width="8.375" style="26" customWidth="1"/>
    <col min="3845" max="3851" width="7.625" style="26" customWidth="1"/>
    <col min="3852" max="4096" width="9" style="26"/>
    <col min="4097" max="4097" width="5.125" style="26" customWidth="1"/>
    <col min="4098" max="4098" width="11.625" style="26" customWidth="1"/>
    <col min="4099" max="4099" width="7.625" style="26" customWidth="1"/>
    <col min="4100" max="4100" width="8.375" style="26" customWidth="1"/>
    <col min="4101" max="4107" width="7.625" style="26" customWidth="1"/>
    <col min="4108" max="4352" width="9" style="26"/>
    <col min="4353" max="4353" width="5.125" style="26" customWidth="1"/>
    <col min="4354" max="4354" width="11.625" style="26" customWidth="1"/>
    <col min="4355" max="4355" width="7.625" style="26" customWidth="1"/>
    <col min="4356" max="4356" width="8.375" style="26" customWidth="1"/>
    <col min="4357" max="4363" width="7.625" style="26" customWidth="1"/>
    <col min="4364" max="4608" width="9" style="26"/>
    <col min="4609" max="4609" width="5.125" style="26" customWidth="1"/>
    <col min="4610" max="4610" width="11.625" style="26" customWidth="1"/>
    <col min="4611" max="4611" width="7.625" style="26" customWidth="1"/>
    <col min="4612" max="4612" width="8.375" style="26" customWidth="1"/>
    <col min="4613" max="4619" width="7.625" style="26" customWidth="1"/>
    <col min="4620" max="4864" width="9" style="26"/>
    <col min="4865" max="4865" width="5.125" style="26" customWidth="1"/>
    <col min="4866" max="4866" width="11.625" style="26" customWidth="1"/>
    <col min="4867" max="4867" width="7.625" style="26" customWidth="1"/>
    <col min="4868" max="4868" width="8.375" style="26" customWidth="1"/>
    <col min="4869" max="4875" width="7.625" style="26" customWidth="1"/>
    <col min="4876" max="5120" width="9" style="26"/>
    <col min="5121" max="5121" width="5.125" style="26" customWidth="1"/>
    <col min="5122" max="5122" width="11.625" style="26" customWidth="1"/>
    <col min="5123" max="5123" width="7.625" style="26" customWidth="1"/>
    <col min="5124" max="5124" width="8.375" style="26" customWidth="1"/>
    <col min="5125" max="5131" width="7.625" style="26" customWidth="1"/>
    <col min="5132" max="5376" width="9" style="26"/>
    <col min="5377" max="5377" width="5.125" style="26" customWidth="1"/>
    <col min="5378" max="5378" width="11.625" style="26" customWidth="1"/>
    <col min="5379" max="5379" width="7.625" style="26" customWidth="1"/>
    <col min="5380" max="5380" width="8.375" style="26" customWidth="1"/>
    <col min="5381" max="5387" width="7.625" style="26" customWidth="1"/>
    <col min="5388" max="5632" width="9" style="26"/>
    <col min="5633" max="5633" width="5.125" style="26" customWidth="1"/>
    <col min="5634" max="5634" width="11.625" style="26" customWidth="1"/>
    <col min="5635" max="5635" width="7.625" style="26" customWidth="1"/>
    <col min="5636" max="5636" width="8.375" style="26" customWidth="1"/>
    <col min="5637" max="5643" width="7.625" style="26" customWidth="1"/>
    <col min="5644" max="5888" width="9" style="26"/>
    <col min="5889" max="5889" width="5.125" style="26" customWidth="1"/>
    <col min="5890" max="5890" width="11.625" style="26" customWidth="1"/>
    <col min="5891" max="5891" width="7.625" style="26" customWidth="1"/>
    <col min="5892" max="5892" width="8.375" style="26" customWidth="1"/>
    <col min="5893" max="5899" width="7.625" style="26" customWidth="1"/>
    <col min="5900" max="6144" width="9" style="26"/>
    <col min="6145" max="6145" width="5.125" style="26" customWidth="1"/>
    <col min="6146" max="6146" width="11.625" style="26" customWidth="1"/>
    <col min="6147" max="6147" width="7.625" style="26" customWidth="1"/>
    <col min="6148" max="6148" width="8.375" style="26" customWidth="1"/>
    <col min="6149" max="6155" width="7.625" style="26" customWidth="1"/>
    <col min="6156" max="6400" width="9" style="26"/>
    <col min="6401" max="6401" width="5.125" style="26" customWidth="1"/>
    <col min="6402" max="6402" width="11.625" style="26" customWidth="1"/>
    <col min="6403" max="6403" width="7.625" style="26" customWidth="1"/>
    <col min="6404" max="6404" width="8.375" style="26" customWidth="1"/>
    <col min="6405" max="6411" width="7.625" style="26" customWidth="1"/>
    <col min="6412" max="6656" width="9" style="26"/>
    <col min="6657" max="6657" width="5.125" style="26" customWidth="1"/>
    <col min="6658" max="6658" width="11.625" style="26" customWidth="1"/>
    <col min="6659" max="6659" width="7.625" style="26" customWidth="1"/>
    <col min="6660" max="6660" width="8.375" style="26" customWidth="1"/>
    <col min="6661" max="6667" width="7.625" style="26" customWidth="1"/>
    <col min="6668" max="6912" width="9" style="26"/>
    <col min="6913" max="6913" width="5.125" style="26" customWidth="1"/>
    <col min="6914" max="6914" width="11.625" style="26" customWidth="1"/>
    <col min="6915" max="6915" width="7.625" style="26" customWidth="1"/>
    <col min="6916" max="6916" width="8.375" style="26" customWidth="1"/>
    <col min="6917" max="6923" width="7.625" style="26" customWidth="1"/>
    <col min="6924" max="7168" width="9" style="26"/>
    <col min="7169" max="7169" width="5.125" style="26" customWidth="1"/>
    <col min="7170" max="7170" width="11.625" style="26" customWidth="1"/>
    <col min="7171" max="7171" width="7.625" style="26" customWidth="1"/>
    <col min="7172" max="7172" width="8.375" style="26" customWidth="1"/>
    <col min="7173" max="7179" width="7.625" style="26" customWidth="1"/>
    <col min="7180" max="7424" width="9" style="26"/>
    <col min="7425" max="7425" width="5.125" style="26" customWidth="1"/>
    <col min="7426" max="7426" width="11.625" style="26" customWidth="1"/>
    <col min="7427" max="7427" width="7.625" style="26" customWidth="1"/>
    <col min="7428" max="7428" width="8.375" style="26" customWidth="1"/>
    <col min="7429" max="7435" width="7.625" style="26" customWidth="1"/>
    <col min="7436" max="7680" width="9" style="26"/>
    <col min="7681" max="7681" width="5.125" style="26" customWidth="1"/>
    <col min="7682" max="7682" width="11.625" style="26" customWidth="1"/>
    <col min="7683" max="7683" width="7.625" style="26" customWidth="1"/>
    <col min="7684" max="7684" width="8.375" style="26" customWidth="1"/>
    <col min="7685" max="7691" width="7.625" style="26" customWidth="1"/>
    <col min="7692" max="7936" width="9" style="26"/>
    <col min="7937" max="7937" width="5.125" style="26" customWidth="1"/>
    <col min="7938" max="7938" width="11.625" style="26" customWidth="1"/>
    <col min="7939" max="7939" width="7.625" style="26" customWidth="1"/>
    <col min="7940" max="7940" width="8.375" style="26" customWidth="1"/>
    <col min="7941" max="7947" width="7.625" style="26" customWidth="1"/>
    <col min="7948" max="8192" width="9" style="26"/>
    <col min="8193" max="8193" width="5.125" style="26" customWidth="1"/>
    <col min="8194" max="8194" width="11.625" style="26" customWidth="1"/>
    <col min="8195" max="8195" width="7.625" style="26" customWidth="1"/>
    <col min="8196" max="8196" width="8.375" style="26" customWidth="1"/>
    <col min="8197" max="8203" width="7.625" style="26" customWidth="1"/>
    <col min="8204" max="8448" width="9" style="26"/>
    <col min="8449" max="8449" width="5.125" style="26" customWidth="1"/>
    <col min="8450" max="8450" width="11.625" style="26" customWidth="1"/>
    <col min="8451" max="8451" width="7.625" style="26" customWidth="1"/>
    <col min="8452" max="8452" width="8.375" style="26" customWidth="1"/>
    <col min="8453" max="8459" width="7.625" style="26" customWidth="1"/>
    <col min="8460" max="8704" width="9" style="26"/>
    <col min="8705" max="8705" width="5.125" style="26" customWidth="1"/>
    <col min="8706" max="8706" width="11.625" style="26" customWidth="1"/>
    <col min="8707" max="8707" width="7.625" style="26" customWidth="1"/>
    <col min="8708" max="8708" width="8.375" style="26" customWidth="1"/>
    <col min="8709" max="8715" width="7.625" style="26" customWidth="1"/>
    <col min="8716" max="8960" width="9" style="26"/>
    <col min="8961" max="8961" width="5.125" style="26" customWidth="1"/>
    <col min="8962" max="8962" width="11.625" style="26" customWidth="1"/>
    <col min="8963" max="8963" width="7.625" style="26" customWidth="1"/>
    <col min="8964" max="8964" width="8.375" style="26" customWidth="1"/>
    <col min="8965" max="8971" width="7.625" style="26" customWidth="1"/>
    <col min="8972" max="9216" width="9" style="26"/>
    <col min="9217" max="9217" width="5.125" style="26" customWidth="1"/>
    <col min="9218" max="9218" width="11.625" style="26" customWidth="1"/>
    <col min="9219" max="9219" width="7.625" style="26" customWidth="1"/>
    <col min="9220" max="9220" width="8.375" style="26" customWidth="1"/>
    <col min="9221" max="9227" width="7.625" style="26" customWidth="1"/>
    <col min="9228" max="9472" width="9" style="26"/>
    <col min="9473" max="9473" width="5.125" style="26" customWidth="1"/>
    <col min="9474" max="9474" width="11.625" style="26" customWidth="1"/>
    <col min="9475" max="9475" width="7.625" style="26" customWidth="1"/>
    <col min="9476" max="9476" width="8.375" style="26" customWidth="1"/>
    <col min="9477" max="9483" width="7.625" style="26" customWidth="1"/>
    <col min="9484" max="9728" width="9" style="26"/>
    <col min="9729" max="9729" width="5.125" style="26" customWidth="1"/>
    <col min="9730" max="9730" width="11.625" style="26" customWidth="1"/>
    <col min="9731" max="9731" width="7.625" style="26" customWidth="1"/>
    <col min="9732" max="9732" width="8.375" style="26" customWidth="1"/>
    <col min="9733" max="9739" width="7.625" style="26" customWidth="1"/>
    <col min="9740" max="9984" width="9" style="26"/>
    <col min="9985" max="9985" width="5.125" style="26" customWidth="1"/>
    <col min="9986" max="9986" width="11.625" style="26" customWidth="1"/>
    <col min="9987" max="9987" width="7.625" style="26" customWidth="1"/>
    <col min="9988" max="9988" width="8.375" style="26" customWidth="1"/>
    <col min="9989" max="9995" width="7.625" style="26" customWidth="1"/>
    <col min="9996" max="10240" width="9" style="26"/>
    <col min="10241" max="10241" width="5.125" style="26" customWidth="1"/>
    <col min="10242" max="10242" width="11.625" style="26" customWidth="1"/>
    <col min="10243" max="10243" width="7.625" style="26" customWidth="1"/>
    <col min="10244" max="10244" width="8.375" style="26" customWidth="1"/>
    <col min="10245" max="10251" width="7.625" style="26" customWidth="1"/>
    <col min="10252" max="10496" width="9" style="26"/>
    <col min="10497" max="10497" width="5.125" style="26" customWidth="1"/>
    <col min="10498" max="10498" width="11.625" style="26" customWidth="1"/>
    <col min="10499" max="10499" width="7.625" style="26" customWidth="1"/>
    <col min="10500" max="10500" width="8.375" style="26" customWidth="1"/>
    <col min="10501" max="10507" width="7.625" style="26" customWidth="1"/>
    <col min="10508" max="10752" width="9" style="26"/>
    <col min="10753" max="10753" width="5.125" style="26" customWidth="1"/>
    <col min="10754" max="10754" width="11.625" style="26" customWidth="1"/>
    <col min="10755" max="10755" width="7.625" style="26" customWidth="1"/>
    <col min="10756" max="10756" width="8.375" style="26" customWidth="1"/>
    <col min="10757" max="10763" width="7.625" style="26" customWidth="1"/>
    <col min="10764" max="11008" width="9" style="26"/>
    <col min="11009" max="11009" width="5.125" style="26" customWidth="1"/>
    <col min="11010" max="11010" width="11.625" style="26" customWidth="1"/>
    <col min="11011" max="11011" width="7.625" style="26" customWidth="1"/>
    <col min="11012" max="11012" width="8.375" style="26" customWidth="1"/>
    <col min="11013" max="11019" width="7.625" style="26" customWidth="1"/>
    <col min="11020" max="11264" width="9" style="26"/>
    <col min="11265" max="11265" width="5.125" style="26" customWidth="1"/>
    <col min="11266" max="11266" width="11.625" style="26" customWidth="1"/>
    <col min="11267" max="11267" width="7.625" style="26" customWidth="1"/>
    <col min="11268" max="11268" width="8.375" style="26" customWidth="1"/>
    <col min="11269" max="11275" width="7.625" style="26" customWidth="1"/>
    <col min="11276" max="11520" width="9" style="26"/>
    <col min="11521" max="11521" width="5.125" style="26" customWidth="1"/>
    <col min="11522" max="11522" width="11.625" style="26" customWidth="1"/>
    <col min="11523" max="11523" width="7.625" style="26" customWidth="1"/>
    <col min="11524" max="11524" width="8.375" style="26" customWidth="1"/>
    <col min="11525" max="11531" width="7.625" style="26" customWidth="1"/>
    <col min="11532" max="11776" width="9" style="26"/>
    <col min="11777" max="11777" width="5.125" style="26" customWidth="1"/>
    <col min="11778" max="11778" width="11.625" style="26" customWidth="1"/>
    <col min="11779" max="11779" width="7.625" style="26" customWidth="1"/>
    <col min="11780" max="11780" width="8.375" style="26" customWidth="1"/>
    <col min="11781" max="11787" width="7.625" style="26" customWidth="1"/>
    <col min="11788" max="12032" width="9" style="26"/>
    <col min="12033" max="12033" width="5.125" style="26" customWidth="1"/>
    <col min="12034" max="12034" width="11.625" style="26" customWidth="1"/>
    <col min="12035" max="12035" width="7.625" style="26" customWidth="1"/>
    <col min="12036" max="12036" width="8.375" style="26" customWidth="1"/>
    <col min="12037" max="12043" width="7.625" style="26" customWidth="1"/>
    <col min="12044" max="12288" width="9" style="26"/>
    <col min="12289" max="12289" width="5.125" style="26" customWidth="1"/>
    <col min="12290" max="12290" width="11.625" style="26" customWidth="1"/>
    <col min="12291" max="12291" width="7.625" style="26" customWidth="1"/>
    <col min="12292" max="12292" width="8.375" style="26" customWidth="1"/>
    <col min="12293" max="12299" width="7.625" style="26" customWidth="1"/>
    <col min="12300" max="12544" width="9" style="26"/>
    <col min="12545" max="12545" width="5.125" style="26" customWidth="1"/>
    <col min="12546" max="12546" width="11.625" style="26" customWidth="1"/>
    <col min="12547" max="12547" width="7.625" style="26" customWidth="1"/>
    <col min="12548" max="12548" width="8.375" style="26" customWidth="1"/>
    <col min="12549" max="12555" width="7.625" style="26" customWidth="1"/>
    <col min="12556" max="12800" width="9" style="26"/>
    <col min="12801" max="12801" width="5.125" style="26" customWidth="1"/>
    <col min="12802" max="12802" width="11.625" style="26" customWidth="1"/>
    <col min="12803" max="12803" width="7.625" style="26" customWidth="1"/>
    <col min="12804" max="12804" width="8.375" style="26" customWidth="1"/>
    <col min="12805" max="12811" width="7.625" style="26" customWidth="1"/>
    <col min="12812" max="13056" width="9" style="26"/>
    <col min="13057" max="13057" width="5.125" style="26" customWidth="1"/>
    <col min="13058" max="13058" width="11.625" style="26" customWidth="1"/>
    <col min="13059" max="13059" width="7.625" style="26" customWidth="1"/>
    <col min="13060" max="13060" width="8.375" style="26" customWidth="1"/>
    <col min="13061" max="13067" width="7.625" style="26" customWidth="1"/>
    <col min="13068" max="13312" width="9" style="26"/>
    <col min="13313" max="13313" width="5.125" style="26" customWidth="1"/>
    <col min="13314" max="13314" width="11.625" style="26" customWidth="1"/>
    <col min="13315" max="13315" width="7.625" style="26" customWidth="1"/>
    <col min="13316" max="13316" width="8.375" style="26" customWidth="1"/>
    <col min="13317" max="13323" width="7.625" style="26" customWidth="1"/>
    <col min="13324" max="13568" width="9" style="26"/>
    <col min="13569" max="13569" width="5.125" style="26" customWidth="1"/>
    <col min="13570" max="13570" width="11.625" style="26" customWidth="1"/>
    <col min="13571" max="13571" width="7.625" style="26" customWidth="1"/>
    <col min="13572" max="13572" width="8.375" style="26" customWidth="1"/>
    <col min="13573" max="13579" width="7.625" style="26" customWidth="1"/>
    <col min="13580" max="13824" width="9" style="26"/>
    <col min="13825" max="13825" width="5.125" style="26" customWidth="1"/>
    <col min="13826" max="13826" width="11.625" style="26" customWidth="1"/>
    <col min="13827" max="13827" width="7.625" style="26" customWidth="1"/>
    <col min="13828" max="13828" width="8.375" style="26" customWidth="1"/>
    <col min="13829" max="13835" width="7.625" style="26" customWidth="1"/>
    <col min="13836" max="14080" width="9" style="26"/>
    <col min="14081" max="14081" width="5.125" style="26" customWidth="1"/>
    <col min="14082" max="14082" width="11.625" style="26" customWidth="1"/>
    <col min="14083" max="14083" width="7.625" style="26" customWidth="1"/>
    <col min="14084" max="14084" width="8.375" style="26" customWidth="1"/>
    <col min="14085" max="14091" width="7.625" style="26" customWidth="1"/>
    <col min="14092" max="14336" width="9" style="26"/>
    <col min="14337" max="14337" width="5.125" style="26" customWidth="1"/>
    <col min="14338" max="14338" width="11.625" style="26" customWidth="1"/>
    <col min="14339" max="14339" width="7.625" style="26" customWidth="1"/>
    <col min="14340" max="14340" width="8.375" style="26" customWidth="1"/>
    <col min="14341" max="14347" width="7.625" style="26" customWidth="1"/>
    <col min="14348" max="14592" width="9" style="26"/>
    <col min="14593" max="14593" width="5.125" style="26" customWidth="1"/>
    <col min="14594" max="14594" width="11.625" style="26" customWidth="1"/>
    <col min="14595" max="14595" width="7.625" style="26" customWidth="1"/>
    <col min="14596" max="14596" width="8.375" style="26" customWidth="1"/>
    <col min="14597" max="14603" width="7.625" style="26" customWidth="1"/>
    <col min="14604" max="14848" width="9" style="26"/>
    <col min="14849" max="14849" width="5.125" style="26" customWidth="1"/>
    <col min="14850" max="14850" width="11.625" style="26" customWidth="1"/>
    <col min="14851" max="14851" width="7.625" style="26" customWidth="1"/>
    <col min="14852" max="14852" width="8.375" style="26" customWidth="1"/>
    <col min="14853" max="14859" width="7.625" style="26" customWidth="1"/>
    <col min="14860" max="15104" width="9" style="26"/>
    <col min="15105" max="15105" width="5.125" style="26" customWidth="1"/>
    <col min="15106" max="15106" width="11.625" style="26" customWidth="1"/>
    <col min="15107" max="15107" width="7.625" style="26" customWidth="1"/>
    <col min="15108" max="15108" width="8.375" style="26" customWidth="1"/>
    <col min="15109" max="15115" width="7.625" style="26" customWidth="1"/>
    <col min="15116" max="15360" width="9" style="26"/>
    <col min="15361" max="15361" width="5.125" style="26" customWidth="1"/>
    <col min="15362" max="15362" width="11.625" style="26" customWidth="1"/>
    <col min="15363" max="15363" width="7.625" style="26" customWidth="1"/>
    <col min="15364" max="15364" width="8.375" style="26" customWidth="1"/>
    <col min="15365" max="15371" width="7.625" style="26" customWidth="1"/>
    <col min="15372" max="15616" width="9" style="26"/>
    <col min="15617" max="15617" width="5.125" style="26" customWidth="1"/>
    <col min="15618" max="15618" width="11.625" style="26" customWidth="1"/>
    <col min="15619" max="15619" width="7.625" style="26" customWidth="1"/>
    <col min="15620" max="15620" width="8.375" style="26" customWidth="1"/>
    <col min="15621" max="15627" width="7.625" style="26" customWidth="1"/>
    <col min="15628" max="15872" width="9" style="26"/>
    <col min="15873" max="15873" width="5.125" style="26" customWidth="1"/>
    <col min="15874" max="15874" width="11.625" style="26" customWidth="1"/>
    <col min="15875" max="15875" width="7.625" style="26" customWidth="1"/>
    <col min="15876" max="15876" width="8.375" style="26" customWidth="1"/>
    <col min="15877" max="15883" width="7.625" style="26" customWidth="1"/>
    <col min="15884" max="16128" width="9" style="26"/>
    <col min="16129" max="16129" width="5.125" style="26" customWidth="1"/>
    <col min="16130" max="16130" width="11.625" style="26" customWidth="1"/>
    <col min="16131" max="16131" width="7.625" style="26" customWidth="1"/>
    <col min="16132" max="16132" width="8.375" style="26" customWidth="1"/>
    <col min="16133" max="16139" width="7.625" style="26" customWidth="1"/>
    <col min="16140" max="16384" width="9" style="26"/>
  </cols>
  <sheetData>
    <row r="1" spans="1:23" ht="24" customHeight="1" x14ac:dyDescent="0.15">
      <c r="A1" s="107" t="s">
        <v>133</v>
      </c>
      <c r="B1" s="108"/>
      <c r="C1" s="109"/>
      <c r="D1" s="109"/>
      <c r="E1" s="109"/>
      <c r="F1" s="109"/>
      <c r="G1" s="109"/>
      <c r="H1" s="109"/>
      <c r="I1" s="109"/>
      <c r="J1" s="109"/>
      <c r="K1" s="109"/>
      <c r="O1" s="111"/>
      <c r="P1" s="111"/>
      <c r="Q1" s="111"/>
      <c r="R1" s="111"/>
      <c r="S1" s="111"/>
      <c r="T1" s="111"/>
      <c r="U1" s="111"/>
      <c r="V1" s="111"/>
      <c r="W1" s="111"/>
    </row>
    <row r="2" spans="1:23" ht="23.1" customHeight="1" thickBot="1" x14ac:dyDescent="0.2">
      <c r="A2" s="112" t="s">
        <v>233</v>
      </c>
      <c r="B2" s="108"/>
      <c r="C2" s="109"/>
      <c r="D2" s="109"/>
      <c r="E2" s="109"/>
      <c r="F2" s="109"/>
      <c r="G2" s="109"/>
      <c r="H2" s="109"/>
      <c r="I2" s="109"/>
      <c r="J2" s="248" t="s">
        <v>134</v>
      </c>
      <c r="K2" s="248"/>
      <c r="O2" s="111"/>
      <c r="P2" s="111"/>
      <c r="Q2" s="111"/>
      <c r="R2" s="111"/>
      <c r="S2" s="111"/>
      <c r="T2" s="111"/>
      <c r="U2" s="111"/>
      <c r="V2" s="111"/>
      <c r="W2" s="111"/>
    </row>
    <row r="3" spans="1:23" ht="23.1" customHeight="1" thickTop="1" x14ac:dyDescent="0.15">
      <c r="A3" s="113" t="s">
        <v>135</v>
      </c>
      <c r="B3" s="244" t="s">
        <v>136</v>
      </c>
      <c r="C3" s="249" t="s">
        <v>137</v>
      </c>
      <c r="D3" s="249"/>
      <c r="E3" s="249"/>
      <c r="F3" s="249"/>
      <c r="G3" s="249"/>
      <c r="H3" s="249"/>
      <c r="I3" s="249"/>
      <c r="J3" s="249"/>
      <c r="K3" s="250"/>
      <c r="O3" s="111"/>
      <c r="P3" s="111"/>
      <c r="Q3" s="111"/>
      <c r="R3" s="111"/>
      <c r="S3" s="111"/>
      <c r="T3" s="111"/>
      <c r="U3" s="111"/>
      <c r="V3" s="111"/>
      <c r="W3" s="111"/>
    </row>
    <row r="4" spans="1:23" ht="23.1" customHeight="1" thickBot="1" x14ac:dyDescent="0.2">
      <c r="A4" s="114" t="s">
        <v>138</v>
      </c>
      <c r="B4" s="245"/>
      <c r="C4" s="115" t="s">
        <v>76</v>
      </c>
      <c r="D4" s="115" t="s">
        <v>139</v>
      </c>
      <c r="E4" s="115" t="s">
        <v>140</v>
      </c>
      <c r="F4" s="115" t="s">
        <v>141</v>
      </c>
      <c r="G4" s="115" t="s">
        <v>142</v>
      </c>
      <c r="H4" s="115" t="s">
        <v>143</v>
      </c>
      <c r="I4" s="115" t="s">
        <v>144</v>
      </c>
      <c r="J4" s="115" t="s">
        <v>145</v>
      </c>
      <c r="K4" s="116" t="s">
        <v>146</v>
      </c>
      <c r="O4" s="111"/>
      <c r="P4" s="111"/>
      <c r="Q4" s="111"/>
      <c r="R4" s="111"/>
      <c r="S4" s="111"/>
      <c r="T4" s="111"/>
      <c r="U4" s="111"/>
      <c r="V4" s="111"/>
      <c r="W4" s="111"/>
    </row>
    <row r="5" spans="1:23" ht="23.1" customHeight="1" x14ac:dyDescent="0.15">
      <c r="A5" s="117"/>
      <c r="B5" s="118" t="s">
        <v>147</v>
      </c>
      <c r="C5" s="119">
        <v>28.056000000000001</v>
      </c>
      <c r="D5" s="119">
        <v>113.59699999999999</v>
      </c>
      <c r="E5" s="119">
        <v>16.050999999999998</v>
      </c>
      <c r="F5" s="119">
        <v>29.064</v>
      </c>
      <c r="G5" s="119">
        <v>63.658999999999999</v>
      </c>
      <c r="H5" s="119">
        <v>18.414000000000001</v>
      </c>
      <c r="I5" s="119">
        <v>5.569</v>
      </c>
      <c r="J5" s="119">
        <v>31.856999999999999</v>
      </c>
      <c r="K5" s="120">
        <f>SUM(C5:J5)</f>
        <v>306.26699999999994</v>
      </c>
      <c r="L5" s="121"/>
    </row>
    <row r="6" spans="1:23" ht="23.1" customHeight="1" x14ac:dyDescent="0.15">
      <c r="A6" s="122" t="s">
        <v>114</v>
      </c>
      <c r="B6" s="123" t="s">
        <v>148</v>
      </c>
      <c r="C6" s="124">
        <v>3306.2570000000001</v>
      </c>
      <c r="D6" s="124">
        <v>2624.5250000000001</v>
      </c>
      <c r="E6" s="124">
        <v>130.529</v>
      </c>
      <c r="F6" s="124">
        <v>104.563</v>
      </c>
      <c r="G6" s="124">
        <v>127.44799999999999</v>
      </c>
      <c r="H6" s="124">
        <v>80.781999999999996</v>
      </c>
      <c r="I6" s="124">
        <v>5</v>
      </c>
      <c r="J6" s="124">
        <v>17.143000000000001</v>
      </c>
      <c r="K6" s="125">
        <f t="shared" ref="K6:K31" si="0">SUM(C6:J6)</f>
        <v>6396.2470000000003</v>
      </c>
      <c r="L6" s="121"/>
      <c r="M6" s="126" t="s">
        <v>219</v>
      </c>
      <c r="N6" s="126"/>
      <c r="O6" s="126"/>
      <c r="P6" s="126"/>
      <c r="Q6" s="126"/>
      <c r="R6" s="127"/>
      <c r="S6" s="127"/>
      <c r="T6" s="127"/>
    </row>
    <row r="7" spans="1:23" ht="23.1" customHeight="1" x14ac:dyDescent="0.15">
      <c r="A7" s="122" t="s">
        <v>116</v>
      </c>
      <c r="B7" s="123" t="s">
        <v>149</v>
      </c>
      <c r="C7" s="124">
        <v>138.59800000000001</v>
      </c>
      <c r="D7" s="124">
        <v>1525.549</v>
      </c>
      <c r="E7" s="124">
        <v>161.096</v>
      </c>
      <c r="F7" s="124">
        <v>41.905999999999999</v>
      </c>
      <c r="G7" s="124">
        <v>187.851</v>
      </c>
      <c r="H7" s="124">
        <v>25.599</v>
      </c>
      <c r="I7" s="124">
        <v>14.949</v>
      </c>
      <c r="J7" s="124">
        <v>53.912999999999997</v>
      </c>
      <c r="K7" s="125">
        <f t="shared" si="0"/>
        <v>2149.4610000000002</v>
      </c>
      <c r="L7" s="121"/>
      <c r="M7" s="128" t="s">
        <v>218</v>
      </c>
      <c r="N7" s="126" t="s">
        <v>217</v>
      </c>
      <c r="O7" s="126"/>
      <c r="P7" s="126"/>
      <c r="Q7" s="126"/>
      <c r="R7" s="127"/>
      <c r="S7" s="127"/>
      <c r="T7" s="127"/>
    </row>
    <row r="8" spans="1:23" ht="23.1" customHeight="1" thickBot="1" x14ac:dyDescent="0.2">
      <c r="A8" s="122"/>
      <c r="B8" s="129" t="s">
        <v>118</v>
      </c>
      <c r="C8" s="130">
        <f>SUM(C5:C7)</f>
        <v>3472.9110000000001</v>
      </c>
      <c r="D8" s="130">
        <f t="shared" ref="D8:J8" si="1">SUM(D5:D7)</f>
        <v>4263.6710000000003</v>
      </c>
      <c r="E8" s="130">
        <f t="shared" si="1"/>
        <v>307.67599999999999</v>
      </c>
      <c r="F8" s="130">
        <f t="shared" si="1"/>
        <v>175.53300000000002</v>
      </c>
      <c r="G8" s="130">
        <f t="shared" si="1"/>
        <v>378.95799999999997</v>
      </c>
      <c r="H8" s="130">
        <f t="shared" si="1"/>
        <v>124.795</v>
      </c>
      <c r="I8" s="130">
        <f t="shared" si="1"/>
        <v>25.518000000000001</v>
      </c>
      <c r="J8" s="130">
        <f t="shared" si="1"/>
        <v>102.913</v>
      </c>
      <c r="K8" s="131">
        <f t="shared" si="0"/>
        <v>8851.9750000000022</v>
      </c>
      <c r="L8" s="121"/>
      <c r="M8" s="128" t="s">
        <v>216</v>
      </c>
      <c r="N8" s="126" t="s">
        <v>215</v>
      </c>
      <c r="O8" s="126"/>
      <c r="P8" s="126"/>
      <c r="Q8" s="126"/>
      <c r="R8" s="127"/>
      <c r="S8" s="127"/>
      <c r="T8" s="127"/>
    </row>
    <row r="9" spans="1:23" ht="23.1" customHeight="1" x14ac:dyDescent="0.15">
      <c r="A9" s="117"/>
      <c r="B9" s="118" t="s">
        <v>147</v>
      </c>
      <c r="C9" s="119">
        <v>20.05</v>
      </c>
      <c r="D9" s="119">
        <v>42.86</v>
      </c>
      <c r="E9" s="119">
        <v>2.78</v>
      </c>
      <c r="F9" s="119">
        <v>140.071</v>
      </c>
      <c r="G9" s="119">
        <v>64.947999999999993</v>
      </c>
      <c r="H9" s="119">
        <v>13.936999999999999</v>
      </c>
      <c r="I9" s="119">
        <v>1.835</v>
      </c>
      <c r="J9" s="119">
        <v>22.812999999999999</v>
      </c>
      <c r="K9" s="120">
        <f t="shared" si="0"/>
        <v>309.29399999999998</v>
      </c>
      <c r="L9" s="121"/>
      <c r="M9" s="128" t="s">
        <v>214</v>
      </c>
      <c r="N9" s="126" t="s">
        <v>213</v>
      </c>
      <c r="O9" s="126"/>
      <c r="P9" s="126"/>
      <c r="Q9" s="126"/>
      <c r="R9" s="127"/>
      <c r="S9" s="127"/>
      <c r="T9" s="127"/>
    </row>
    <row r="10" spans="1:23" ht="23.1" customHeight="1" x14ac:dyDescent="0.15">
      <c r="A10" s="122" t="s">
        <v>119</v>
      </c>
      <c r="B10" s="123" t="s">
        <v>148</v>
      </c>
      <c r="C10" s="124">
        <v>131.22399999999999</v>
      </c>
      <c r="D10" s="124">
        <v>1359.2940000000001</v>
      </c>
      <c r="E10" s="124">
        <v>0</v>
      </c>
      <c r="F10" s="124">
        <v>131.822</v>
      </c>
      <c r="G10" s="124">
        <v>41.369</v>
      </c>
      <c r="H10" s="124">
        <v>18.405999999999999</v>
      </c>
      <c r="I10" s="124">
        <v>3.48</v>
      </c>
      <c r="J10" s="124">
        <v>10.965999999999999</v>
      </c>
      <c r="K10" s="125">
        <f t="shared" si="0"/>
        <v>1696.5609999999999</v>
      </c>
      <c r="L10" s="121"/>
      <c r="M10" s="128" t="s">
        <v>212</v>
      </c>
      <c r="N10" s="126" t="s">
        <v>211</v>
      </c>
      <c r="O10" s="126"/>
      <c r="P10" s="126"/>
      <c r="Q10" s="126"/>
      <c r="R10" s="127"/>
      <c r="S10" s="127"/>
      <c r="T10" s="127"/>
    </row>
    <row r="11" spans="1:23" ht="23.1" customHeight="1" x14ac:dyDescent="0.15">
      <c r="A11" s="122" t="s">
        <v>120</v>
      </c>
      <c r="B11" s="123" t="s">
        <v>149</v>
      </c>
      <c r="C11" s="124">
        <v>22.434999999999999</v>
      </c>
      <c r="D11" s="124">
        <v>1825.8030000000001</v>
      </c>
      <c r="E11" s="124">
        <v>59.701000000000001</v>
      </c>
      <c r="F11" s="124">
        <v>200.58099999999999</v>
      </c>
      <c r="G11" s="124">
        <v>105.783</v>
      </c>
      <c r="H11" s="124">
        <v>0</v>
      </c>
      <c r="I11" s="124">
        <v>0</v>
      </c>
      <c r="J11" s="124">
        <v>0</v>
      </c>
      <c r="K11" s="125">
        <f t="shared" si="0"/>
        <v>2214.3029999999999</v>
      </c>
      <c r="L11" s="121"/>
      <c r="M11" s="128" t="s">
        <v>210</v>
      </c>
      <c r="N11" s="126" t="s">
        <v>209</v>
      </c>
      <c r="O11" s="126"/>
      <c r="P11" s="126"/>
      <c r="Q11" s="126"/>
      <c r="R11" s="127"/>
      <c r="S11" s="127"/>
      <c r="T11" s="127"/>
    </row>
    <row r="12" spans="1:23" ht="23.1" customHeight="1" thickBot="1" x14ac:dyDescent="0.2">
      <c r="A12" s="132"/>
      <c r="B12" s="133" t="s">
        <v>118</v>
      </c>
      <c r="C12" s="134">
        <f>SUM(C9:C11)</f>
        <v>173.709</v>
      </c>
      <c r="D12" s="134">
        <f t="shared" ref="D12:J12" si="2">SUM(D9:D11)</f>
        <v>3227.9570000000003</v>
      </c>
      <c r="E12" s="134">
        <f t="shared" si="2"/>
        <v>62.481000000000002</v>
      </c>
      <c r="F12" s="134">
        <f t="shared" si="2"/>
        <v>472.47400000000005</v>
      </c>
      <c r="G12" s="134">
        <f t="shared" si="2"/>
        <v>212.1</v>
      </c>
      <c r="H12" s="134">
        <f t="shared" si="2"/>
        <v>32.342999999999996</v>
      </c>
      <c r="I12" s="134">
        <f t="shared" si="2"/>
        <v>5.3149999999999995</v>
      </c>
      <c r="J12" s="134">
        <f t="shared" si="2"/>
        <v>33.778999999999996</v>
      </c>
      <c r="K12" s="131">
        <f t="shared" si="0"/>
        <v>4220.1579999999994</v>
      </c>
      <c r="L12" s="121"/>
      <c r="M12" s="128" t="s">
        <v>208</v>
      </c>
      <c r="N12" s="126" t="s">
        <v>207</v>
      </c>
      <c r="O12" s="126"/>
      <c r="P12" s="126"/>
      <c r="Q12" s="126"/>
      <c r="R12" s="127"/>
      <c r="S12" s="127"/>
      <c r="T12" s="127"/>
    </row>
    <row r="13" spans="1:23" ht="23.1" customHeight="1" x14ac:dyDescent="0.15">
      <c r="A13" s="122"/>
      <c r="B13" s="135" t="s">
        <v>147</v>
      </c>
      <c r="C13" s="136">
        <v>74.146000000000001</v>
      </c>
      <c r="D13" s="136">
        <v>256.22899999999998</v>
      </c>
      <c r="E13" s="136">
        <v>15.407999999999999</v>
      </c>
      <c r="F13" s="136">
        <v>104.098</v>
      </c>
      <c r="G13" s="136">
        <v>174.20500000000001</v>
      </c>
      <c r="H13" s="136">
        <v>28.303000000000001</v>
      </c>
      <c r="I13" s="136">
        <v>6.88</v>
      </c>
      <c r="J13" s="136">
        <v>32.630000000000003</v>
      </c>
      <c r="K13" s="120">
        <f t="shared" si="0"/>
        <v>691.899</v>
      </c>
      <c r="L13" s="121"/>
    </row>
    <row r="14" spans="1:23" ht="23.1" customHeight="1" x14ac:dyDescent="0.15">
      <c r="A14" s="122" t="s">
        <v>121</v>
      </c>
      <c r="B14" s="123" t="s">
        <v>148</v>
      </c>
      <c r="C14" s="124">
        <v>3913.6179999999999</v>
      </c>
      <c r="D14" s="124">
        <v>2171.4780000000001</v>
      </c>
      <c r="E14" s="124">
        <v>187.64699999999999</v>
      </c>
      <c r="F14" s="124">
        <v>2517.5329999999999</v>
      </c>
      <c r="G14" s="124">
        <v>353.64100000000002</v>
      </c>
      <c r="H14" s="124">
        <v>500.512</v>
      </c>
      <c r="I14" s="124">
        <v>2.9870000000000001</v>
      </c>
      <c r="J14" s="124">
        <v>268.32499999999999</v>
      </c>
      <c r="K14" s="137">
        <f t="shared" si="0"/>
        <v>9915.741</v>
      </c>
      <c r="L14" s="121"/>
    </row>
    <row r="15" spans="1:23" ht="23.1" customHeight="1" x14ac:dyDescent="0.15">
      <c r="A15" s="122" t="s">
        <v>122</v>
      </c>
      <c r="B15" s="123" t="s">
        <v>149</v>
      </c>
      <c r="C15" s="124">
        <v>35.692999999999998</v>
      </c>
      <c r="D15" s="124">
        <v>3202.8960000000002</v>
      </c>
      <c r="E15" s="124">
        <v>655.29200000000003</v>
      </c>
      <c r="F15" s="124">
        <v>335.20800000000003</v>
      </c>
      <c r="G15" s="124">
        <v>172.244</v>
      </c>
      <c r="H15" s="124">
        <v>16.533999999999999</v>
      </c>
      <c r="I15" s="124">
        <v>0</v>
      </c>
      <c r="J15" s="124">
        <v>83.819000000000003</v>
      </c>
      <c r="K15" s="125">
        <f t="shared" si="0"/>
        <v>4501.6859999999997</v>
      </c>
      <c r="L15" s="121"/>
    </row>
    <row r="16" spans="1:23" ht="23.1" customHeight="1" thickBot="1" x14ac:dyDescent="0.2">
      <c r="A16" s="122"/>
      <c r="B16" s="129" t="s">
        <v>118</v>
      </c>
      <c r="C16" s="134">
        <f>SUM(C13:C15)</f>
        <v>4023.4570000000003</v>
      </c>
      <c r="D16" s="134">
        <f t="shared" ref="D16:J16" si="3">SUM(D13:D15)</f>
        <v>5630.6030000000001</v>
      </c>
      <c r="E16" s="134">
        <f t="shared" si="3"/>
        <v>858.34699999999998</v>
      </c>
      <c r="F16" s="134">
        <f t="shared" si="3"/>
        <v>2956.8389999999999</v>
      </c>
      <c r="G16" s="134">
        <f t="shared" si="3"/>
        <v>700.09</v>
      </c>
      <c r="H16" s="134">
        <f t="shared" si="3"/>
        <v>545.34900000000005</v>
      </c>
      <c r="I16" s="134">
        <f t="shared" si="3"/>
        <v>9.8670000000000009</v>
      </c>
      <c r="J16" s="134">
        <f t="shared" si="3"/>
        <v>384.774</v>
      </c>
      <c r="K16" s="138">
        <f t="shared" si="0"/>
        <v>15109.326000000001</v>
      </c>
      <c r="L16" s="121"/>
    </row>
    <row r="17" spans="1:12" ht="23.1" customHeight="1" x14ac:dyDescent="0.15">
      <c r="A17" s="117"/>
      <c r="B17" s="118" t="s">
        <v>147</v>
      </c>
      <c r="C17" s="119">
        <v>48.734999999999999</v>
      </c>
      <c r="D17" s="119">
        <v>178.04599999999999</v>
      </c>
      <c r="E17" s="119">
        <v>3.3610000000000002</v>
      </c>
      <c r="F17" s="119">
        <v>15.936</v>
      </c>
      <c r="G17" s="119">
        <v>98.456999999999994</v>
      </c>
      <c r="H17" s="119">
        <v>20.82</v>
      </c>
      <c r="I17" s="119">
        <v>6.7210000000000001</v>
      </c>
      <c r="J17" s="119">
        <v>37.143999999999998</v>
      </c>
      <c r="K17" s="120">
        <f t="shared" si="0"/>
        <v>409.21999999999997</v>
      </c>
      <c r="L17" s="121"/>
    </row>
    <row r="18" spans="1:12" ht="23.1" customHeight="1" x14ac:dyDescent="0.15">
      <c r="A18" s="122" t="s">
        <v>123</v>
      </c>
      <c r="B18" s="123" t="s">
        <v>148</v>
      </c>
      <c r="C18" s="124">
        <v>265.904</v>
      </c>
      <c r="D18" s="124">
        <v>423.52800000000002</v>
      </c>
      <c r="E18" s="124">
        <v>26.786000000000001</v>
      </c>
      <c r="F18" s="124">
        <v>63.643999999999998</v>
      </c>
      <c r="G18" s="124">
        <v>18.97</v>
      </c>
      <c r="H18" s="124">
        <v>31.428999999999998</v>
      </c>
      <c r="I18" s="124">
        <v>83.055000000000007</v>
      </c>
      <c r="J18" s="124">
        <v>212.23</v>
      </c>
      <c r="K18" s="125">
        <f t="shared" si="0"/>
        <v>1125.546</v>
      </c>
      <c r="L18" s="121"/>
    </row>
    <row r="19" spans="1:12" ht="23.1" customHeight="1" x14ac:dyDescent="0.15">
      <c r="A19" s="122" t="s">
        <v>124</v>
      </c>
      <c r="B19" s="123" t="s">
        <v>149</v>
      </c>
      <c r="C19" s="124">
        <v>0</v>
      </c>
      <c r="D19" s="124">
        <v>8406.2900000000009</v>
      </c>
      <c r="E19" s="124">
        <v>1346.056</v>
      </c>
      <c r="F19" s="124">
        <v>865.57600000000002</v>
      </c>
      <c r="G19" s="124">
        <v>239.92699999999999</v>
      </c>
      <c r="H19" s="124">
        <v>75.897000000000006</v>
      </c>
      <c r="I19" s="124">
        <v>14.925000000000001</v>
      </c>
      <c r="J19" s="124">
        <v>23.567</v>
      </c>
      <c r="K19" s="137">
        <f t="shared" si="0"/>
        <v>10972.238000000001</v>
      </c>
      <c r="L19" s="121"/>
    </row>
    <row r="20" spans="1:12" ht="23.1" customHeight="1" thickBot="1" x14ac:dyDescent="0.2">
      <c r="A20" s="132"/>
      <c r="B20" s="133" t="s">
        <v>118</v>
      </c>
      <c r="C20" s="134">
        <f>SUM(C17:C19)</f>
        <v>314.63900000000001</v>
      </c>
      <c r="D20" s="134">
        <f t="shared" ref="D20:J20" si="4">SUM(D17:D19)</f>
        <v>9007.8640000000014</v>
      </c>
      <c r="E20" s="134">
        <f t="shared" si="4"/>
        <v>1376.203</v>
      </c>
      <c r="F20" s="134">
        <f t="shared" si="4"/>
        <v>945.15600000000006</v>
      </c>
      <c r="G20" s="134">
        <f t="shared" si="4"/>
        <v>357.35399999999998</v>
      </c>
      <c r="H20" s="134">
        <f t="shared" si="4"/>
        <v>128.14600000000002</v>
      </c>
      <c r="I20" s="134">
        <f t="shared" si="4"/>
        <v>104.70100000000001</v>
      </c>
      <c r="J20" s="134">
        <f t="shared" si="4"/>
        <v>272.94099999999997</v>
      </c>
      <c r="K20" s="138">
        <f t="shared" si="0"/>
        <v>12507.004000000001</v>
      </c>
      <c r="L20" s="121"/>
    </row>
    <row r="21" spans="1:12" ht="23.1" customHeight="1" x14ac:dyDescent="0.15">
      <c r="A21" s="122"/>
      <c r="B21" s="135" t="s">
        <v>147</v>
      </c>
      <c r="C21" s="136">
        <v>18.431999999999999</v>
      </c>
      <c r="D21" s="136">
        <v>38.914000000000001</v>
      </c>
      <c r="E21" s="136">
        <v>10.058999999999999</v>
      </c>
      <c r="F21" s="136">
        <v>27.91</v>
      </c>
      <c r="G21" s="136">
        <v>53.100999999999999</v>
      </c>
      <c r="H21" s="136">
        <v>32.945</v>
      </c>
      <c r="I21" s="136">
        <v>4.53</v>
      </c>
      <c r="J21" s="136">
        <v>22.795999999999999</v>
      </c>
      <c r="K21" s="120">
        <f t="shared" si="0"/>
        <v>208.68699999999998</v>
      </c>
      <c r="L21" s="121"/>
    </row>
    <row r="22" spans="1:12" ht="23.1" customHeight="1" x14ac:dyDescent="0.15">
      <c r="A22" s="122" t="s">
        <v>125</v>
      </c>
      <c r="B22" s="123" t="s">
        <v>148</v>
      </c>
      <c r="C22" s="124">
        <v>335.339</v>
      </c>
      <c r="D22" s="124">
        <v>17.05</v>
      </c>
      <c r="E22" s="124">
        <v>148.34299999999999</v>
      </c>
      <c r="F22" s="124">
        <v>58.963999999999999</v>
      </c>
      <c r="G22" s="124">
        <v>39.313000000000002</v>
      </c>
      <c r="H22" s="124">
        <v>47.847999999999999</v>
      </c>
      <c r="I22" s="124">
        <v>4.5789999999999997</v>
      </c>
      <c r="J22" s="124">
        <v>78.197999999999993</v>
      </c>
      <c r="K22" s="125">
        <f t="shared" si="0"/>
        <v>729.63399999999979</v>
      </c>
      <c r="L22" s="121"/>
    </row>
    <row r="23" spans="1:12" ht="23.1" customHeight="1" x14ac:dyDescent="0.15">
      <c r="A23" s="122" t="s">
        <v>126</v>
      </c>
      <c r="B23" s="123" t="s">
        <v>149</v>
      </c>
      <c r="C23" s="124">
        <v>12.555</v>
      </c>
      <c r="D23" s="124">
        <v>418.32799999999997</v>
      </c>
      <c r="E23" s="124">
        <v>105.621</v>
      </c>
      <c r="F23" s="124">
        <v>128.54499999999999</v>
      </c>
      <c r="G23" s="124">
        <v>78.522000000000006</v>
      </c>
      <c r="H23" s="124">
        <v>18.555</v>
      </c>
      <c r="I23" s="124">
        <v>0</v>
      </c>
      <c r="J23" s="124">
        <v>0</v>
      </c>
      <c r="K23" s="125">
        <f t="shared" si="0"/>
        <v>762.12599999999998</v>
      </c>
      <c r="L23" s="121"/>
    </row>
    <row r="24" spans="1:12" ht="23.1" customHeight="1" thickBot="1" x14ac:dyDescent="0.2">
      <c r="A24" s="122"/>
      <c r="B24" s="129" t="s">
        <v>118</v>
      </c>
      <c r="C24" s="130">
        <f>SUM(C21:C23)</f>
        <v>366.32600000000002</v>
      </c>
      <c r="D24" s="130">
        <f t="shared" ref="D24:J24" si="5">SUM(D21:D23)</f>
        <v>474.29199999999997</v>
      </c>
      <c r="E24" s="130">
        <f t="shared" si="5"/>
        <v>264.02299999999997</v>
      </c>
      <c r="F24" s="130">
        <f t="shared" si="5"/>
        <v>215.41899999999998</v>
      </c>
      <c r="G24" s="130">
        <f t="shared" si="5"/>
        <v>170.93600000000001</v>
      </c>
      <c r="H24" s="130">
        <f t="shared" si="5"/>
        <v>99.348000000000013</v>
      </c>
      <c r="I24" s="130">
        <f t="shared" si="5"/>
        <v>9.109</v>
      </c>
      <c r="J24" s="130">
        <f t="shared" si="5"/>
        <v>100.994</v>
      </c>
      <c r="K24" s="131">
        <f t="shared" si="0"/>
        <v>1700.4469999999997</v>
      </c>
      <c r="L24" s="121"/>
    </row>
    <row r="25" spans="1:12" ht="23.1" customHeight="1" x14ac:dyDescent="0.15">
      <c r="A25" s="117"/>
      <c r="B25" s="118" t="s">
        <v>147</v>
      </c>
      <c r="C25" s="119">
        <v>19.876999999999999</v>
      </c>
      <c r="D25" s="119">
        <v>5.7430000000000003</v>
      </c>
      <c r="E25" s="119">
        <v>0.68600000000000005</v>
      </c>
      <c r="F25" s="119">
        <v>7.3170000000000002</v>
      </c>
      <c r="G25" s="119">
        <v>25.846</v>
      </c>
      <c r="H25" s="119">
        <v>10.71</v>
      </c>
      <c r="I25" s="119">
        <v>3.14</v>
      </c>
      <c r="J25" s="119">
        <v>22.062999999999999</v>
      </c>
      <c r="K25" s="120">
        <f t="shared" si="0"/>
        <v>95.382000000000005</v>
      </c>
      <c r="L25" s="121"/>
    </row>
    <row r="26" spans="1:12" ht="23.1" customHeight="1" x14ac:dyDescent="0.15">
      <c r="A26" s="122" t="s">
        <v>127</v>
      </c>
      <c r="B26" s="123" t="s">
        <v>148</v>
      </c>
      <c r="C26" s="124">
        <v>116.631</v>
      </c>
      <c r="D26" s="124">
        <v>3.133</v>
      </c>
      <c r="E26" s="124">
        <v>66.86</v>
      </c>
      <c r="F26" s="124">
        <v>0</v>
      </c>
      <c r="G26" s="124">
        <v>0</v>
      </c>
      <c r="H26" s="124">
        <v>0</v>
      </c>
      <c r="I26" s="124">
        <v>0</v>
      </c>
      <c r="J26" s="124">
        <v>15.565</v>
      </c>
      <c r="K26" s="125">
        <f t="shared" si="0"/>
        <v>202.18899999999999</v>
      </c>
      <c r="L26" s="121"/>
    </row>
    <row r="27" spans="1:12" ht="23.1" customHeight="1" x14ac:dyDescent="0.15">
      <c r="A27" s="122" t="s">
        <v>128</v>
      </c>
      <c r="B27" s="123" t="s">
        <v>149</v>
      </c>
      <c r="C27" s="124">
        <v>28.800999999999998</v>
      </c>
      <c r="D27" s="124">
        <v>1597.1289999999999</v>
      </c>
      <c r="E27" s="124">
        <v>242.50800000000001</v>
      </c>
      <c r="F27" s="124">
        <v>132.119</v>
      </c>
      <c r="G27" s="124">
        <v>309.78899999999999</v>
      </c>
      <c r="H27" s="124">
        <v>46.057000000000002</v>
      </c>
      <c r="I27" s="124">
        <v>0</v>
      </c>
      <c r="J27" s="124">
        <v>15.185</v>
      </c>
      <c r="K27" s="125">
        <f t="shared" si="0"/>
        <v>2371.5879999999993</v>
      </c>
      <c r="L27" s="121"/>
    </row>
    <row r="28" spans="1:12" ht="23.1" customHeight="1" thickBot="1" x14ac:dyDescent="0.2">
      <c r="A28" s="122"/>
      <c r="B28" s="129" t="s">
        <v>118</v>
      </c>
      <c r="C28" s="130">
        <f>SUM(C25:C27)</f>
        <v>165.309</v>
      </c>
      <c r="D28" s="130">
        <f t="shared" ref="D28:J28" si="6">SUM(D25:D27)</f>
        <v>1606.0049999999999</v>
      </c>
      <c r="E28" s="130">
        <f t="shared" si="6"/>
        <v>310.05400000000003</v>
      </c>
      <c r="F28" s="130">
        <f t="shared" si="6"/>
        <v>139.43600000000001</v>
      </c>
      <c r="G28" s="130">
        <f t="shared" si="6"/>
        <v>335.63499999999999</v>
      </c>
      <c r="H28" s="130">
        <f t="shared" si="6"/>
        <v>56.767000000000003</v>
      </c>
      <c r="I28" s="130">
        <f t="shared" si="6"/>
        <v>3.14</v>
      </c>
      <c r="J28" s="130">
        <f t="shared" si="6"/>
        <v>52.813000000000002</v>
      </c>
      <c r="K28" s="131">
        <f t="shared" si="0"/>
        <v>2669.1590000000001</v>
      </c>
      <c r="L28" s="121"/>
    </row>
    <row r="29" spans="1:12" ht="23.1" customHeight="1" x14ac:dyDescent="0.15">
      <c r="A29" s="117"/>
      <c r="B29" s="118" t="s">
        <v>147</v>
      </c>
      <c r="C29" s="139">
        <f>SUM(C5,C9,C13,C17,C21,C25)</f>
        <v>209.29600000000002</v>
      </c>
      <c r="D29" s="139">
        <f t="shared" ref="D29:J29" si="7">SUM(D5,D9,D13,D17,D21,D25)</f>
        <v>635.38900000000001</v>
      </c>
      <c r="E29" s="139">
        <f t="shared" si="7"/>
        <v>48.344999999999992</v>
      </c>
      <c r="F29" s="139">
        <f t="shared" si="7"/>
        <v>324.39600000000002</v>
      </c>
      <c r="G29" s="139">
        <f t="shared" si="7"/>
        <v>480.21600000000001</v>
      </c>
      <c r="H29" s="139">
        <f t="shared" si="7"/>
        <v>125.12899999999999</v>
      </c>
      <c r="I29" s="139">
        <f t="shared" si="7"/>
        <v>28.675000000000001</v>
      </c>
      <c r="J29" s="139">
        <f t="shared" si="7"/>
        <v>169.303</v>
      </c>
      <c r="K29" s="120">
        <f t="shared" si="0"/>
        <v>2020.7490000000003</v>
      </c>
      <c r="L29" s="121"/>
    </row>
    <row r="30" spans="1:12" ht="23.1" customHeight="1" x14ac:dyDescent="0.15">
      <c r="A30" s="122" t="s">
        <v>129</v>
      </c>
      <c r="B30" s="123" t="s">
        <v>148</v>
      </c>
      <c r="C30" s="124">
        <f t="shared" ref="C30:J31" si="8">SUM(C6,C10,C14,C18,C22,C26)</f>
        <v>8068.9730000000009</v>
      </c>
      <c r="D30" s="124">
        <f t="shared" si="8"/>
        <v>6599.0080000000007</v>
      </c>
      <c r="E30" s="124">
        <f t="shared" si="8"/>
        <v>560.16499999999996</v>
      </c>
      <c r="F30" s="124">
        <f t="shared" si="8"/>
        <v>2876.5259999999994</v>
      </c>
      <c r="G30" s="124">
        <f t="shared" si="8"/>
        <v>580.7410000000001</v>
      </c>
      <c r="H30" s="124">
        <f t="shared" si="8"/>
        <v>678.97699999999998</v>
      </c>
      <c r="I30" s="124">
        <f t="shared" si="8"/>
        <v>99.100999999999999</v>
      </c>
      <c r="J30" s="124">
        <f t="shared" si="8"/>
        <v>602.42700000000002</v>
      </c>
      <c r="K30" s="137">
        <f t="shared" si="0"/>
        <v>20065.917999999998</v>
      </c>
      <c r="L30" s="121"/>
    </row>
    <row r="31" spans="1:12" ht="23.1" customHeight="1" x14ac:dyDescent="0.15">
      <c r="A31" s="122" t="s">
        <v>118</v>
      </c>
      <c r="B31" s="123" t="s">
        <v>149</v>
      </c>
      <c r="C31" s="136">
        <f t="shared" si="8"/>
        <v>238.08199999999999</v>
      </c>
      <c r="D31" s="136">
        <f t="shared" si="8"/>
        <v>16975.994999999999</v>
      </c>
      <c r="E31" s="136">
        <f t="shared" si="8"/>
        <v>2570.2739999999999</v>
      </c>
      <c r="F31" s="136">
        <f t="shared" si="8"/>
        <v>1703.9350000000002</v>
      </c>
      <c r="G31" s="136">
        <f t="shared" si="8"/>
        <v>1094.116</v>
      </c>
      <c r="H31" s="136">
        <f t="shared" si="8"/>
        <v>182.642</v>
      </c>
      <c r="I31" s="136">
        <f t="shared" si="8"/>
        <v>29.874000000000002</v>
      </c>
      <c r="J31" s="136">
        <f t="shared" si="8"/>
        <v>176.48400000000001</v>
      </c>
      <c r="K31" s="137">
        <f t="shared" si="0"/>
        <v>22971.402000000002</v>
      </c>
      <c r="L31" s="121"/>
    </row>
    <row r="32" spans="1:12" ht="23.1" customHeight="1" thickBot="1" x14ac:dyDescent="0.2">
      <c r="A32" s="132"/>
      <c r="B32" s="133" t="s">
        <v>118</v>
      </c>
      <c r="C32" s="134">
        <f>SUM(C29:C31)</f>
        <v>8516.3510000000006</v>
      </c>
      <c r="D32" s="134">
        <f t="shared" ref="D32:J32" si="9">SUM(D29:D31)</f>
        <v>24210.392</v>
      </c>
      <c r="E32" s="134">
        <f t="shared" si="9"/>
        <v>3178.7839999999997</v>
      </c>
      <c r="F32" s="134">
        <f t="shared" si="9"/>
        <v>4904.857</v>
      </c>
      <c r="G32" s="134">
        <f t="shared" si="9"/>
        <v>2155.0730000000003</v>
      </c>
      <c r="H32" s="134">
        <f t="shared" si="9"/>
        <v>986.74800000000005</v>
      </c>
      <c r="I32" s="134">
        <f t="shared" si="9"/>
        <v>157.65</v>
      </c>
      <c r="J32" s="134">
        <f t="shared" si="9"/>
        <v>948.21400000000006</v>
      </c>
      <c r="K32" s="140">
        <f>SUM(C32:J32)</f>
        <v>45058.06900000001</v>
      </c>
      <c r="L32" s="121"/>
    </row>
    <row r="33" spans="1:12" ht="24" customHeight="1" x14ac:dyDescent="0.15">
      <c r="A33" s="141" t="s">
        <v>150</v>
      </c>
      <c r="B33" s="141"/>
      <c r="C33" s="142"/>
      <c r="D33" s="142"/>
      <c r="E33" s="142"/>
      <c r="F33" s="142"/>
      <c r="G33" s="142"/>
      <c r="H33" s="142" t="s">
        <v>221</v>
      </c>
      <c r="I33" s="142"/>
      <c r="J33" s="142"/>
      <c r="K33" s="141"/>
      <c r="L33" s="121"/>
    </row>
    <row r="34" spans="1:12" ht="24" customHeight="1" x14ac:dyDescent="0.15">
      <c r="A34" s="141"/>
      <c r="B34" s="141"/>
      <c r="C34" s="142"/>
      <c r="D34" s="142"/>
      <c r="E34" s="142"/>
      <c r="F34" s="142"/>
      <c r="G34" s="142"/>
      <c r="H34" s="142"/>
      <c r="I34" s="143"/>
      <c r="J34" s="142"/>
      <c r="K34" s="141"/>
      <c r="L34" s="121"/>
    </row>
    <row r="35" spans="1:12" ht="24" customHeight="1" x14ac:dyDescent="0.15">
      <c r="A35" s="144"/>
      <c r="B35" s="108"/>
      <c r="C35" s="109"/>
      <c r="D35" s="109"/>
      <c r="E35" s="109"/>
      <c r="F35" s="109"/>
      <c r="G35" s="109"/>
      <c r="H35" s="109"/>
      <c r="I35" s="109"/>
      <c r="J35" s="109"/>
      <c r="K35" s="109"/>
      <c r="L35" s="121"/>
    </row>
    <row r="36" spans="1:12" ht="23.1" customHeight="1" thickBot="1" x14ac:dyDescent="0.2">
      <c r="A36" s="112" t="s">
        <v>234</v>
      </c>
      <c r="B36" s="108"/>
      <c r="C36" s="109"/>
      <c r="D36" s="109"/>
      <c r="E36" s="109"/>
      <c r="F36" s="109"/>
      <c r="G36" s="109"/>
      <c r="H36" s="109"/>
      <c r="I36" s="109"/>
      <c r="J36" s="251" t="s">
        <v>134</v>
      </c>
      <c r="K36" s="251"/>
    </row>
    <row r="37" spans="1:12" ht="23.1" customHeight="1" thickTop="1" x14ac:dyDescent="0.15">
      <c r="A37" s="145" t="s">
        <v>151</v>
      </c>
      <c r="B37" s="244" t="s">
        <v>136</v>
      </c>
      <c r="C37" s="246" t="s">
        <v>152</v>
      </c>
      <c r="D37" s="246"/>
      <c r="E37" s="246"/>
      <c r="F37" s="246"/>
      <c r="G37" s="246"/>
      <c r="H37" s="246"/>
      <c r="I37" s="246"/>
      <c r="J37" s="246"/>
      <c r="K37" s="247"/>
    </row>
    <row r="38" spans="1:12" ht="23.1" customHeight="1" thickBot="1" x14ac:dyDescent="0.2">
      <c r="A38" s="146" t="s">
        <v>138</v>
      </c>
      <c r="B38" s="245"/>
      <c r="C38" s="115" t="s">
        <v>76</v>
      </c>
      <c r="D38" s="115" t="s">
        <v>139</v>
      </c>
      <c r="E38" s="115" t="s">
        <v>140</v>
      </c>
      <c r="F38" s="115" t="s">
        <v>141</v>
      </c>
      <c r="G38" s="115" t="s">
        <v>142</v>
      </c>
      <c r="H38" s="115" t="s">
        <v>143</v>
      </c>
      <c r="I38" s="115" t="s">
        <v>144</v>
      </c>
      <c r="J38" s="115" t="s">
        <v>145</v>
      </c>
      <c r="K38" s="116" t="s">
        <v>146</v>
      </c>
    </row>
    <row r="39" spans="1:12" ht="23.1" customHeight="1" x14ac:dyDescent="0.15">
      <c r="A39" s="117"/>
      <c r="B39" s="118" t="s">
        <v>147</v>
      </c>
      <c r="C39" s="119">
        <v>34.552</v>
      </c>
      <c r="D39" s="119">
        <v>94.489000000000004</v>
      </c>
      <c r="E39" s="119">
        <v>8.5839999999999996</v>
      </c>
      <c r="F39" s="119">
        <v>18.023</v>
      </c>
      <c r="G39" s="119">
        <v>20.931999999999999</v>
      </c>
      <c r="H39" s="119">
        <v>9.8230000000000004</v>
      </c>
      <c r="I39" s="119">
        <v>5.2850000000000001</v>
      </c>
      <c r="J39" s="119">
        <v>10.718999999999999</v>
      </c>
      <c r="K39" s="120">
        <f>SUM(C39:J39)</f>
        <v>202.40699999999998</v>
      </c>
      <c r="L39" s="121"/>
    </row>
    <row r="40" spans="1:12" ht="23.1" customHeight="1" x14ac:dyDescent="0.15">
      <c r="A40" s="147" t="s">
        <v>114</v>
      </c>
      <c r="B40" s="123" t="s">
        <v>148</v>
      </c>
      <c r="C40" s="124">
        <v>1167.2560000000001</v>
      </c>
      <c r="D40" s="124">
        <v>2924.8110000000001</v>
      </c>
      <c r="E40" s="124">
        <v>36.863999999999997</v>
      </c>
      <c r="F40" s="124">
        <v>641.81299999999999</v>
      </c>
      <c r="G40" s="124">
        <v>53.427</v>
      </c>
      <c r="H40" s="124">
        <v>149.39699999999999</v>
      </c>
      <c r="I40" s="124">
        <v>111.67</v>
      </c>
      <c r="J40" s="124">
        <v>130.798</v>
      </c>
      <c r="K40" s="125">
        <f t="shared" ref="K40:K66" si="10">SUM(C40:J40)</f>
        <v>5216.0359999999991</v>
      </c>
      <c r="L40" s="121"/>
    </row>
    <row r="41" spans="1:12" ht="23.1" customHeight="1" x14ac:dyDescent="0.15">
      <c r="A41" s="147" t="s">
        <v>116</v>
      </c>
      <c r="B41" s="123" t="s">
        <v>149</v>
      </c>
      <c r="C41" s="124">
        <v>84.316999999999993</v>
      </c>
      <c r="D41" s="124">
        <v>1224.0319999999999</v>
      </c>
      <c r="E41" s="124">
        <v>88.441000000000003</v>
      </c>
      <c r="F41" s="124">
        <v>104.999</v>
      </c>
      <c r="G41" s="124">
        <v>112.437</v>
      </c>
      <c r="H41" s="124">
        <v>4.4359999999999999</v>
      </c>
      <c r="I41" s="124">
        <v>0</v>
      </c>
      <c r="J41" s="124">
        <v>2.3570000000000002</v>
      </c>
      <c r="K41" s="125">
        <f t="shared" si="10"/>
        <v>1621.0189999999998</v>
      </c>
      <c r="L41" s="121"/>
    </row>
    <row r="42" spans="1:12" ht="23.1" customHeight="1" thickBot="1" x14ac:dyDescent="0.2">
      <c r="A42" s="132"/>
      <c r="B42" s="133" t="s">
        <v>118</v>
      </c>
      <c r="C42" s="134">
        <f>SUM(C39:C41)</f>
        <v>1286.125</v>
      </c>
      <c r="D42" s="134">
        <f t="shared" ref="D42:J42" si="11">SUM(D39:D41)</f>
        <v>4243.3320000000003</v>
      </c>
      <c r="E42" s="134">
        <f t="shared" si="11"/>
        <v>133.88900000000001</v>
      </c>
      <c r="F42" s="134">
        <f t="shared" si="11"/>
        <v>764.83500000000004</v>
      </c>
      <c r="G42" s="134">
        <f t="shared" si="11"/>
        <v>186.79599999999999</v>
      </c>
      <c r="H42" s="134">
        <f t="shared" si="11"/>
        <v>163.65600000000001</v>
      </c>
      <c r="I42" s="134">
        <f t="shared" si="11"/>
        <v>116.955</v>
      </c>
      <c r="J42" s="134">
        <f t="shared" si="11"/>
        <v>143.874</v>
      </c>
      <c r="K42" s="131">
        <f t="shared" si="10"/>
        <v>7039.4620000000004</v>
      </c>
      <c r="L42" s="121"/>
    </row>
    <row r="43" spans="1:12" ht="23.1" customHeight="1" x14ac:dyDescent="0.15">
      <c r="A43" s="122"/>
      <c r="B43" s="135" t="s">
        <v>147</v>
      </c>
      <c r="C43" s="136">
        <v>23.928000000000001</v>
      </c>
      <c r="D43" s="136">
        <v>87.222999999999999</v>
      </c>
      <c r="E43" s="136">
        <v>12.294</v>
      </c>
      <c r="F43" s="136">
        <v>165.73</v>
      </c>
      <c r="G43" s="136">
        <v>49.106999999999999</v>
      </c>
      <c r="H43" s="136">
        <v>11.154999999999999</v>
      </c>
      <c r="I43" s="136">
        <v>9.4049999999999994</v>
      </c>
      <c r="J43" s="136">
        <v>13.087999999999999</v>
      </c>
      <c r="K43" s="120">
        <f t="shared" si="10"/>
        <v>371.92999999999989</v>
      </c>
      <c r="L43" s="121"/>
    </row>
    <row r="44" spans="1:12" ht="23.1" customHeight="1" x14ac:dyDescent="0.15">
      <c r="A44" s="147" t="s">
        <v>119</v>
      </c>
      <c r="B44" s="123" t="s">
        <v>148</v>
      </c>
      <c r="C44" s="124">
        <v>35.140999999999998</v>
      </c>
      <c r="D44" s="124">
        <v>873.19200000000001</v>
      </c>
      <c r="E44" s="124">
        <v>6.633</v>
      </c>
      <c r="F44" s="124">
        <v>83.557000000000002</v>
      </c>
      <c r="G44" s="124">
        <v>28.821999999999999</v>
      </c>
      <c r="H44" s="124">
        <v>36.216999999999999</v>
      </c>
      <c r="I44" s="124">
        <v>0.81599999999999995</v>
      </c>
      <c r="J44" s="124">
        <v>12.289</v>
      </c>
      <c r="K44" s="125">
        <f t="shared" si="10"/>
        <v>1076.6670000000001</v>
      </c>
      <c r="L44" s="121"/>
    </row>
    <row r="45" spans="1:12" ht="23.1" customHeight="1" x14ac:dyDescent="0.15">
      <c r="A45" s="147" t="s">
        <v>120</v>
      </c>
      <c r="B45" s="123" t="s">
        <v>149</v>
      </c>
      <c r="C45" s="124">
        <v>48.481000000000002</v>
      </c>
      <c r="D45" s="124">
        <v>1786.02</v>
      </c>
      <c r="E45" s="124">
        <v>92.879000000000005</v>
      </c>
      <c r="F45" s="124">
        <v>215.70599999999999</v>
      </c>
      <c r="G45" s="124">
        <v>62.603999999999999</v>
      </c>
      <c r="H45" s="124">
        <v>19.164000000000001</v>
      </c>
      <c r="I45" s="124">
        <v>0</v>
      </c>
      <c r="J45" s="124">
        <v>2.944</v>
      </c>
      <c r="K45" s="125">
        <f t="shared" si="10"/>
        <v>2227.7979999999998</v>
      </c>
      <c r="L45" s="121"/>
    </row>
    <row r="46" spans="1:12" ht="23.1" customHeight="1" thickBot="1" x14ac:dyDescent="0.2">
      <c r="A46" s="122"/>
      <c r="B46" s="129" t="s">
        <v>118</v>
      </c>
      <c r="C46" s="130">
        <f>SUM(C43:C45)</f>
        <v>107.55000000000001</v>
      </c>
      <c r="D46" s="130">
        <f t="shared" ref="D46:J46" si="12">SUM(D43:D45)</f>
        <v>2746.4349999999999</v>
      </c>
      <c r="E46" s="130">
        <f t="shared" si="12"/>
        <v>111.80600000000001</v>
      </c>
      <c r="F46" s="130">
        <f t="shared" si="12"/>
        <v>464.99299999999994</v>
      </c>
      <c r="G46" s="130">
        <f t="shared" si="12"/>
        <v>140.53300000000002</v>
      </c>
      <c r="H46" s="130">
        <f t="shared" si="12"/>
        <v>66.536000000000001</v>
      </c>
      <c r="I46" s="130">
        <f t="shared" si="12"/>
        <v>10.221</v>
      </c>
      <c r="J46" s="130">
        <f t="shared" si="12"/>
        <v>28.320999999999998</v>
      </c>
      <c r="K46" s="131">
        <f t="shared" si="10"/>
        <v>3676.395</v>
      </c>
      <c r="L46" s="121"/>
    </row>
    <row r="47" spans="1:12" ht="23.1" customHeight="1" x14ac:dyDescent="0.15">
      <c r="A47" s="117"/>
      <c r="B47" s="118" t="s">
        <v>147</v>
      </c>
      <c r="C47" s="119">
        <v>61.567</v>
      </c>
      <c r="D47" s="119">
        <v>203.334</v>
      </c>
      <c r="E47" s="119">
        <v>38.46</v>
      </c>
      <c r="F47" s="119">
        <v>101.733</v>
      </c>
      <c r="G47" s="119">
        <v>223.66900000000001</v>
      </c>
      <c r="H47" s="119">
        <v>45</v>
      </c>
      <c r="I47" s="119">
        <v>32.075000000000003</v>
      </c>
      <c r="J47" s="119">
        <v>37.442999999999998</v>
      </c>
      <c r="K47" s="120">
        <f t="shared" si="10"/>
        <v>743.28100000000006</v>
      </c>
      <c r="L47" s="121"/>
    </row>
    <row r="48" spans="1:12" ht="23.1" customHeight="1" x14ac:dyDescent="0.15">
      <c r="A48" s="147" t="s">
        <v>121</v>
      </c>
      <c r="B48" s="123" t="s">
        <v>148</v>
      </c>
      <c r="C48" s="124">
        <v>987.26400000000001</v>
      </c>
      <c r="D48" s="124">
        <v>4186.1880000000001</v>
      </c>
      <c r="E48" s="124">
        <v>146.74299999999999</v>
      </c>
      <c r="F48" s="124">
        <v>2434.9229999999998</v>
      </c>
      <c r="G48" s="124">
        <v>329.762</v>
      </c>
      <c r="H48" s="124">
        <v>529.91099999999994</v>
      </c>
      <c r="I48" s="124">
        <v>90.582999999999998</v>
      </c>
      <c r="J48" s="124">
        <v>755.88699999999994</v>
      </c>
      <c r="K48" s="125">
        <f t="shared" si="10"/>
        <v>9461.2610000000004</v>
      </c>
      <c r="L48" s="121"/>
    </row>
    <row r="49" spans="1:12" ht="23.1" customHeight="1" x14ac:dyDescent="0.15">
      <c r="A49" s="147" t="s">
        <v>122</v>
      </c>
      <c r="B49" s="123" t="s">
        <v>149</v>
      </c>
      <c r="C49" s="124">
        <v>107.68300000000001</v>
      </c>
      <c r="D49" s="124">
        <v>5306.5690000000004</v>
      </c>
      <c r="E49" s="124">
        <v>610.5</v>
      </c>
      <c r="F49" s="124">
        <v>1000.356</v>
      </c>
      <c r="G49" s="124">
        <v>322.12099999999998</v>
      </c>
      <c r="H49" s="124">
        <v>5.593</v>
      </c>
      <c r="I49" s="124">
        <v>23.198</v>
      </c>
      <c r="J49" s="124">
        <v>84.992999999999995</v>
      </c>
      <c r="K49" s="125">
        <f t="shared" si="10"/>
        <v>7461.0130000000008</v>
      </c>
      <c r="L49" s="121"/>
    </row>
    <row r="50" spans="1:12" ht="23.1" customHeight="1" thickBot="1" x14ac:dyDescent="0.2">
      <c r="A50" s="132"/>
      <c r="B50" s="133" t="s">
        <v>118</v>
      </c>
      <c r="C50" s="134">
        <f>SUM(C47:C49)</f>
        <v>1156.5139999999999</v>
      </c>
      <c r="D50" s="134">
        <f t="shared" ref="D50:J50" si="13">SUM(D47:D49)</f>
        <v>9696.0910000000003</v>
      </c>
      <c r="E50" s="134">
        <f t="shared" si="13"/>
        <v>795.70299999999997</v>
      </c>
      <c r="F50" s="134">
        <f t="shared" si="13"/>
        <v>3537.0119999999997</v>
      </c>
      <c r="G50" s="134">
        <f t="shared" si="13"/>
        <v>875.55200000000002</v>
      </c>
      <c r="H50" s="134">
        <f t="shared" si="13"/>
        <v>580.50399999999991</v>
      </c>
      <c r="I50" s="134">
        <f t="shared" si="13"/>
        <v>145.85599999999999</v>
      </c>
      <c r="J50" s="134">
        <f t="shared" si="13"/>
        <v>878.32299999999987</v>
      </c>
      <c r="K50" s="138">
        <f t="shared" si="10"/>
        <v>17665.555</v>
      </c>
      <c r="L50" s="121"/>
    </row>
    <row r="51" spans="1:12" ht="23.1" customHeight="1" x14ac:dyDescent="0.15">
      <c r="A51" s="122"/>
      <c r="B51" s="135" t="s">
        <v>147</v>
      </c>
      <c r="C51" s="136">
        <v>29.972999999999999</v>
      </c>
      <c r="D51" s="136">
        <v>503.56</v>
      </c>
      <c r="E51" s="136">
        <v>6.64</v>
      </c>
      <c r="F51" s="136">
        <v>31.437000000000001</v>
      </c>
      <c r="G51" s="136">
        <v>78.921000000000006</v>
      </c>
      <c r="H51" s="136">
        <v>23.12</v>
      </c>
      <c r="I51" s="136">
        <v>15.717000000000001</v>
      </c>
      <c r="J51" s="136">
        <v>20.265000000000001</v>
      </c>
      <c r="K51" s="120">
        <f t="shared" si="10"/>
        <v>709.63300000000004</v>
      </c>
      <c r="L51" s="121"/>
    </row>
    <row r="52" spans="1:12" ht="23.1" customHeight="1" x14ac:dyDescent="0.15">
      <c r="A52" s="147" t="s">
        <v>123</v>
      </c>
      <c r="B52" s="123" t="s">
        <v>148</v>
      </c>
      <c r="C52" s="124">
        <v>140.084</v>
      </c>
      <c r="D52" s="124">
        <v>1259.9570000000001</v>
      </c>
      <c r="E52" s="124">
        <v>10.127000000000001</v>
      </c>
      <c r="F52" s="124">
        <v>101.724</v>
      </c>
      <c r="G52" s="124">
        <v>57.225000000000001</v>
      </c>
      <c r="H52" s="124">
        <v>133.82300000000001</v>
      </c>
      <c r="I52" s="124">
        <v>189.23</v>
      </c>
      <c r="J52" s="124">
        <v>241.98599999999999</v>
      </c>
      <c r="K52" s="125">
        <f t="shared" si="10"/>
        <v>2134.1559999999999</v>
      </c>
      <c r="L52" s="121"/>
    </row>
    <row r="53" spans="1:12" ht="23.1" customHeight="1" x14ac:dyDescent="0.15">
      <c r="A53" s="147" t="s">
        <v>124</v>
      </c>
      <c r="B53" s="123" t="s">
        <v>149</v>
      </c>
      <c r="C53" s="124">
        <v>6.5540000000000003</v>
      </c>
      <c r="D53" s="124">
        <v>6039.3969999999999</v>
      </c>
      <c r="E53" s="124">
        <v>725.93499999999995</v>
      </c>
      <c r="F53" s="124">
        <v>583.27599999999995</v>
      </c>
      <c r="G53" s="124">
        <v>366.42899999999997</v>
      </c>
      <c r="H53" s="124">
        <v>87.793999999999997</v>
      </c>
      <c r="I53" s="124">
        <v>0</v>
      </c>
      <c r="J53" s="124">
        <v>16.018999999999998</v>
      </c>
      <c r="K53" s="137">
        <f t="shared" si="10"/>
        <v>7825.4040000000005</v>
      </c>
      <c r="L53" s="121"/>
    </row>
    <row r="54" spans="1:12" ht="23.1" customHeight="1" thickBot="1" x14ac:dyDescent="0.2">
      <c r="A54" s="122"/>
      <c r="B54" s="129" t="s">
        <v>118</v>
      </c>
      <c r="C54" s="130">
        <f>SUM(C51:C53)</f>
        <v>176.61100000000002</v>
      </c>
      <c r="D54" s="130">
        <f t="shared" ref="D54:J54" si="14">SUM(D51:D53)</f>
        <v>7802.9139999999998</v>
      </c>
      <c r="E54" s="130">
        <f t="shared" si="14"/>
        <v>742.702</v>
      </c>
      <c r="F54" s="130">
        <f t="shared" si="14"/>
        <v>716.4369999999999</v>
      </c>
      <c r="G54" s="130">
        <f t="shared" si="14"/>
        <v>502.57499999999999</v>
      </c>
      <c r="H54" s="130">
        <f t="shared" si="14"/>
        <v>244.73700000000002</v>
      </c>
      <c r="I54" s="130">
        <f t="shared" si="14"/>
        <v>204.947</v>
      </c>
      <c r="J54" s="130">
        <f t="shared" si="14"/>
        <v>278.27</v>
      </c>
      <c r="K54" s="138">
        <f t="shared" si="10"/>
        <v>10669.192999999999</v>
      </c>
      <c r="L54" s="121"/>
    </row>
    <row r="55" spans="1:12" ht="23.1" customHeight="1" x14ac:dyDescent="0.15">
      <c r="A55" s="117"/>
      <c r="B55" s="118" t="s">
        <v>147</v>
      </c>
      <c r="C55" s="119">
        <v>21.015999999999998</v>
      </c>
      <c r="D55" s="119">
        <v>80.64</v>
      </c>
      <c r="E55" s="119">
        <v>10.49</v>
      </c>
      <c r="F55" s="119">
        <v>19.533999999999999</v>
      </c>
      <c r="G55" s="119">
        <v>17.553000000000001</v>
      </c>
      <c r="H55" s="119">
        <v>9.3239999999999998</v>
      </c>
      <c r="I55" s="119">
        <v>4.4950000000000001</v>
      </c>
      <c r="J55" s="119">
        <v>9.9060000000000006</v>
      </c>
      <c r="K55" s="120">
        <f t="shared" si="10"/>
        <v>172.95800000000003</v>
      </c>
      <c r="L55" s="121"/>
    </row>
    <row r="56" spans="1:12" ht="23.1" customHeight="1" x14ac:dyDescent="0.15">
      <c r="A56" s="147" t="s">
        <v>125</v>
      </c>
      <c r="B56" s="123" t="s">
        <v>148</v>
      </c>
      <c r="C56" s="124">
        <v>439.75299999999999</v>
      </c>
      <c r="D56" s="124">
        <v>670.72</v>
      </c>
      <c r="E56" s="124">
        <v>250.137</v>
      </c>
      <c r="F56" s="124">
        <v>45.393000000000001</v>
      </c>
      <c r="G56" s="124">
        <v>15.91</v>
      </c>
      <c r="H56" s="124">
        <v>297.54399999999998</v>
      </c>
      <c r="I56" s="124">
        <v>2.0430000000000001</v>
      </c>
      <c r="J56" s="124">
        <v>260.63600000000002</v>
      </c>
      <c r="K56" s="125">
        <f t="shared" si="10"/>
        <v>1982.1359999999997</v>
      </c>
      <c r="L56" s="121"/>
    </row>
    <row r="57" spans="1:12" ht="23.1" customHeight="1" x14ac:dyDescent="0.15">
      <c r="A57" s="147" t="s">
        <v>126</v>
      </c>
      <c r="B57" s="123" t="s">
        <v>149</v>
      </c>
      <c r="C57" s="124">
        <v>0</v>
      </c>
      <c r="D57" s="124">
        <v>340.6</v>
      </c>
      <c r="E57" s="124">
        <v>212.25299999999999</v>
      </c>
      <c r="F57" s="124">
        <v>81.784999999999997</v>
      </c>
      <c r="G57" s="124">
        <v>55.828000000000003</v>
      </c>
      <c r="H57" s="124">
        <v>0</v>
      </c>
      <c r="I57" s="124">
        <v>0</v>
      </c>
      <c r="J57" s="124">
        <v>52.17</v>
      </c>
      <c r="K57" s="125">
        <f t="shared" si="10"/>
        <v>742.63599999999997</v>
      </c>
      <c r="L57" s="121"/>
    </row>
    <row r="58" spans="1:12" ht="23.1" customHeight="1" thickBot="1" x14ac:dyDescent="0.2">
      <c r="A58" s="132"/>
      <c r="B58" s="133" t="s">
        <v>118</v>
      </c>
      <c r="C58" s="134">
        <f>SUM(C55:C57)</f>
        <v>460.76900000000001</v>
      </c>
      <c r="D58" s="134">
        <f t="shared" ref="D58:J58" si="15">SUM(D55:D57)</f>
        <v>1091.96</v>
      </c>
      <c r="E58" s="134">
        <f t="shared" si="15"/>
        <v>472.88</v>
      </c>
      <c r="F58" s="134">
        <f t="shared" si="15"/>
        <v>146.71199999999999</v>
      </c>
      <c r="G58" s="134">
        <f t="shared" si="15"/>
        <v>89.290999999999997</v>
      </c>
      <c r="H58" s="134">
        <f t="shared" si="15"/>
        <v>306.86799999999999</v>
      </c>
      <c r="I58" s="134">
        <f t="shared" si="15"/>
        <v>6.5380000000000003</v>
      </c>
      <c r="J58" s="134">
        <f t="shared" si="15"/>
        <v>322.71200000000005</v>
      </c>
      <c r="K58" s="131">
        <f t="shared" si="10"/>
        <v>2897.73</v>
      </c>
      <c r="L58" s="121"/>
    </row>
    <row r="59" spans="1:12" ht="23.1" customHeight="1" x14ac:dyDescent="0.15">
      <c r="A59" s="122"/>
      <c r="B59" s="135" t="s">
        <v>147</v>
      </c>
      <c r="C59" s="136">
        <v>19.756</v>
      </c>
      <c r="D59" s="136">
        <v>10.689</v>
      </c>
      <c r="E59" s="136">
        <v>6.3789999999999996</v>
      </c>
      <c r="F59" s="136">
        <v>11.087999999999999</v>
      </c>
      <c r="G59" s="136">
        <v>8.8330000000000002</v>
      </c>
      <c r="H59" s="136">
        <v>10.092000000000001</v>
      </c>
      <c r="I59" s="136">
        <v>6.9550000000000001</v>
      </c>
      <c r="J59" s="136">
        <v>5.18</v>
      </c>
      <c r="K59" s="120">
        <f t="shared" si="10"/>
        <v>78.972000000000008</v>
      </c>
      <c r="L59" s="121"/>
    </row>
    <row r="60" spans="1:12" ht="23.1" customHeight="1" x14ac:dyDescent="0.15">
      <c r="A60" s="147" t="s">
        <v>127</v>
      </c>
      <c r="B60" s="123" t="s">
        <v>148</v>
      </c>
      <c r="C60" s="124">
        <v>108.08</v>
      </c>
      <c r="D60" s="124">
        <v>162.54599999999999</v>
      </c>
      <c r="E60" s="124">
        <v>86.763999999999996</v>
      </c>
      <c r="F60" s="124">
        <v>1.3759999999999999</v>
      </c>
      <c r="G60" s="124">
        <v>4.8109999999999999</v>
      </c>
      <c r="H60" s="124">
        <v>93.352999999999994</v>
      </c>
      <c r="I60" s="124">
        <v>9.7720000000000002</v>
      </c>
      <c r="J60" s="124">
        <v>30.474</v>
      </c>
      <c r="K60" s="125">
        <f t="shared" si="10"/>
        <v>497.17599999999993</v>
      </c>
      <c r="L60" s="121"/>
    </row>
    <row r="61" spans="1:12" ht="23.1" customHeight="1" x14ac:dyDescent="0.15">
      <c r="A61" s="147" t="s">
        <v>128</v>
      </c>
      <c r="B61" s="123" t="s">
        <v>149</v>
      </c>
      <c r="C61" s="124">
        <v>0</v>
      </c>
      <c r="D61" s="124">
        <v>924.14300000000003</v>
      </c>
      <c r="E61" s="124">
        <v>701.87699999999995</v>
      </c>
      <c r="F61" s="124">
        <v>70.47</v>
      </c>
      <c r="G61" s="124">
        <v>35.551000000000002</v>
      </c>
      <c r="H61" s="124">
        <v>27.434999999999999</v>
      </c>
      <c r="I61" s="124">
        <v>14.406000000000001</v>
      </c>
      <c r="J61" s="124">
        <v>41.634</v>
      </c>
      <c r="K61" s="125">
        <f t="shared" si="10"/>
        <v>1815.5159999999998</v>
      </c>
      <c r="L61" s="121"/>
    </row>
    <row r="62" spans="1:12" ht="23.1" customHeight="1" thickBot="1" x14ac:dyDescent="0.2">
      <c r="A62" s="122"/>
      <c r="B62" s="129" t="s">
        <v>118</v>
      </c>
      <c r="C62" s="130">
        <f>SUM(C59:C61)</f>
        <v>127.836</v>
      </c>
      <c r="D62" s="130">
        <f t="shared" ref="D62:J62" si="16">SUM(D59:D61)</f>
        <v>1097.3779999999999</v>
      </c>
      <c r="E62" s="130">
        <f t="shared" si="16"/>
        <v>795.02</v>
      </c>
      <c r="F62" s="130">
        <f t="shared" si="16"/>
        <v>82.933999999999997</v>
      </c>
      <c r="G62" s="130">
        <f t="shared" si="16"/>
        <v>49.195</v>
      </c>
      <c r="H62" s="130">
        <f t="shared" si="16"/>
        <v>130.88</v>
      </c>
      <c r="I62" s="130">
        <f t="shared" si="16"/>
        <v>31.133000000000003</v>
      </c>
      <c r="J62" s="130">
        <f t="shared" si="16"/>
        <v>77.287999999999997</v>
      </c>
      <c r="K62" s="131">
        <f t="shared" si="10"/>
        <v>2391.6640000000002</v>
      </c>
      <c r="L62" s="121"/>
    </row>
    <row r="63" spans="1:12" ht="23.1" customHeight="1" x14ac:dyDescent="0.15">
      <c r="A63" s="117"/>
      <c r="B63" s="118" t="s">
        <v>147</v>
      </c>
      <c r="C63" s="139">
        <f>SUM(C39,C43,C47,C51,C55,C59)</f>
        <v>190.79199999999997</v>
      </c>
      <c r="D63" s="139">
        <f t="shared" ref="D63:J63" si="17">SUM(D39,D43,D47,D51,D55,D59)</f>
        <v>979.93499999999995</v>
      </c>
      <c r="E63" s="139">
        <f t="shared" si="17"/>
        <v>82.846999999999994</v>
      </c>
      <c r="F63" s="139">
        <f t="shared" si="17"/>
        <v>347.54500000000002</v>
      </c>
      <c r="G63" s="139">
        <f t="shared" si="17"/>
        <v>399.01500000000004</v>
      </c>
      <c r="H63" s="139">
        <f t="shared" si="17"/>
        <v>108.51400000000001</v>
      </c>
      <c r="I63" s="139">
        <f t="shared" si="17"/>
        <v>73.932000000000002</v>
      </c>
      <c r="J63" s="139">
        <f t="shared" si="17"/>
        <v>96.600999999999999</v>
      </c>
      <c r="K63" s="120">
        <f t="shared" si="10"/>
        <v>2279.181</v>
      </c>
      <c r="L63" s="121"/>
    </row>
    <row r="64" spans="1:12" ht="23.1" customHeight="1" x14ac:dyDescent="0.15">
      <c r="A64" s="147" t="s">
        <v>129</v>
      </c>
      <c r="B64" s="123" t="s">
        <v>148</v>
      </c>
      <c r="C64" s="124">
        <f t="shared" ref="C64:J65" si="18">SUM(C40,C44,C48,C52,C56,C60)</f>
        <v>2877.578</v>
      </c>
      <c r="D64" s="124">
        <f t="shared" si="18"/>
        <v>10077.414000000001</v>
      </c>
      <c r="E64" s="124">
        <f t="shared" si="18"/>
        <v>537.26800000000003</v>
      </c>
      <c r="F64" s="124">
        <f t="shared" si="18"/>
        <v>3308.7860000000001</v>
      </c>
      <c r="G64" s="124">
        <f t="shared" si="18"/>
        <v>489.95699999999999</v>
      </c>
      <c r="H64" s="124">
        <f t="shared" si="18"/>
        <v>1240.2449999999999</v>
      </c>
      <c r="I64" s="124">
        <f t="shared" si="18"/>
        <v>404.11399999999998</v>
      </c>
      <c r="J64" s="124">
        <f t="shared" si="18"/>
        <v>1432.07</v>
      </c>
      <c r="K64" s="137">
        <f t="shared" si="10"/>
        <v>20367.432000000001</v>
      </c>
      <c r="L64" s="121"/>
    </row>
    <row r="65" spans="1:12" ht="23.1" customHeight="1" x14ac:dyDescent="0.15">
      <c r="A65" s="147" t="s">
        <v>118</v>
      </c>
      <c r="B65" s="123" t="s">
        <v>149</v>
      </c>
      <c r="C65" s="136">
        <f t="shared" si="18"/>
        <v>247.035</v>
      </c>
      <c r="D65" s="136">
        <f t="shared" si="18"/>
        <v>15620.761</v>
      </c>
      <c r="E65" s="136">
        <f t="shared" si="18"/>
        <v>2431.8849999999998</v>
      </c>
      <c r="F65" s="136">
        <f t="shared" si="18"/>
        <v>2056.5920000000001</v>
      </c>
      <c r="G65" s="136">
        <f t="shared" si="18"/>
        <v>954.96999999999991</v>
      </c>
      <c r="H65" s="136">
        <f t="shared" si="18"/>
        <v>144.422</v>
      </c>
      <c r="I65" s="136">
        <f t="shared" si="18"/>
        <v>37.603999999999999</v>
      </c>
      <c r="J65" s="136">
        <f t="shared" si="18"/>
        <v>200.11700000000002</v>
      </c>
      <c r="K65" s="137">
        <f t="shared" si="10"/>
        <v>21693.385999999999</v>
      </c>
      <c r="L65" s="121"/>
    </row>
    <row r="66" spans="1:12" ht="23.1" customHeight="1" thickBot="1" x14ac:dyDescent="0.2">
      <c r="A66" s="148"/>
      <c r="B66" s="149" t="s">
        <v>118</v>
      </c>
      <c r="C66" s="150">
        <f>SUM(C63:C65)</f>
        <v>3315.4049999999997</v>
      </c>
      <c r="D66" s="150">
        <f t="shared" ref="D66:J66" si="19">SUM(D63:D65)</f>
        <v>26678.11</v>
      </c>
      <c r="E66" s="150">
        <f t="shared" si="19"/>
        <v>3052</v>
      </c>
      <c r="F66" s="150">
        <f t="shared" si="19"/>
        <v>5712.9230000000007</v>
      </c>
      <c r="G66" s="150">
        <f t="shared" si="19"/>
        <v>1843.942</v>
      </c>
      <c r="H66" s="150">
        <f t="shared" si="19"/>
        <v>1493.181</v>
      </c>
      <c r="I66" s="150">
        <f t="shared" si="19"/>
        <v>515.65</v>
      </c>
      <c r="J66" s="150">
        <f t="shared" si="19"/>
        <v>1728.7879999999998</v>
      </c>
      <c r="K66" s="140">
        <f t="shared" si="10"/>
        <v>44339.999000000003</v>
      </c>
      <c r="L66" s="121"/>
    </row>
    <row r="67" spans="1:12" ht="24" customHeight="1" thickTop="1" x14ac:dyDescent="0.15">
      <c r="A67" s="141" t="s">
        <v>150</v>
      </c>
      <c r="B67" s="141"/>
      <c r="C67" s="142"/>
      <c r="D67" s="142"/>
      <c r="E67" s="142"/>
      <c r="F67" s="142"/>
      <c r="G67" s="142"/>
      <c r="H67" s="142" t="s">
        <v>221</v>
      </c>
      <c r="I67" s="142"/>
      <c r="J67" s="142"/>
      <c r="K67" s="141"/>
    </row>
    <row r="68" spans="1:12" ht="24" customHeight="1" x14ac:dyDescent="0.15">
      <c r="A68" s="141"/>
      <c r="B68" s="141"/>
      <c r="C68" s="142"/>
      <c r="D68" s="142"/>
      <c r="E68" s="142"/>
      <c r="F68" s="142"/>
      <c r="G68" s="142"/>
      <c r="H68" s="142"/>
      <c r="I68" s="143"/>
      <c r="J68" s="142"/>
      <c r="K68" s="141"/>
    </row>
    <row r="69" spans="1:12" x14ac:dyDescent="0.15">
      <c r="A69" s="151"/>
      <c r="C69" s="152"/>
      <c r="D69" s="152"/>
      <c r="E69" s="152"/>
      <c r="F69" s="152"/>
      <c r="G69" s="152"/>
      <c r="H69" s="152"/>
      <c r="I69" s="152"/>
      <c r="J69" s="152"/>
      <c r="K69" s="152"/>
    </row>
    <row r="70" spans="1:12" x14ac:dyDescent="0.15">
      <c r="A70" s="151"/>
      <c r="C70" s="152"/>
      <c r="D70" s="152"/>
      <c r="E70" s="152"/>
      <c r="F70" s="152"/>
      <c r="G70" s="152"/>
      <c r="H70" s="152"/>
      <c r="I70" s="152"/>
      <c r="J70" s="152"/>
      <c r="K70" s="152"/>
    </row>
    <row r="71" spans="1:12" x14ac:dyDescent="0.15">
      <c r="A71" s="151"/>
      <c r="C71" s="152"/>
      <c r="D71" s="152"/>
      <c r="E71" s="152"/>
      <c r="F71" s="152"/>
      <c r="G71" s="152"/>
      <c r="H71" s="152"/>
      <c r="I71" s="152"/>
      <c r="J71" s="152"/>
      <c r="K71" s="152"/>
    </row>
  </sheetData>
  <mergeCells count="6">
    <mergeCell ref="J2:K2"/>
    <mergeCell ref="B3:B4"/>
    <mergeCell ref="C3:K3"/>
    <mergeCell ref="J36:K36"/>
    <mergeCell ref="B37:B38"/>
    <mergeCell ref="C37:K37"/>
  </mergeCells>
  <phoneticPr fontId="3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rowBreaks count="1" manualBreakCount="1">
    <brk id="34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4CCA-39CC-48DE-B796-1AA6883F38FA}">
  <dimension ref="A1:AE50"/>
  <sheetViews>
    <sheetView zoomScaleNormal="100" workbookViewId="0">
      <selection activeCell="M12" sqref="M12"/>
    </sheetView>
  </sheetViews>
  <sheetFormatPr defaultRowHeight="14.25" x14ac:dyDescent="0.15"/>
  <cols>
    <col min="1" max="1" width="5.125" style="188" customWidth="1"/>
    <col min="2" max="2" width="7.625" style="126" customWidth="1"/>
    <col min="3" max="3" width="5.125" style="126" customWidth="1"/>
    <col min="4" max="10" width="9.625" style="185" customWidth="1"/>
    <col min="11" max="11" width="10.25" style="157" bestFit="1" customWidth="1"/>
    <col min="12" max="13" width="9" style="126" customWidth="1"/>
    <col min="14" max="18" width="9" style="126"/>
    <col min="19" max="19" width="9.875" style="126" bestFit="1" customWidth="1"/>
    <col min="20" max="256" width="9" style="126"/>
    <col min="257" max="257" width="5.125" style="126" customWidth="1"/>
    <col min="258" max="258" width="7.625" style="126" customWidth="1"/>
    <col min="259" max="259" width="5.125" style="126" customWidth="1"/>
    <col min="260" max="266" width="9.625" style="126" customWidth="1"/>
    <col min="267" max="267" width="10.25" style="126" bestFit="1" customWidth="1"/>
    <col min="268" max="274" width="9" style="126"/>
    <col min="275" max="275" width="9.875" style="126" bestFit="1" customWidth="1"/>
    <col min="276" max="512" width="9" style="126"/>
    <col min="513" max="513" width="5.125" style="126" customWidth="1"/>
    <col min="514" max="514" width="7.625" style="126" customWidth="1"/>
    <col min="515" max="515" width="5.125" style="126" customWidth="1"/>
    <col min="516" max="522" width="9.625" style="126" customWidth="1"/>
    <col min="523" max="523" width="10.25" style="126" bestFit="1" customWidth="1"/>
    <col min="524" max="530" width="9" style="126"/>
    <col min="531" max="531" width="9.875" style="126" bestFit="1" customWidth="1"/>
    <col min="532" max="768" width="9" style="126"/>
    <col min="769" max="769" width="5.125" style="126" customWidth="1"/>
    <col min="770" max="770" width="7.625" style="126" customWidth="1"/>
    <col min="771" max="771" width="5.125" style="126" customWidth="1"/>
    <col min="772" max="778" width="9.625" style="126" customWidth="1"/>
    <col min="779" max="779" width="10.25" style="126" bestFit="1" customWidth="1"/>
    <col min="780" max="786" width="9" style="126"/>
    <col min="787" max="787" width="9.875" style="126" bestFit="1" customWidth="1"/>
    <col min="788" max="1024" width="9" style="126"/>
    <col min="1025" max="1025" width="5.125" style="126" customWidth="1"/>
    <col min="1026" max="1026" width="7.625" style="126" customWidth="1"/>
    <col min="1027" max="1027" width="5.125" style="126" customWidth="1"/>
    <col min="1028" max="1034" width="9.625" style="126" customWidth="1"/>
    <col min="1035" max="1035" width="10.25" style="126" bestFit="1" customWidth="1"/>
    <col min="1036" max="1042" width="9" style="126"/>
    <col min="1043" max="1043" width="9.875" style="126" bestFit="1" customWidth="1"/>
    <col min="1044" max="1280" width="9" style="126"/>
    <col min="1281" max="1281" width="5.125" style="126" customWidth="1"/>
    <col min="1282" max="1282" width="7.625" style="126" customWidth="1"/>
    <col min="1283" max="1283" width="5.125" style="126" customWidth="1"/>
    <col min="1284" max="1290" width="9.625" style="126" customWidth="1"/>
    <col min="1291" max="1291" width="10.25" style="126" bestFit="1" customWidth="1"/>
    <col min="1292" max="1298" width="9" style="126"/>
    <col min="1299" max="1299" width="9.875" style="126" bestFit="1" customWidth="1"/>
    <col min="1300" max="1536" width="9" style="126"/>
    <col min="1537" max="1537" width="5.125" style="126" customWidth="1"/>
    <col min="1538" max="1538" width="7.625" style="126" customWidth="1"/>
    <col min="1539" max="1539" width="5.125" style="126" customWidth="1"/>
    <col min="1540" max="1546" width="9.625" style="126" customWidth="1"/>
    <col min="1547" max="1547" width="10.25" style="126" bestFit="1" customWidth="1"/>
    <col min="1548" max="1554" width="9" style="126"/>
    <col min="1555" max="1555" width="9.875" style="126" bestFit="1" customWidth="1"/>
    <col min="1556" max="1792" width="9" style="126"/>
    <col min="1793" max="1793" width="5.125" style="126" customWidth="1"/>
    <col min="1794" max="1794" width="7.625" style="126" customWidth="1"/>
    <col min="1795" max="1795" width="5.125" style="126" customWidth="1"/>
    <col min="1796" max="1802" width="9.625" style="126" customWidth="1"/>
    <col min="1803" max="1803" width="10.25" style="126" bestFit="1" customWidth="1"/>
    <col min="1804" max="1810" width="9" style="126"/>
    <col min="1811" max="1811" width="9.875" style="126" bestFit="1" customWidth="1"/>
    <col min="1812" max="2048" width="9" style="126"/>
    <col min="2049" max="2049" width="5.125" style="126" customWidth="1"/>
    <col min="2050" max="2050" width="7.625" style="126" customWidth="1"/>
    <col min="2051" max="2051" width="5.125" style="126" customWidth="1"/>
    <col min="2052" max="2058" width="9.625" style="126" customWidth="1"/>
    <col min="2059" max="2059" width="10.25" style="126" bestFit="1" customWidth="1"/>
    <col min="2060" max="2066" width="9" style="126"/>
    <col min="2067" max="2067" width="9.875" style="126" bestFit="1" customWidth="1"/>
    <col min="2068" max="2304" width="9" style="126"/>
    <col min="2305" max="2305" width="5.125" style="126" customWidth="1"/>
    <col min="2306" max="2306" width="7.625" style="126" customWidth="1"/>
    <col min="2307" max="2307" width="5.125" style="126" customWidth="1"/>
    <col min="2308" max="2314" width="9.625" style="126" customWidth="1"/>
    <col min="2315" max="2315" width="10.25" style="126" bestFit="1" customWidth="1"/>
    <col min="2316" max="2322" width="9" style="126"/>
    <col min="2323" max="2323" width="9.875" style="126" bestFit="1" customWidth="1"/>
    <col min="2324" max="2560" width="9" style="126"/>
    <col min="2561" max="2561" width="5.125" style="126" customWidth="1"/>
    <col min="2562" max="2562" width="7.625" style="126" customWidth="1"/>
    <col min="2563" max="2563" width="5.125" style="126" customWidth="1"/>
    <col min="2564" max="2570" width="9.625" style="126" customWidth="1"/>
    <col min="2571" max="2571" width="10.25" style="126" bestFit="1" customWidth="1"/>
    <col min="2572" max="2578" width="9" style="126"/>
    <col min="2579" max="2579" width="9.875" style="126" bestFit="1" customWidth="1"/>
    <col min="2580" max="2816" width="9" style="126"/>
    <col min="2817" max="2817" width="5.125" style="126" customWidth="1"/>
    <col min="2818" max="2818" width="7.625" style="126" customWidth="1"/>
    <col min="2819" max="2819" width="5.125" style="126" customWidth="1"/>
    <col min="2820" max="2826" width="9.625" style="126" customWidth="1"/>
    <col min="2827" max="2827" width="10.25" style="126" bestFit="1" customWidth="1"/>
    <col min="2828" max="2834" width="9" style="126"/>
    <col min="2835" max="2835" width="9.875" style="126" bestFit="1" customWidth="1"/>
    <col min="2836" max="3072" width="9" style="126"/>
    <col min="3073" max="3073" width="5.125" style="126" customWidth="1"/>
    <col min="3074" max="3074" width="7.625" style="126" customWidth="1"/>
    <col min="3075" max="3075" width="5.125" style="126" customWidth="1"/>
    <col min="3076" max="3082" width="9.625" style="126" customWidth="1"/>
    <col min="3083" max="3083" width="10.25" style="126" bestFit="1" customWidth="1"/>
    <col min="3084" max="3090" width="9" style="126"/>
    <col min="3091" max="3091" width="9.875" style="126" bestFit="1" customWidth="1"/>
    <col min="3092" max="3328" width="9" style="126"/>
    <col min="3329" max="3329" width="5.125" style="126" customWidth="1"/>
    <col min="3330" max="3330" width="7.625" style="126" customWidth="1"/>
    <col min="3331" max="3331" width="5.125" style="126" customWidth="1"/>
    <col min="3332" max="3338" width="9.625" style="126" customWidth="1"/>
    <col min="3339" max="3339" width="10.25" style="126" bestFit="1" customWidth="1"/>
    <col min="3340" max="3346" width="9" style="126"/>
    <col min="3347" max="3347" width="9.875" style="126" bestFit="1" customWidth="1"/>
    <col min="3348" max="3584" width="9" style="126"/>
    <col min="3585" max="3585" width="5.125" style="126" customWidth="1"/>
    <col min="3586" max="3586" width="7.625" style="126" customWidth="1"/>
    <col min="3587" max="3587" width="5.125" style="126" customWidth="1"/>
    <col min="3588" max="3594" width="9.625" style="126" customWidth="1"/>
    <col min="3595" max="3595" width="10.25" style="126" bestFit="1" customWidth="1"/>
    <col min="3596" max="3602" width="9" style="126"/>
    <col min="3603" max="3603" width="9.875" style="126" bestFit="1" customWidth="1"/>
    <col min="3604" max="3840" width="9" style="126"/>
    <col min="3841" max="3841" width="5.125" style="126" customWidth="1"/>
    <col min="3842" max="3842" width="7.625" style="126" customWidth="1"/>
    <col min="3843" max="3843" width="5.125" style="126" customWidth="1"/>
    <col min="3844" max="3850" width="9.625" style="126" customWidth="1"/>
    <col min="3851" max="3851" width="10.25" style="126" bestFit="1" customWidth="1"/>
    <col min="3852" max="3858" width="9" style="126"/>
    <col min="3859" max="3859" width="9.875" style="126" bestFit="1" customWidth="1"/>
    <col min="3860" max="4096" width="9" style="126"/>
    <col min="4097" max="4097" width="5.125" style="126" customWidth="1"/>
    <col min="4098" max="4098" width="7.625" style="126" customWidth="1"/>
    <col min="4099" max="4099" width="5.125" style="126" customWidth="1"/>
    <col min="4100" max="4106" width="9.625" style="126" customWidth="1"/>
    <col min="4107" max="4107" width="10.25" style="126" bestFit="1" customWidth="1"/>
    <col min="4108" max="4114" width="9" style="126"/>
    <col min="4115" max="4115" width="9.875" style="126" bestFit="1" customWidth="1"/>
    <col min="4116" max="4352" width="9" style="126"/>
    <col min="4353" max="4353" width="5.125" style="126" customWidth="1"/>
    <col min="4354" max="4354" width="7.625" style="126" customWidth="1"/>
    <col min="4355" max="4355" width="5.125" style="126" customWidth="1"/>
    <col min="4356" max="4362" width="9.625" style="126" customWidth="1"/>
    <col min="4363" max="4363" width="10.25" style="126" bestFit="1" customWidth="1"/>
    <col min="4364" max="4370" width="9" style="126"/>
    <col min="4371" max="4371" width="9.875" style="126" bestFit="1" customWidth="1"/>
    <col min="4372" max="4608" width="9" style="126"/>
    <col min="4609" max="4609" width="5.125" style="126" customWidth="1"/>
    <col min="4610" max="4610" width="7.625" style="126" customWidth="1"/>
    <col min="4611" max="4611" width="5.125" style="126" customWidth="1"/>
    <col min="4612" max="4618" width="9.625" style="126" customWidth="1"/>
    <col min="4619" max="4619" width="10.25" style="126" bestFit="1" customWidth="1"/>
    <col min="4620" max="4626" width="9" style="126"/>
    <col min="4627" max="4627" width="9.875" style="126" bestFit="1" customWidth="1"/>
    <col min="4628" max="4864" width="9" style="126"/>
    <col min="4865" max="4865" width="5.125" style="126" customWidth="1"/>
    <col min="4866" max="4866" width="7.625" style="126" customWidth="1"/>
    <col min="4867" max="4867" width="5.125" style="126" customWidth="1"/>
    <col min="4868" max="4874" width="9.625" style="126" customWidth="1"/>
    <col min="4875" max="4875" width="10.25" style="126" bestFit="1" customWidth="1"/>
    <col min="4876" max="4882" width="9" style="126"/>
    <col min="4883" max="4883" width="9.875" style="126" bestFit="1" customWidth="1"/>
    <col min="4884" max="5120" width="9" style="126"/>
    <col min="5121" max="5121" width="5.125" style="126" customWidth="1"/>
    <col min="5122" max="5122" width="7.625" style="126" customWidth="1"/>
    <col min="5123" max="5123" width="5.125" style="126" customWidth="1"/>
    <col min="5124" max="5130" width="9.625" style="126" customWidth="1"/>
    <col min="5131" max="5131" width="10.25" style="126" bestFit="1" customWidth="1"/>
    <col min="5132" max="5138" width="9" style="126"/>
    <col min="5139" max="5139" width="9.875" style="126" bestFit="1" customWidth="1"/>
    <col min="5140" max="5376" width="9" style="126"/>
    <col min="5377" max="5377" width="5.125" style="126" customWidth="1"/>
    <col min="5378" max="5378" width="7.625" style="126" customWidth="1"/>
    <col min="5379" max="5379" width="5.125" style="126" customWidth="1"/>
    <col min="5380" max="5386" width="9.625" style="126" customWidth="1"/>
    <col min="5387" max="5387" width="10.25" style="126" bestFit="1" customWidth="1"/>
    <col min="5388" max="5394" width="9" style="126"/>
    <col min="5395" max="5395" width="9.875" style="126" bestFit="1" customWidth="1"/>
    <col min="5396" max="5632" width="9" style="126"/>
    <col min="5633" max="5633" width="5.125" style="126" customWidth="1"/>
    <col min="5634" max="5634" width="7.625" style="126" customWidth="1"/>
    <col min="5635" max="5635" width="5.125" style="126" customWidth="1"/>
    <col min="5636" max="5642" width="9.625" style="126" customWidth="1"/>
    <col min="5643" max="5643" width="10.25" style="126" bestFit="1" customWidth="1"/>
    <col min="5644" max="5650" width="9" style="126"/>
    <col min="5651" max="5651" width="9.875" style="126" bestFit="1" customWidth="1"/>
    <col min="5652" max="5888" width="9" style="126"/>
    <col min="5889" max="5889" width="5.125" style="126" customWidth="1"/>
    <col min="5890" max="5890" width="7.625" style="126" customWidth="1"/>
    <col min="5891" max="5891" width="5.125" style="126" customWidth="1"/>
    <col min="5892" max="5898" width="9.625" style="126" customWidth="1"/>
    <col min="5899" max="5899" width="10.25" style="126" bestFit="1" customWidth="1"/>
    <col min="5900" max="5906" width="9" style="126"/>
    <col min="5907" max="5907" width="9.875" style="126" bestFit="1" customWidth="1"/>
    <col min="5908" max="6144" width="9" style="126"/>
    <col min="6145" max="6145" width="5.125" style="126" customWidth="1"/>
    <col min="6146" max="6146" width="7.625" style="126" customWidth="1"/>
    <col min="6147" max="6147" width="5.125" style="126" customWidth="1"/>
    <col min="6148" max="6154" width="9.625" style="126" customWidth="1"/>
    <col min="6155" max="6155" width="10.25" style="126" bestFit="1" customWidth="1"/>
    <col min="6156" max="6162" width="9" style="126"/>
    <col min="6163" max="6163" width="9.875" style="126" bestFit="1" customWidth="1"/>
    <col min="6164" max="6400" width="9" style="126"/>
    <col min="6401" max="6401" width="5.125" style="126" customWidth="1"/>
    <col min="6402" max="6402" width="7.625" style="126" customWidth="1"/>
    <col min="6403" max="6403" width="5.125" style="126" customWidth="1"/>
    <col min="6404" max="6410" width="9.625" style="126" customWidth="1"/>
    <col min="6411" max="6411" width="10.25" style="126" bestFit="1" customWidth="1"/>
    <col min="6412" max="6418" width="9" style="126"/>
    <col min="6419" max="6419" width="9.875" style="126" bestFit="1" customWidth="1"/>
    <col min="6420" max="6656" width="9" style="126"/>
    <col min="6657" max="6657" width="5.125" style="126" customWidth="1"/>
    <col min="6658" max="6658" width="7.625" style="126" customWidth="1"/>
    <col min="6659" max="6659" width="5.125" style="126" customWidth="1"/>
    <col min="6660" max="6666" width="9.625" style="126" customWidth="1"/>
    <col min="6667" max="6667" width="10.25" style="126" bestFit="1" customWidth="1"/>
    <col min="6668" max="6674" width="9" style="126"/>
    <col min="6675" max="6675" width="9.875" style="126" bestFit="1" customWidth="1"/>
    <col min="6676" max="6912" width="9" style="126"/>
    <col min="6913" max="6913" width="5.125" style="126" customWidth="1"/>
    <col min="6914" max="6914" width="7.625" style="126" customWidth="1"/>
    <col min="6915" max="6915" width="5.125" style="126" customWidth="1"/>
    <col min="6916" max="6922" width="9.625" style="126" customWidth="1"/>
    <col min="6923" max="6923" width="10.25" style="126" bestFit="1" customWidth="1"/>
    <col min="6924" max="6930" width="9" style="126"/>
    <col min="6931" max="6931" width="9.875" style="126" bestFit="1" customWidth="1"/>
    <col min="6932" max="7168" width="9" style="126"/>
    <col min="7169" max="7169" width="5.125" style="126" customWidth="1"/>
    <col min="7170" max="7170" width="7.625" style="126" customWidth="1"/>
    <col min="7171" max="7171" width="5.125" style="126" customWidth="1"/>
    <col min="7172" max="7178" width="9.625" style="126" customWidth="1"/>
    <col min="7179" max="7179" width="10.25" style="126" bestFit="1" customWidth="1"/>
    <col min="7180" max="7186" width="9" style="126"/>
    <col min="7187" max="7187" width="9.875" style="126" bestFit="1" customWidth="1"/>
    <col min="7188" max="7424" width="9" style="126"/>
    <col min="7425" max="7425" width="5.125" style="126" customWidth="1"/>
    <col min="7426" max="7426" width="7.625" style="126" customWidth="1"/>
    <col min="7427" max="7427" width="5.125" style="126" customWidth="1"/>
    <col min="7428" max="7434" width="9.625" style="126" customWidth="1"/>
    <col min="7435" max="7435" width="10.25" style="126" bestFit="1" customWidth="1"/>
    <col min="7436" max="7442" width="9" style="126"/>
    <col min="7443" max="7443" width="9.875" style="126" bestFit="1" customWidth="1"/>
    <col min="7444" max="7680" width="9" style="126"/>
    <col min="7681" max="7681" width="5.125" style="126" customWidth="1"/>
    <col min="7682" max="7682" width="7.625" style="126" customWidth="1"/>
    <col min="7683" max="7683" width="5.125" style="126" customWidth="1"/>
    <col min="7684" max="7690" width="9.625" style="126" customWidth="1"/>
    <col min="7691" max="7691" width="10.25" style="126" bestFit="1" customWidth="1"/>
    <col min="7692" max="7698" width="9" style="126"/>
    <col min="7699" max="7699" width="9.875" style="126" bestFit="1" customWidth="1"/>
    <col min="7700" max="7936" width="9" style="126"/>
    <col min="7937" max="7937" width="5.125" style="126" customWidth="1"/>
    <col min="7938" max="7938" width="7.625" style="126" customWidth="1"/>
    <col min="7939" max="7939" width="5.125" style="126" customWidth="1"/>
    <col min="7940" max="7946" width="9.625" style="126" customWidth="1"/>
    <col min="7947" max="7947" width="10.25" style="126" bestFit="1" customWidth="1"/>
    <col min="7948" max="7954" width="9" style="126"/>
    <col min="7955" max="7955" width="9.875" style="126" bestFit="1" customWidth="1"/>
    <col min="7956" max="8192" width="9" style="126"/>
    <col min="8193" max="8193" width="5.125" style="126" customWidth="1"/>
    <col min="8194" max="8194" width="7.625" style="126" customWidth="1"/>
    <col min="8195" max="8195" width="5.125" style="126" customWidth="1"/>
    <col min="8196" max="8202" width="9.625" style="126" customWidth="1"/>
    <col min="8203" max="8203" width="10.25" style="126" bestFit="1" customWidth="1"/>
    <col min="8204" max="8210" width="9" style="126"/>
    <col min="8211" max="8211" width="9.875" style="126" bestFit="1" customWidth="1"/>
    <col min="8212" max="8448" width="9" style="126"/>
    <col min="8449" max="8449" width="5.125" style="126" customWidth="1"/>
    <col min="8450" max="8450" width="7.625" style="126" customWidth="1"/>
    <col min="8451" max="8451" width="5.125" style="126" customWidth="1"/>
    <col min="8452" max="8458" width="9.625" style="126" customWidth="1"/>
    <col min="8459" max="8459" width="10.25" style="126" bestFit="1" customWidth="1"/>
    <col min="8460" max="8466" width="9" style="126"/>
    <col min="8467" max="8467" width="9.875" style="126" bestFit="1" customWidth="1"/>
    <col min="8468" max="8704" width="9" style="126"/>
    <col min="8705" max="8705" width="5.125" style="126" customWidth="1"/>
    <col min="8706" max="8706" width="7.625" style="126" customWidth="1"/>
    <col min="8707" max="8707" width="5.125" style="126" customWidth="1"/>
    <col min="8708" max="8714" width="9.625" style="126" customWidth="1"/>
    <col min="8715" max="8715" width="10.25" style="126" bestFit="1" customWidth="1"/>
    <col min="8716" max="8722" width="9" style="126"/>
    <col min="8723" max="8723" width="9.875" style="126" bestFit="1" customWidth="1"/>
    <col min="8724" max="8960" width="9" style="126"/>
    <col min="8961" max="8961" width="5.125" style="126" customWidth="1"/>
    <col min="8962" max="8962" width="7.625" style="126" customWidth="1"/>
    <col min="8963" max="8963" width="5.125" style="126" customWidth="1"/>
    <col min="8964" max="8970" width="9.625" style="126" customWidth="1"/>
    <col min="8971" max="8971" width="10.25" style="126" bestFit="1" customWidth="1"/>
    <col min="8972" max="8978" width="9" style="126"/>
    <col min="8979" max="8979" width="9.875" style="126" bestFit="1" customWidth="1"/>
    <col min="8980" max="9216" width="9" style="126"/>
    <col min="9217" max="9217" width="5.125" style="126" customWidth="1"/>
    <col min="9218" max="9218" width="7.625" style="126" customWidth="1"/>
    <col min="9219" max="9219" width="5.125" style="126" customWidth="1"/>
    <col min="9220" max="9226" width="9.625" style="126" customWidth="1"/>
    <col min="9227" max="9227" width="10.25" style="126" bestFit="1" customWidth="1"/>
    <col min="9228" max="9234" width="9" style="126"/>
    <col min="9235" max="9235" width="9.875" style="126" bestFit="1" customWidth="1"/>
    <col min="9236" max="9472" width="9" style="126"/>
    <col min="9473" max="9473" width="5.125" style="126" customWidth="1"/>
    <col min="9474" max="9474" width="7.625" style="126" customWidth="1"/>
    <col min="9475" max="9475" width="5.125" style="126" customWidth="1"/>
    <col min="9476" max="9482" width="9.625" style="126" customWidth="1"/>
    <col min="9483" max="9483" width="10.25" style="126" bestFit="1" customWidth="1"/>
    <col min="9484" max="9490" width="9" style="126"/>
    <col min="9491" max="9491" width="9.875" style="126" bestFit="1" customWidth="1"/>
    <col min="9492" max="9728" width="9" style="126"/>
    <col min="9729" max="9729" width="5.125" style="126" customWidth="1"/>
    <col min="9730" max="9730" width="7.625" style="126" customWidth="1"/>
    <col min="9731" max="9731" width="5.125" style="126" customWidth="1"/>
    <col min="9732" max="9738" width="9.625" style="126" customWidth="1"/>
    <col min="9739" max="9739" width="10.25" style="126" bestFit="1" customWidth="1"/>
    <col min="9740" max="9746" width="9" style="126"/>
    <col min="9747" max="9747" width="9.875" style="126" bestFit="1" customWidth="1"/>
    <col min="9748" max="9984" width="9" style="126"/>
    <col min="9985" max="9985" width="5.125" style="126" customWidth="1"/>
    <col min="9986" max="9986" width="7.625" style="126" customWidth="1"/>
    <col min="9987" max="9987" width="5.125" style="126" customWidth="1"/>
    <col min="9988" max="9994" width="9.625" style="126" customWidth="1"/>
    <col min="9995" max="9995" width="10.25" style="126" bestFit="1" customWidth="1"/>
    <col min="9996" max="10002" width="9" style="126"/>
    <col min="10003" max="10003" width="9.875" style="126" bestFit="1" customWidth="1"/>
    <col min="10004" max="10240" width="9" style="126"/>
    <col min="10241" max="10241" width="5.125" style="126" customWidth="1"/>
    <col min="10242" max="10242" width="7.625" style="126" customWidth="1"/>
    <col min="10243" max="10243" width="5.125" style="126" customWidth="1"/>
    <col min="10244" max="10250" width="9.625" style="126" customWidth="1"/>
    <col min="10251" max="10251" width="10.25" style="126" bestFit="1" customWidth="1"/>
    <col min="10252" max="10258" width="9" style="126"/>
    <col min="10259" max="10259" width="9.875" style="126" bestFit="1" customWidth="1"/>
    <col min="10260" max="10496" width="9" style="126"/>
    <col min="10497" max="10497" width="5.125" style="126" customWidth="1"/>
    <col min="10498" max="10498" width="7.625" style="126" customWidth="1"/>
    <col min="10499" max="10499" width="5.125" style="126" customWidth="1"/>
    <col min="10500" max="10506" width="9.625" style="126" customWidth="1"/>
    <col min="10507" max="10507" width="10.25" style="126" bestFit="1" customWidth="1"/>
    <col min="10508" max="10514" width="9" style="126"/>
    <col min="10515" max="10515" width="9.875" style="126" bestFit="1" customWidth="1"/>
    <col min="10516" max="10752" width="9" style="126"/>
    <col min="10753" max="10753" width="5.125" style="126" customWidth="1"/>
    <col min="10754" max="10754" width="7.625" style="126" customWidth="1"/>
    <col min="10755" max="10755" width="5.125" style="126" customWidth="1"/>
    <col min="10756" max="10762" width="9.625" style="126" customWidth="1"/>
    <col min="10763" max="10763" width="10.25" style="126" bestFit="1" customWidth="1"/>
    <col min="10764" max="10770" width="9" style="126"/>
    <col min="10771" max="10771" width="9.875" style="126" bestFit="1" customWidth="1"/>
    <col min="10772" max="11008" width="9" style="126"/>
    <col min="11009" max="11009" width="5.125" style="126" customWidth="1"/>
    <col min="11010" max="11010" width="7.625" style="126" customWidth="1"/>
    <col min="11011" max="11011" width="5.125" style="126" customWidth="1"/>
    <col min="11012" max="11018" width="9.625" style="126" customWidth="1"/>
    <col min="11019" max="11019" width="10.25" style="126" bestFit="1" customWidth="1"/>
    <col min="11020" max="11026" width="9" style="126"/>
    <col min="11027" max="11027" width="9.875" style="126" bestFit="1" customWidth="1"/>
    <col min="11028" max="11264" width="9" style="126"/>
    <col min="11265" max="11265" width="5.125" style="126" customWidth="1"/>
    <col min="11266" max="11266" width="7.625" style="126" customWidth="1"/>
    <col min="11267" max="11267" width="5.125" style="126" customWidth="1"/>
    <col min="11268" max="11274" width="9.625" style="126" customWidth="1"/>
    <col min="11275" max="11275" width="10.25" style="126" bestFit="1" customWidth="1"/>
    <col min="11276" max="11282" width="9" style="126"/>
    <col min="11283" max="11283" width="9.875" style="126" bestFit="1" customWidth="1"/>
    <col min="11284" max="11520" width="9" style="126"/>
    <col min="11521" max="11521" width="5.125" style="126" customWidth="1"/>
    <col min="11522" max="11522" width="7.625" style="126" customWidth="1"/>
    <col min="11523" max="11523" width="5.125" style="126" customWidth="1"/>
    <col min="11524" max="11530" width="9.625" style="126" customWidth="1"/>
    <col min="11531" max="11531" width="10.25" style="126" bestFit="1" customWidth="1"/>
    <col min="11532" max="11538" width="9" style="126"/>
    <col min="11539" max="11539" width="9.875" style="126" bestFit="1" customWidth="1"/>
    <col min="11540" max="11776" width="9" style="126"/>
    <col min="11777" max="11777" width="5.125" style="126" customWidth="1"/>
    <col min="11778" max="11778" width="7.625" style="126" customWidth="1"/>
    <col min="11779" max="11779" width="5.125" style="126" customWidth="1"/>
    <col min="11780" max="11786" width="9.625" style="126" customWidth="1"/>
    <col min="11787" max="11787" width="10.25" style="126" bestFit="1" customWidth="1"/>
    <col min="11788" max="11794" width="9" style="126"/>
    <col min="11795" max="11795" width="9.875" style="126" bestFit="1" customWidth="1"/>
    <col min="11796" max="12032" width="9" style="126"/>
    <col min="12033" max="12033" width="5.125" style="126" customWidth="1"/>
    <col min="12034" max="12034" width="7.625" style="126" customWidth="1"/>
    <col min="12035" max="12035" width="5.125" style="126" customWidth="1"/>
    <col min="12036" max="12042" width="9.625" style="126" customWidth="1"/>
    <col min="12043" max="12043" width="10.25" style="126" bestFit="1" customWidth="1"/>
    <col min="12044" max="12050" width="9" style="126"/>
    <col min="12051" max="12051" width="9.875" style="126" bestFit="1" customWidth="1"/>
    <col min="12052" max="12288" width="9" style="126"/>
    <col min="12289" max="12289" width="5.125" style="126" customWidth="1"/>
    <col min="12290" max="12290" width="7.625" style="126" customWidth="1"/>
    <col min="12291" max="12291" width="5.125" style="126" customWidth="1"/>
    <col min="12292" max="12298" width="9.625" style="126" customWidth="1"/>
    <col min="12299" max="12299" width="10.25" style="126" bestFit="1" customWidth="1"/>
    <col min="12300" max="12306" width="9" style="126"/>
    <col min="12307" max="12307" width="9.875" style="126" bestFit="1" customWidth="1"/>
    <col min="12308" max="12544" width="9" style="126"/>
    <col min="12545" max="12545" width="5.125" style="126" customWidth="1"/>
    <col min="12546" max="12546" width="7.625" style="126" customWidth="1"/>
    <col min="12547" max="12547" width="5.125" style="126" customWidth="1"/>
    <col min="12548" max="12554" width="9.625" style="126" customWidth="1"/>
    <col min="12555" max="12555" width="10.25" style="126" bestFit="1" customWidth="1"/>
    <col min="12556" max="12562" width="9" style="126"/>
    <col min="12563" max="12563" width="9.875" style="126" bestFit="1" customWidth="1"/>
    <col min="12564" max="12800" width="9" style="126"/>
    <col min="12801" max="12801" width="5.125" style="126" customWidth="1"/>
    <col min="12802" max="12802" width="7.625" style="126" customWidth="1"/>
    <col min="12803" max="12803" width="5.125" style="126" customWidth="1"/>
    <col min="12804" max="12810" width="9.625" style="126" customWidth="1"/>
    <col min="12811" max="12811" width="10.25" style="126" bestFit="1" customWidth="1"/>
    <col min="12812" max="12818" width="9" style="126"/>
    <col min="12819" max="12819" width="9.875" style="126" bestFit="1" customWidth="1"/>
    <col min="12820" max="13056" width="9" style="126"/>
    <col min="13057" max="13057" width="5.125" style="126" customWidth="1"/>
    <col min="13058" max="13058" width="7.625" style="126" customWidth="1"/>
    <col min="13059" max="13059" width="5.125" style="126" customWidth="1"/>
    <col min="13060" max="13066" width="9.625" style="126" customWidth="1"/>
    <col min="13067" max="13067" width="10.25" style="126" bestFit="1" customWidth="1"/>
    <col min="13068" max="13074" width="9" style="126"/>
    <col min="13075" max="13075" width="9.875" style="126" bestFit="1" customWidth="1"/>
    <col min="13076" max="13312" width="9" style="126"/>
    <col min="13313" max="13313" width="5.125" style="126" customWidth="1"/>
    <col min="13314" max="13314" width="7.625" style="126" customWidth="1"/>
    <col min="13315" max="13315" width="5.125" style="126" customWidth="1"/>
    <col min="13316" max="13322" width="9.625" style="126" customWidth="1"/>
    <col min="13323" max="13323" width="10.25" style="126" bestFit="1" customWidth="1"/>
    <col min="13324" max="13330" width="9" style="126"/>
    <col min="13331" max="13331" width="9.875" style="126" bestFit="1" customWidth="1"/>
    <col min="13332" max="13568" width="9" style="126"/>
    <col min="13569" max="13569" width="5.125" style="126" customWidth="1"/>
    <col min="13570" max="13570" width="7.625" style="126" customWidth="1"/>
    <col min="13571" max="13571" width="5.125" style="126" customWidth="1"/>
    <col min="13572" max="13578" width="9.625" style="126" customWidth="1"/>
    <col min="13579" max="13579" width="10.25" style="126" bestFit="1" customWidth="1"/>
    <col min="13580" max="13586" width="9" style="126"/>
    <col min="13587" max="13587" width="9.875" style="126" bestFit="1" customWidth="1"/>
    <col min="13588" max="13824" width="9" style="126"/>
    <col min="13825" max="13825" width="5.125" style="126" customWidth="1"/>
    <col min="13826" max="13826" width="7.625" style="126" customWidth="1"/>
    <col min="13827" max="13827" width="5.125" style="126" customWidth="1"/>
    <col min="13828" max="13834" width="9.625" style="126" customWidth="1"/>
    <col min="13835" max="13835" width="10.25" style="126" bestFit="1" customWidth="1"/>
    <col min="13836" max="13842" width="9" style="126"/>
    <col min="13843" max="13843" width="9.875" style="126" bestFit="1" customWidth="1"/>
    <col min="13844" max="14080" width="9" style="126"/>
    <col min="14081" max="14081" width="5.125" style="126" customWidth="1"/>
    <col min="14082" max="14082" width="7.625" style="126" customWidth="1"/>
    <col min="14083" max="14083" width="5.125" style="126" customWidth="1"/>
    <col min="14084" max="14090" width="9.625" style="126" customWidth="1"/>
    <col min="14091" max="14091" width="10.25" style="126" bestFit="1" customWidth="1"/>
    <col min="14092" max="14098" width="9" style="126"/>
    <col min="14099" max="14099" width="9.875" style="126" bestFit="1" customWidth="1"/>
    <col min="14100" max="14336" width="9" style="126"/>
    <col min="14337" max="14337" width="5.125" style="126" customWidth="1"/>
    <col min="14338" max="14338" width="7.625" style="126" customWidth="1"/>
    <col min="14339" max="14339" width="5.125" style="126" customWidth="1"/>
    <col min="14340" max="14346" width="9.625" style="126" customWidth="1"/>
    <col min="14347" max="14347" width="10.25" style="126" bestFit="1" customWidth="1"/>
    <col min="14348" max="14354" width="9" style="126"/>
    <col min="14355" max="14355" width="9.875" style="126" bestFit="1" customWidth="1"/>
    <col min="14356" max="14592" width="9" style="126"/>
    <col min="14593" max="14593" width="5.125" style="126" customWidth="1"/>
    <col min="14594" max="14594" width="7.625" style="126" customWidth="1"/>
    <col min="14595" max="14595" width="5.125" style="126" customWidth="1"/>
    <col min="14596" max="14602" width="9.625" style="126" customWidth="1"/>
    <col min="14603" max="14603" width="10.25" style="126" bestFit="1" customWidth="1"/>
    <col min="14604" max="14610" width="9" style="126"/>
    <col min="14611" max="14611" width="9.875" style="126" bestFit="1" customWidth="1"/>
    <col min="14612" max="14848" width="9" style="126"/>
    <col min="14849" max="14849" width="5.125" style="126" customWidth="1"/>
    <col min="14850" max="14850" width="7.625" style="126" customWidth="1"/>
    <col min="14851" max="14851" width="5.125" style="126" customWidth="1"/>
    <col min="14852" max="14858" width="9.625" style="126" customWidth="1"/>
    <col min="14859" max="14859" width="10.25" style="126" bestFit="1" customWidth="1"/>
    <col min="14860" max="14866" width="9" style="126"/>
    <col min="14867" max="14867" width="9.875" style="126" bestFit="1" customWidth="1"/>
    <col min="14868" max="15104" width="9" style="126"/>
    <col min="15105" max="15105" width="5.125" style="126" customWidth="1"/>
    <col min="15106" max="15106" width="7.625" style="126" customWidth="1"/>
    <col min="15107" max="15107" width="5.125" style="126" customWidth="1"/>
    <col min="15108" max="15114" width="9.625" style="126" customWidth="1"/>
    <col min="15115" max="15115" width="10.25" style="126" bestFit="1" customWidth="1"/>
    <col min="15116" max="15122" width="9" style="126"/>
    <col min="15123" max="15123" width="9.875" style="126" bestFit="1" customWidth="1"/>
    <col min="15124" max="15360" width="9" style="126"/>
    <col min="15361" max="15361" width="5.125" style="126" customWidth="1"/>
    <col min="15362" max="15362" width="7.625" style="126" customWidth="1"/>
    <col min="15363" max="15363" width="5.125" style="126" customWidth="1"/>
    <col min="15364" max="15370" width="9.625" style="126" customWidth="1"/>
    <col min="15371" max="15371" width="10.25" style="126" bestFit="1" customWidth="1"/>
    <col min="15372" max="15378" width="9" style="126"/>
    <col min="15379" max="15379" width="9.875" style="126" bestFit="1" customWidth="1"/>
    <col min="15380" max="15616" width="9" style="126"/>
    <col min="15617" max="15617" width="5.125" style="126" customWidth="1"/>
    <col min="15618" max="15618" width="7.625" style="126" customWidth="1"/>
    <col min="15619" max="15619" width="5.125" style="126" customWidth="1"/>
    <col min="15620" max="15626" width="9.625" style="126" customWidth="1"/>
    <col min="15627" max="15627" width="10.25" style="126" bestFit="1" customWidth="1"/>
    <col min="15628" max="15634" width="9" style="126"/>
    <col min="15635" max="15635" width="9.875" style="126" bestFit="1" customWidth="1"/>
    <col min="15636" max="15872" width="9" style="126"/>
    <col min="15873" max="15873" width="5.125" style="126" customWidth="1"/>
    <col min="15874" max="15874" width="7.625" style="126" customWidth="1"/>
    <col min="15875" max="15875" width="5.125" style="126" customWidth="1"/>
    <col min="15876" max="15882" width="9.625" style="126" customWidth="1"/>
    <col min="15883" max="15883" width="10.25" style="126" bestFit="1" customWidth="1"/>
    <col min="15884" max="15890" width="9" style="126"/>
    <col min="15891" max="15891" width="9.875" style="126" bestFit="1" customWidth="1"/>
    <col min="15892" max="16128" width="9" style="126"/>
    <col min="16129" max="16129" width="5.125" style="126" customWidth="1"/>
    <col min="16130" max="16130" width="7.625" style="126" customWidth="1"/>
    <col min="16131" max="16131" width="5.125" style="126" customWidth="1"/>
    <col min="16132" max="16138" width="9.625" style="126" customWidth="1"/>
    <col min="16139" max="16139" width="10.25" style="126" bestFit="1" customWidth="1"/>
    <col min="16140" max="16146" width="9" style="126"/>
    <col min="16147" max="16147" width="9.875" style="126" bestFit="1" customWidth="1"/>
    <col min="16148" max="16384" width="9" style="126"/>
  </cols>
  <sheetData>
    <row r="1" spans="1:11" ht="18.75" customHeight="1" x14ac:dyDescent="0.15">
      <c r="A1" s="155"/>
      <c r="B1" s="156"/>
      <c r="C1" s="156"/>
      <c r="D1" s="106"/>
      <c r="E1" s="106"/>
      <c r="F1" s="106"/>
      <c r="G1" s="106"/>
      <c r="H1" s="106"/>
      <c r="I1" s="106"/>
      <c r="J1" s="106"/>
    </row>
    <row r="2" spans="1:11" ht="24" customHeight="1" thickBot="1" x14ac:dyDescent="0.2">
      <c r="A2" s="158" t="s">
        <v>235</v>
      </c>
      <c r="B2" s="156"/>
      <c r="C2" s="156"/>
      <c r="D2" s="106"/>
      <c r="E2" s="106"/>
      <c r="F2" s="106"/>
      <c r="G2" s="106"/>
      <c r="H2" s="106"/>
      <c r="I2" s="254" t="s">
        <v>134</v>
      </c>
      <c r="J2" s="254"/>
    </row>
    <row r="3" spans="1:11" ht="23.1" customHeight="1" thickTop="1" x14ac:dyDescent="0.15">
      <c r="A3" s="159"/>
      <c r="B3" s="160"/>
      <c r="C3" s="161" t="s">
        <v>153</v>
      </c>
      <c r="D3" s="261" t="s">
        <v>154</v>
      </c>
      <c r="E3" s="261" t="s">
        <v>155</v>
      </c>
      <c r="F3" s="261" t="s">
        <v>156</v>
      </c>
      <c r="G3" s="261" t="s">
        <v>157</v>
      </c>
      <c r="H3" s="261" t="s">
        <v>158</v>
      </c>
      <c r="I3" s="261" t="s">
        <v>159</v>
      </c>
      <c r="J3" s="259" t="s">
        <v>160</v>
      </c>
    </row>
    <row r="4" spans="1:11" ht="23.1" customHeight="1" thickBot="1" x14ac:dyDescent="0.2">
      <c r="A4" s="162" t="s">
        <v>161</v>
      </c>
      <c r="B4" s="163" t="s">
        <v>136</v>
      </c>
      <c r="C4" s="164"/>
      <c r="D4" s="255"/>
      <c r="E4" s="255"/>
      <c r="F4" s="255"/>
      <c r="G4" s="255"/>
      <c r="H4" s="255"/>
      <c r="I4" s="255"/>
      <c r="J4" s="260"/>
    </row>
    <row r="5" spans="1:11" ht="23.1" customHeight="1" x14ac:dyDescent="0.15">
      <c r="A5" s="165"/>
      <c r="B5" s="256" t="s">
        <v>147</v>
      </c>
      <c r="C5" s="256"/>
      <c r="D5" s="166">
        <v>2881</v>
      </c>
      <c r="E5" s="166">
        <v>464</v>
      </c>
      <c r="F5" s="166">
        <v>19311</v>
      </c>
      <c r="G5" s="166">
        <v>5568</v>
      </c>
      <c r="H5" s="166">
        <v>600</v>
      </c>
      <c r="I5" s="166">
        <v>1027</v>
      </c>
      <c r="J5" s="167">
        <f t="shared" ref="J5:J32" si="0">SUM(D5:I5)</f>
        <v>29851</v>
      </c>
      <c r="K5" s="121"/>
    </row>
    <row r="6" spans="1:11" ht="23.1" customHeight="1" x14ac:dyDescent="0.15">
      <c r="A6" s="168" t="s">
        <v>114</v>
      </c>
      <c r="B6" s="252" t="s">
        <v>148</v>
      </c>
      <c r="C6" s="252"/>
      <c r="D6" s="169">
        <v>298779</v>
      </c>
      <c r="E6" s="169">
        <v>18920</v>
      </c>
      <c r="F6" s="169">
        <v>200472</v>
      </c>
      <c r="G6" s="169">
        <v>300944</v>
      </c>
      <c r="H6" s="169">
        <v>318772</v>
      </c>
      <c r="I6" s="169">
        <v>75454</v>
      </c>
      <c r="J6" s="170">
        <f t="shared" si="0"/>
        <v>1213341</v>
      </c>
      <c r="K6" s="171"/>
    </row>
    <row r="7" spans="1:11" ht="23.1" customHeight="1" x14ac:dyDescent="0.15">
      <c r="A7" s="168" t="s">
        <v>116</v>
      </c>
      <c r="B7" s="252" t="s">
        <v>149</v>
      </c>
      <c r="C7" s="252"/>
      <c r="D7" s="169">
        <v>50837723</v>
      </c>
      <c r="E7" s="169">
        <v>2955910</v>
      </c>
      <c r="F7" s="169">
        <v>809795</v>
      </c>
      <c r="G7" s="169">
        <v>106098</v>
      </c>
      <c r="H7" s="169">
        <v>526275</v>
      </c>
      <c r="I7" s="169">
        <v>134599</v>
      </c>
      <c r="J7" s="172">
        <f t="shared" si="0"/>
        <v>55370400</v>
      </c>
      <c r="K7" s="171"/>
    </row>
    <row r="8" spans="1:11" ht="23.1" customHeight="1" thickBot="1" x14ac:dyDescent="0.2">
      <c r="A8" s="173"/>
      <c r="B8" s="258" t="s">
        <v>118</v>
      </c>
      <c r="C8" s="258"/>
      <c r="D8" s="174">
        <f t="shared" ref="D8:I8" si="1">SUM(D5:D7)</f>
        <v>51139383</v>
      </c>
      <c r="E8" s="174">
        <f t="shared" si="1"/>
        <v>2975294</v>
      </c>
      <c r="F8" s="174">
        <f t="shared" si="1"/>
        <v>1029578</v>
      </c>
      <c r="G8" s="174">
        <f t="shared" si="1"/>
        <v>412610</v>
      </c>
      <c r="H8" s="174">
        <f t="shared" si="1"/>
        <v>845647</v>
      </c>
      <c r="I8" s="174">
        <f t="shared" si="1"/>
        <v>211080</v>
      </c>
      <c r="J8" s="172">
        <f t="shared" si="0"/>
        <v>56613592</v>
      </c>
      <c r="K8" s="171"/>
    </row>
    <row r="9" spans="1:11" ht="23.1" customHeight="1" x14ac:dyDescent="0.15">
      <c r="A9" s="168"/>
      <c r="B9" s="257" t="s">
        <v>147</v>
      </c>
      <c r="C9" s="257"/>
      <c r="D9" s="175">
        <v>1301</v>
      </c>
      <c r="E9" s="175">
        <v>718</v>
      </c>
      <c r="F9" s="175">
        <v>30220</v>
      </c>
      <c r="G9" s="175">
        <v>318</v>
      </c>
      <c r="H9" s="175">
        <v>40</v>
      </c>
      <c r="I9" s="175">
        <v>40</v>
      </c>
      <c r="J9" s="167">
        <f t="shared" si="0"/>
        <v>32637</v>
      </c>
      <c r="K9" s="171"/>
    </row>
    <row r="10" spans="1:11" ht="23.1" customHeight="1" x14ac:dyDescent="0.15">
      <c r="A10" s="168" t="s">
        <v>119</v>
      </c>
      <c r="B10" s="252" t="s">
        <v>148</v>
      </c>
      <c r="C10" s="252"/>
      <c r="D10" s="169">
        <v>33034</v>
      </c>
      <c r="E10" s="169">
        <v>166186</v>
      </c>
      <c r="F10" s="169">
        <v>87278</v>
      </c>
      <c r="G10" s="169">
        <v>31745</v>
      </c>
      <c r="H10" s="169">
        <v>16000</v>
      </c>
      <c r="I10" s="169">
        <v>0</v>
      </c>
      <c r="J10" s="170">
        <f t="shared" si="0"/>
        <v>334243</v>
      </c>
      <c r="K10" s="171"/>
    </row>
    <row r="11" spans="1:11" ht="23.1" customHeight="1" x14ac:dyDescent="0.15">
      <c r="A11" s="168" t="s">
        <v>120</v>
      </c>
      <c r="B11" s="252" t="s">
        <v>149</v>
      </c>
      <c r="C11" s="252"/>
      <c r="D11" s="169">
        <v>1656345</v>
      </c>
      <c r="E11" s="169">
        <v>47116266</v>
      </c>
      <c r="F11" s="169">
        <v>3345774</v>
      </c>
      <c r="G11" s="169">
        <v>522842</v>
      </c>
      <c r="H11" s="169">
        <v>1332928</v>
      </c>
      <c r="I11" s="169">
        <v>180334</v>
      </c>
      <c r="J11" s="172">
        <f t="shared" si="0"/>
        <v>54154489</v>
      </c>
      <c r="K11" s="171"/>
    </row>
    <row r="12" spans="1:11" ht="23.1" customHeight="1" thickBot="1" x14ac:dyDescent="0.2">
      <c r="A12" s="168"/>
      <c r="B12" s="255" t="s">
        <v>118</v>
      </c>
      <c r="C12" s="255"/>
      <c r="D12" s="174">
        <f t="shared" ref="D12:I12" si="2">SUM(D9:D11)</f>
        <v>1690680</v>
      </c>
      <c r="E12" s="174">
        <f t="shared" si="2"/>
        <v>47283170</v>
      </c>
      <c r="F12" s="174">
        <f t="shared" si="2"/>
        <v>3463272</v>
      </c>
      <c r="G12" s="174">
        <f t="shared" si="2"/>
        <v>554905</v>
      </c>
      <c r="H12" s="174">
        <f t="shared" si="2"/>
        <v>1348968</v>
      </c>
      <c r="I12" s="174">
        <f t="shared" si="2"/>
        <v>180374</v>
      </c>
      <c r="J12" s="172">
        <f t="shared" si="0"/>
        <v>54521369</v>
      </c>
      <c r="K12" s="171"/>
    </row>
    <row r="13" spans="1:11" ht="23.1" customHeight="1" x14ac:dyDescent="0.15">
      <c r="A13" s="165"/>
      <c r="B13" s="256" t="s">
        <v>147</v>
      </c>
      <c r="C13" s="256"/>
      <c r="D13" s="166">
        <v>65410</v>
      </c>
      <c r="E13" s="166">
        <v>321457</v>
      </c>
      <c r="F13" s="166">
        <v>11630</v>
      </c>
      <c r="G13" s="166">
        <v>161504</v>
      </c>
      <c r="H13" s="166">
        <v>22902</v>
      </c>
      <c r="I13" s="166">
        <v>224</v>
      </c>
      <c r="J13" s="167">
        <f t="shared" si="0"/>
        <v>583127</v>
      </c>
      <c r="K13" s="171"/>
    </row>
    <row r="14" spans="1:11" ht="23.1" customHeight="1" x14ac:dyDescent="0.15">
      <c r="A14" s="168" t="s">
        <v>121</v>
      </c>
      <c r="B14" s="252" t="s">
        <v>148</v>
      </c>
      <c r="C14" s="252"/>
      <c r="D14" s="169">
        <v>167777</v>
      </c>
      <c r="E14" s="169">
        <v>14902</v>
      </c>
      <c r="F14" s="169">
        <v>89458</v>
      </c>
      <c r="G14" s="169">
        <v>45424</v>
      </c>
      <c r="H14" s="169">
        <v>89833</v>
      </c>
      <c r="I14" s="169">
        <v>43124</v>
      </c>
      <c r="J14" s="170">
        <f t="shared" si="0"/>
        <v>450518</v>
      </c>
      <c r="K14" s="171"/>
    </row>
    <row r="15" spans="1:11" ht="23.1" customHeight="1" x14ac:dyDescent="0.15">
      <c r="A15" s="168" t="s">
        <v>122</v>
      </c>
      <c r="B15" s="252" t="s">
        <v>149</v>
      </c>
      <c r="C15" s="252"/>
      <c r="D15" s="169">
        <v>1826450</v>
      </c>
      <c r="E15" s="169">
        <v>4357260</v>
      </c>
      <c r="F15" s="169">
        <v>61304765</v>
      </c>
      <c r="G15" s="169">
        <v>3879297</v>
      </c>
      <c r="H15" s="169">
        <v>1171179</v>
      </c>
      <c r="I15" s="169">
        <v>2543978</v>
      </c>
      <c r="J15" s="172">
        <f t="shared" si="0"/>
        <v>75082929</v>
      </c>
      <c r="K15" s="171"/>
    </row>
    <row r="16" spans="1:11" ht="23.1" customHeight="1" thickBot="1" x14ac:dyDescent="0.2">
      <c r="A16" s="173"/>
      <c r="B16" s="258" t="s">
        <v>118</v>
      </c>
      <c r="C16" s="258"/>
      <c r="D16" s="174">
        <f t="shared" ref="D16:I16" si="3">SUM(D13:D15)</f>
        <v>2059637</v>
      </c>
      <c r="E16" s="174">
        <f t="shared" si="3"/>
        <v>4693619</v>
      </c>
      <c r="F16" s="174">
        <f t="shared" si="3"/>
        <v>61405853</v>
      </c>
      <c r="G16" s="174">
        <f t="shared" si="3"/>
        <v>4086225</v>
      </c>
      <c r="H16" s="174">
        <f t="shared" si="3"/>
        <v>1283914</v>
      </c>
      <c r="I16" s="174">
        <f t="shared" si="3"/>
        <v>2587326</v>
      </c>
      <c r="J16" s="172">
        <f t="shared" si="0"/>
        <v>76116574</v>
      </c>
      <c r="K16" s="171"/>
    </row>
    <row r="17" spans="1:19" ht="23.1" customHeight="1" x14ac:dyDescent="0.15">
      <c r="A17" s="168"/>
      <c r="B17" s="257" t="s">
        <v>147</v>
      </c>
      <c r="C17" s="257"/>
      <c r="D17" s="175">
        <v>23799</v>
      </c>
      <c r="E17" s="175">
        <v>1269</v>
      </c>
      <c r="F17" s="175">
        <v>15244</v>
      </c>
      <c r="G17" s="175">
        <v>1020</v>
      </c>
      <c r="H17" s="175">
        <v>8620</v>
      </c>
      <c r="I17" s="175">
        <v>45</v>
      </c>
      <c r="J17" s="167">
        <f t="shared" si="0"/>
        <v>49997</v>
      </c>
      <c r="K17" s="171"/>
    </row>
    <row r="18" spans="1:19" ht="23.1" customHeight="1" x14ac:dyDescent="0.15">
      <c r="A18" s="168" t="s">
        <v>123</v>
      </c>
      <c r="B18" s="252" t="s">
        <v>148</v>
      </c>
      <c r="C18" s="252"/>
      <c r="D18" s="169">
        <v>65611</v>
      </c>
      <c r="E18" s="169">
        <v>99057</v>
      </c>
      <c r="F18" s="169">
        <v>265002</v>
      </c>
      <c r="G18" s="169">
        <v>3092768</v>
      </c>
      <c r="H18" s="169">
        <v>8134</v>
      </c>
      <c r="I18" s="169">
        <v>5111</v>
      </c>
      <c r="J18" s="170">
        <f t="shared" si="0"/>
        <v>3535683</v>
      </c>
      <c r="K18" s="171"/>
    </row>
    <row r="19" spans="1:19" ht="23.1" customHeight="1" x14ac:dyDescent="0.15">
      <c r="A19" s="168" t="s">
        <v>124</v>
      </c>
      <c r="B19" s="252" t="s">
        <v>149</v>
      </c>
      <c r="C19" s="252"/>
      <c r="D19" s="169">
        <v>248841</v>
      </c>
      <c r="E19" s="169">
        <v>501492</v>
      </c>
      <c r="F19" s="169">
        <v>3310934</v>
      </c>
      <c r="G19" s="169">
        <v>71661001</v>
      </c>
      <c r="H19" s="169">
        <v>224163</v>
      </c>
      <c r="I19" s="169">
        <v>652684</v>
      </c>
      <c r="J19" s="172">
        <f t="shared" si="0"/>
        <v>76599115</v>
      </c>
      <c r="K19" s="171"/>
    </row>
    <row r="20" spans="1:19" ht="23.1" customHeight="1" thickBot="1" x14ac:dyDescent="0.2">
      <c r="A20" s="168"/>
      <c r="B20" s="255" t="s">
        <v>118</v>
      </c>
      <c r="C20" s="255"/>
      <c r="D20" s="174">
        <f t="shared" ref="D20:I20" si="4">SUM(D17:D19)</f>
        <v>338251</v>
      </c>
      <c r="E20" s="174">
        <f t="shared" si="4"/>
        <v>601818</v>
      </c>
      <c r="F20" s="174">
        <f t="shared" si="4"/>
        <v>3591180</v>
      </c>
      <c r="G20" s="174">
        <f t="shared" si="4"/>
        <v>74754789</v>
      </c>
      <c r="H20" s="174">
        <f t="shared" si="4"/>
        <v>240917</v>
      </c>
      <c r="I20" s="174">
        <f t="shared" si="4"/>
        <v>657840</v>
      </c>
      <c r="J20" s="172">
        <f t="shared" si="0"/>
        <v>80184795</v>
      </c>
      <c r="K20" s="171"/>
    </row>
    <row r="21" spans="1:19" ht="23.1" customHeight="1" x14ac:dyDescent="0.15">
      <c r="A21" s="165"/>
      <c r="B21" s="256" t="s">
        <v>147</v>
      </c>
      <c r="C21" s="256"/>
      <c r="D21" s="166">
        <v>1810</v>
      </c>
      <c r="E21" s="166">
        <v>242</v>
      </c>
      <c r="F21" s="166">
        <v>4775</v>
      </c>
      <c r="G21" s="166">
        <v>3126</v>
      </c>
      <c r="H21" s="166">
        <v>331</v>
      </c>
      <c r="I21" s="166">
        <v>142</v>
      </c>
      <c r="J21" s="167">
        <f t="shared" si="0"/>
        <v>10426</v>
      </c>
      <c r="K21" s="171"/>
    </row>
    <row r="22" spans="1:19" ht="23.1" customHeight="1" x14ac:dyDescent="0.15">
      <c r="A22" s="168" t="s">
        <v>125</v>
      </c>
      <c r="B22" s="252" t="s">
        <v>148</v>
      </c>
      <c r="C22" s="252"/>
      <c r="D22" s="169">
        <v>21154</v>
      </c>
      <c r="E22" s="169">
        <v>11675</v>
      </c>
      <c r="F22" s="169">
        <v>8422</v>
      </c>
      <c r="G22" s="169">
        <v>0</v>
      </c>
      <c r="H22" s="169">
        <v>424</v>
      </c>
      <c r="I22" s="169">
        <v>10265</v>
      </c>
      <c r="J22" s="170">
        <f t="shared" si="0"/>
        <v>51940</v>
      </c>
      <c r="K22" s="171"/>
    </row>
    <row r="23" spans="1:19" ht="23.1" customHeight="1" x14ac:dyDescent="0.15">
      <c r="A23" s="168" t="s">
        <v>126</v>
      </c>
      <c r="B23" s="252" t="s">
        <v>149</v>
      </c>
      <c r="C23" s="252"/>
      <c r="D23" s="169">
        <v>532781</v>
      </c>
      <c r="E23" s="169">
        <v>640914</v>
      </c>
      <c r="F23" s="169">
        <v>323323</v>
      </c>
      <c r="G23" s="169">
        <v>21281</v>
      </c>
      <c r="H23" s="169">
        <v>40288813</v>
      </c>
      <c r="I23" s="169">
        <v>429637</v>
      </c>
      <c r="J23" s="172">
        <f t="shared" si="0"/>
        <v>42236749</v>
      </c>
      <c r="K23" s="171"/>
    </row>
    <row r="24" spans="1:19" ht="23.1" customHeight="1" thickBot="1" x14ac:dyDescent="0.2">
      <c r="A24" s="173"/>
      <c r="B24" s="258" t="s">
        <v>118</v>
      </c>
      <c r="C24" s="258"/>
      <c r="D24" s="174">
        <f t="shared" ref="D24:I24" si="5">SUM(D21:D23)</f>
        <v>555745</v>
      </c>
      <c r="E24" s="174">
        <f t="shared" si="5"/>
        <v>652831</v>
      </c>
      <c r="F24" s="174">
        <f t="shared" si="5"/>
        <v>336520</v>
      </c>
      <c r="G24" s="174">
        <f t="shared" si="5"/>
        <v>24407</v>
      </c>
      <c r="H24" s="174">
        <f t="shared" si="5"/>
        <v>40289568</v>
      </c>
      <c r="I24" s="174">
        <f t="shared" si="5"/>
        <v>440044</v>
      </c>
      <c r="J24" s="172">
        <f t="shared" si="0"/>
        <v>42299115</v>
      </c>
      <c r="K24" s="171"/>
    </row>
    <row r="25" spans="1:19" ht="23.1" customHeight="1" x14ac:dyDescent="0.15">
      <c r="A25" s="168"/>
      <c r="B25" s="257" t="s">
        <v>147</v>
      </c>
      <c r="C25" s="257"/>
      <c r="D25" s="175">
        <v>6257</v>
      </c>
      <c r="E25" s="175">
        <v>491</v>
      </c>
      <c r="F25" s="175">
        <v>1196</v>
      </c>
      <c r="G25" s="175">
        <v>702</v>
      </c>
      <c r="H25" s="175">
        <v>10</v>
      </c>
      <c r="I25" s="175">
        <v>0</v>
      </c>
      <c r="J25" s="167">
        <f t="shared" si="0"/>
        <v>8656</v>
      </c>
      <c r="K25" s="171"/>
      <c r="L25" s="176"/>
    </row>
    <row r="26" spans="1:19" ht="23.1" customHeight="1" x14ac:dyDescent="0.15">
      <c r="A26" s="168" t="s">
        <v>127</v>
      </c>
      <c r="B26" s="252" t="s">
        <v>148</v>
      </c>
      <c r="C26" s="252"/>
      <c r="D26" s="169">
        <v>8392</v>
      </c>
      <c r="E26" s="169">
        <v>0</v>
      </c>
      <c r="F26" s="169">
        <v>0</v>
      </c>
      <c r="G26" s="169">
        <v>0</v>
      </c>
      <c r="H26" s="169">
        <v>11125</v>
      </c>
      <c r="I26" s="169">
        <v>7810</v>
      </c>
      <c r="J26" s="170">
        <f t="shared" si="0"/>
        <v>27327</v>
      </c>
      <c r="K26" s="171"/>
      <c r="L26" s="176"/>
    </row>
    <row r="27" spans="1:19" ht="23.1" customHeight="1" x14ac:dyDescent="0.15">
      <c r="A27" s="168" t="s">
        <v>162</v>
      </c>
      <c r="B27" s="252" t="s">
        <v>149</v>
      </c>
      <c r="C27" s="252"/>
      <c r="D27" s="169">
        <v>43737</v>
      </c>
      <c r="E27" s="169">
        <v>179165</v>
      </c>
      <c r="F27" s="169">
        <v>1165421</v>
      </c>
      <c r="G27" s="169">
        <v>539492</v>
      </c>
      <c r="H27" s="169">
        <v>366468</v>
      </c>
      <c r="I27" s="169">
        <v>43797278</v>
      </c>
      <c r="J27" s="172">
        <f t="shared" si="0"/>
        <v>46091561</v>
      </c>
      <c r="K27" s="171"/>
      <c r="L27" s="176"/>
    </row>
    <row r="28" spans="1:19" ht="23.1" customHeight="1" thickBot="1" x14ac:dyDescent="0.2">
      <c r="A28" s="168"/>
      <c r="B28" s="255" t="s">
        <v>118</v>
      </c>
      <c r="C28" s="255"/>
      <c r="D28" s="174">
        <f t="shared" ref="D28:I28" si="6">SUM(D25:D27)</f>
        <v>58386</v>
      </c>
      <c r="E28" s="174">
        <f t="shared" si="6"/>
        <v>179656</v>
      </c>
      <c r="F28" s="174">
        <f t="shared" si="6"/>
        <v>1166617</v>
      </c>
      <c r="G28" s="174">
        <f t="shared" si="6"/>
        <v>540194</v>
      </c>
      <c r="H28" s="174">
        <f t="shared" si="6"/>
        <v>377603</v>
      </c>
      <c r="I28" s="174">
        <f t="shared" si="6"/>
        <v>43805088</v>
      </c>
      <c r="J28" s="172">
        <f t="shared" si="0"/>
        <v>46127544</v>
      </c>
      <c r="K28" s="171"/>
      <c r="L28" s="176"/>
    </row>
    <row r="29" spans="1:19" ht="23.1" customHeight="1" x14ac:dyDescent="0.15">
      <c r="A29" s="165"/>
      <c r="B29" s="256" t="s">
        <v>147</v>
      </c>
      <c r="C29" s="256"/>
      <c r="D29" s="177">
        <f t="shared" ref="D29:I31" si="7">SUM(D5,D9,D13,D17,D21,D25)</f>
        <v>101458</v>
      </c>
      <c r="E29" s="177">
        <f t="shared" si="7"/>
        <v>324641</v>
      </c>
      <c r="F29" s="177">
        <f t="shared" si="7"/>
        <v>82376</v>
      </c>
      <c r="G29" s="177">
        <f t="shared" si="7"/>
        <v>172238</v>
      </c>
      <c r="H29" s="177">
        <f t="shared" si="7"/>
        <v>32503</v>
      </c>
      <c r="I29" s="177">
        <f t="shared" si="7"/>
        <v>1478</v>
      </c>
      <c r="J29" s="167">
        <f t="shared" si="0"/>
        <v>714694</v>
      </c>
      <c r="K29" s="171"/>
      <c r="S29" s="176"/>
    </row>
    <row r="30" spans="1:19" ht="23.1" customHeight="1" x14ac:dyDescent="0.15">
      <c r="A30" s="168" t="s">
        <v>129</v>
      </c>
      <c r="B30" s="252" t="s">
        <v>148</v>
      </c>
      <c r="C30" s="252"/>
      <c r="D30" s="169">
        <f t="shared" si="7"/>
        <v>594747</v>
      </c>
      <c r="E30" s="169">
        <f t="shared" si="7"/>
        <v>310740</v>
      </c>
      <c r="F30" s="169">
        <f t="shared" si="7"/>
        <v>650632</v>
      </c>
      <c r="G30" s="169">
        <f t="shared" si="7"/>
        <v>3470881</v>
      </c>
      <c r="H30" s="169">
        <f t="shared" si="7"/>
        <v>444288</v>
      </c>
      <c r="I30" s="169">
        <f t="shared" si="7"/>
        <v>141764</v>
      </c>
      <c r="J30" s="170">
        <f t="shared" si="0"/>
        <v>5613052</v>
      </c>
      <c r="K30" s="171"/>
    </row>
    <row r="31" spans="1:19" ht="23.1" customHeight="1" x14ac:dyDescent="0.15">
      <c r="A31" s="168" t="s">
        <v>118</v>
      </c>
      <c r="B31" s="252" t="s">
        <v>149</v>
      </c>
      <c r="C31" s="252"/>
      <c r="D31" s="175">
        <f t="shared" si="7"/>
        <v>55145877</v>
      </c>
      <c r="E31" s="175">
        <f t="shared" si="7"/>
        <v>55751007</v>
      </c>
      <c r="F31" s="175">
        <f t="shared" si="7"/>
        <v>70260012</v>
      </c>
      <c r="G31" s="175">
        <f t="shared" si="7"/>
        <v>76730011</v>
      </c>
      <c r="H31" s="175">
        <f t="shared" si="7"/>
        <v>43909826</v>
      </c>
      <c r="I31" s="175">
        <f t="shared" si="7"/>
        <v>47738510</v>
      </c>
      <c r="J31" s="172">
        <f t="shared" si="0"/>
        <v>349535243</v>
      </c>
      <c r="K31" s="171"/>
    </row>
    <row r="32" spans="1:19" ht="23.1" customHeight="1" thickBot="1" x14ac:dyDescent="0.2">
      <c r="A32" s="178"/>
      <c r="B32" s="253" t="s">
        <v>118</v>
      </c>
      <c r="C32" s="253"/>
      <c r="D32" s="179">
        <f t="shared" ref="D32:I32" si="8">SUM(D29:D31)</f>
        <v>55842082</v>
      </c>
      <c r="E32" s="179">
        <f t="shared" si="8"/>
        <v>56386388</v>
      </c>
      <c r="F32" s="179">
        <f t="shared" si="8"/>
        <v>70993020</v>
      </c>
      <c r="G32" s="179">
        <f t="shared" si="8"/>
        <v>80373130</v>
      </c>
      <c r="H32" s="179">
        <f t="shared" si="8"/>
        <v>44386617</v>
      </c>
      <c r="I32" s="179">
        <f t="shared" si="8"/>
        <v>47881752</v>
      </c>
      <c r="J32" s="180">
        <f t="shared" si="0"/>
        <v>355862989</v>
      </c>
      <c r="K32" s="171"/>
    </row>
    <row r="33" spans="1:24" ht="24" customHeight="1" thickTop="1" x14ac:dyDescent="0.15">
      <c r="A33" s="90" t="s">
        <v>150</v>
      </c>
      <c r="B33" s="90"/>
      <c r="C33" s="90"/>
      <c r="D33" s="91"/>
      <c r="E33" s="91"/>
      <c r="F33" s="91"/>
      <c r="G33" s="91"/>
      <c r="H33" s="91" t="s">
        <v>163</v>
      </c>
      <c r="I33" s="181"/>
      <c r="J33" s="91"/>
      <c r="K33" s="182"/>
    </row>
    <row r="34" spans="1:24" ht="24" customHeight="1" x14ac:dyDescent="0.15">
      <c r="A34" s="90"/>
      <c r="B34" s="90"/>
      <c r="C34" s="90"/>
      <c r="D34" s="91"/>
      <c r="E34" s="91"/>
      <c r="F34" s="91"/>
      <c r="G34" s="91"/>
      <c r="H34" s="91"/>
      <c r="I34" s="183"/>
      <c r="J34" s="91"/>
      <c r="K34" s="182"/>
    </row>
    <row r="35" spans="1:24" ht="24.95" customHeight="1" x14ac:dyDescent="0.15">
      <c r="A35" s="126"/>
      <c r="D35" s="184"/>
      <c r="E35" s="184"/>
      <c r="F35" s="184"/>
      <c r="H35" s="186"/>
      <c r="I35" s="186"/>
      <c r="J35" s="187"/>
      <c r="K35" s="182"/>
    </row>
    <row r="36" spans="1:24" ht="24.95" customHeight="1" x14ac:dyDescent="0.15">
      <c r="A36" s="126"/>
      <c r="D36" s="184"/>
      <c r="E36" s="184"/>
      <c r="F36" s="184"/>
      <c r="G36" s="184"/>
      <c r="H36" s="184"/>
      <c r="I36" s="184"/>
      <c r="J36" s="184"/>
    </row>
    <row r="37" spans="1:24" ht="24.95" customHeight="1" x14ac:dyDescent="0.15">
      <c r="A37" s="126"/>
      <c r="D37" s="184"/>
      <c r="E37" s="184"/>
      <c r="F37" s="184"/>
      <c r="G37" s="184"/>
      <c r="H37" s="184"/>
      <c r="I37" s="184"/>
      <c r="J37" s="184"/>
    </row>
    <row r="38" spans="1:24" ht="24.95" customHeight="1" x14ac:dyDescent="0.15">
      <c r="A38" s="126"/>
      <c r="D38" s="184"/>
      <c r="E38" s="184"/>
      <c r="F38" s="184"/>
      <c r="G38" s="184"/>
      <c r="H38" s="184"/>
      <c r="I38" s="184"/>
      <c r="J38" s="184"/>
    </row>
    <row r="39" spans="1:24" ht="24.95" customHeight="1" x14ac:dyDescent="0.15"/>
    <row r="40" spans="1:24" ht="24.95" customHeight="1" x14ac:dyDescent="0.15"/>
    <row r="41" spans="1:24" ht="24.95" customHeight="1" x14ac:dyDescent="0.15"/>
    <row r="42" spans="1:24" ht="24.95" customHeight="1" x14ac:dyDescent="0.15"/>
    <row r="43" spans="1:24" ht="20.100000000000001" customHeight="1" x14ac:dyDescent="0.15"/>
    <row r="46" spans="1:24" x14ac:dyDescent="0.15">
      <c r="O46" s="176"/>
      <c r="P46" s="176"/>
      <c r="W46" s="176"/>
      <c r="X46" s="176"/>
    </row>
    <row r="47" spans="1:24" x14ac:dyDescent="0.15">
      <c r="O47" s="176"/>
      <c r="P47" s="176"/>
      <c r="W47" s="176"/>
      <c r="X47" s="176"/>
    </row>
    <row r="48" spans="1:24" x14ac:dyDescent="0.15">
      <c r="O48" s="176"/>
      <c r="P48" s="176"/>
      <c r="W48" s="176"/>
      <c r="X48" s="176"/>
    </row>
    <row r="49" spans="12:31" x14ac:dyDescent="0.15">
      <c r="O49" s="176"/>
      <c r="P49" s="176"/>
      <c r="W49" s="176"/>
      <c r="X49" s="176"/>
    </row>
    <row r="50" spans="12:31" x14ac:dyDescent="0.15"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</row>
  </sheetData>
  <mergeCells count="36"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I2:J2"/>
    <mergeCell ref="D3:D4"/>
    <mergeCell ref="E3:E4"/>
    <mergeCell ref="F3:F4"/>
    <mergeCell ref="G3:G4"/>
    <mergeCell ref="H3:H4"/>
    <mergeCell ref="I3:I4"/>
    <mergeCell ref="J3:J4"/>
  </mergeCells>
  <phoneticPr fontId="3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目次</vt:lpstr>
      <vt:lpstr>Ⅱ-1</vt:lpstr>
      <vt:lpstr>Ⅱ-2</vt:lpstr>
      <vt:lpstr>Ⅱ-3</vt:lpstr>
      <vt:lpstr>Ⅱ-4</vt:lpstr>
      <vt:lpstr>Ⅱ-5-1,2</vt:lpstr>
      <vt:lpstr>Ⅱ-5-3</vt:lpstr>
      <vt:lpstr>'Ⅱ-1'!Print_Area</vt:lpstr>
      <vt:lpstr>'Ⅱ-2'!Print_Area</vt:lpstr>
      <vt:lpstr>'Ⅱ-3'!Print_Area</vt:lpstr>
      <vt:lpstr>'Ⅱ-4'!Print_Area</vt:lpstr>
      <vt:lpstr>'Ⅱ-5-1,2'!Print_Area</vt:lpstr>
      <vt:lpstr>'Ⅱ-5-3'!Print_Area</vt:lpstr>
      <vt:lpstr>目次!Print_Area</vt:lpstr>
      <vt:lpstr>'Ⅱ-2'!Print_Titles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