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要覧（R1年度）\HPアップ用\Ⅲ\EXCEL\"/>
    </mc:Choice>
  </mc:AlternateContent>
  <bookViews>
    <workbookView xWindow="480" yWindow="90" windowWidth="20730" windowHeight="9855"/>
  </bookViews>
  <sheets>
    <sheet name="次世代自動車（１）" sheetId="5" r:id="rId1"/>
  </sheets>
  <definedNames>
    <definedName name="_xlnm.Print_Area" localSheetId="0">'次世代自動車（１）'!$A$1:$K$106</definedName>
  </definedNames>
  <calcPr calcId="152511"/>
</workbook>
</file>

<file path=xl/calcChain.xml><?xml version="1.0" encoding="utf-8"?>
<calcChain xmlns="http://schemas.openxmlformats.org/spreadsheetml/2006/main">
  <c r="J61" i="5" l="1"/>
  <c r="J60" i="5"/>
  <c r="J58" i="5"/>
  <c r="J57" i="5"/>
  <c r="J56" i="5"/>
  <c r="J55" i="5"/>
  <c r="I54" i="5"/>
  <c r="H54" i="5"/>
  <c r="G54" i="5"/>
  <c r="F54" i="5"/>
  <c r="E54" i="5"/>
  <c r="D54" i="5"/>
  <c r="I53" i="5"/>
  <c r="H53" i="5"/>
  <c r="G53" i="5"/>
  <c r="F53" i="5"/>
  <c r="E53" i="5"/>
  <c r="D53" i="5"/>
  <c r="I52" i="5"/>
  <c r="H52" i="5"/>
  <c r="G52" i="5"/>
  <c r="F52" i="5"/>
  <c r="E52" i="5"/>
  <c r="D52" i="5"/>
  <c r="I51" i="5"/>
  <c r="H51" i="5"/>
  <c r="F51" i="5"/>
  <c r="E51" i="5"/>
  <c r="D51" i="5"/>
  <c r="I50" i="5"/>
  <c r="H50" i="5"/>
  <c r="F50" i="5"/>
  <c r="E50" i="5"/>
  <c r="D50" i="5"/>
  <c r="I49" i="5"/>
  <c r="H49" i="5"/>
  <c r="F49" i="5"/>
  <c r="E49" i="5"/>
  <c r="D49" i="5"/>
  <c r="I48" i="5"/>
  <c r="H48" i="5"/>
  <c r="F48" i="5"/>
  <c r="E48" i="5"/>
  <c r="D48" i="5"/>
  <c r="M47" i="5"/>
  <c r="J47" i="5"/>
  <c r="J46" i="5"/>
  <c r="J45" i="5"/>
  <c r="M45" i="5" s="1"/>
  <c r="J44" i="5"/>
  <c r="M44" i="5" s="1"/>
  <c r="J43" i="5"/>
  <c r="M43" i="5" s="1"/>
  <c r="J42" i="5"/>
  <c r="M42" i="5" s="1"/>
  <c r="J41" i="5"/>
  <c r="M41" i="5" s="1"/>
  <c r="J40" i="5"/>
  <c r="J39" i="5"/>
  <c r="M38" i="5"/>
  <c r="J38" i="5"/>
  <c r="J37" i="5"/>
  <c r="M37" i="5" s="1"/>
  <c r="J36" i="5"/>
  <c r="M36" i="5" s="1"/>
  <c r="J35" i="5"/>
  <c r="M35" i="5" s="1"/>
  <c r="J34" i="5"/>
  <c r="M34" i="5" s="1"/>
  <c r="J33" i="5"/>
  <c r="M33" i="5" s="1"/>
  <c r="J32" i="5"/>
  <c r="J31" i="5"/>
  <c r="M31" i="5" s="1"/>
  <c r="J30" i="5"/>
  <c r="M30" i="5" s="1"/>
  <c r="J29" i="5"/>
  <c r="M29" i="5" s="1"/>
  <c r="J28" i="5"/>
  <c r="M28" i="5" s="1"/>
  <c r="J27" i="5"/>
  <c r="M27" i="5" s="1"/>
  <c r="J26" i="5"/>
  <c r="M26" i="5" s="1"/>
  <c r="J25" i="5"/>
  <c r="J24" i="5"/>
  <c r="M24" i="5" s="1"/>
  <c r="J23" i="5"/>
  <c r="M23" i="5" s="1"/>
  <c r="J22" i="5"/>
  <c r="M22" i="5" s="1"/>
  <c r="J21" i="5"/>
  <c r="M21" i="5" s="1"/>
  <c r="J20" i="5"/>
  <c r="M20" i="5" s="1"/>
  <c r="J19" i="5"/>
  <c r="J18" i="5"/>
  <c r="J17" i="5"/>
  <c r="M17" i="5" s="1"/>
  <c r="J16" i="5"/>
  <c r="M16" i="5" s="1"/>
  <c r="J15" i="5"/>
  <c r="M15" i="5" s="1"/>
  <c r="J14" i="5"/>
  <c r="M14" i="5" s="1"/>
  <c r="J13" i="5"/>
  <c r="M13" i="5" s="1"/>
  <c r="J12" i="5"/>
  <c r="J11" i="5"/>
  <c r="J10" i="5"/>
  <c r="M10" i="5" s="1"/>
  <c r="J9" i="5"/>
  <c r="M9" i="5" s="1"/>
  <c r="M8" i="5"/>
  <c r="J8" i="5"/>
  <c r="J7" i="5"/>
  <c r="M7" i="5" s="1"/>
  <c r="J6" i="5"/>
  <c r="M6" i="5" s="1"/>
  <c r="N19" i="5" l="1"/>
  <c r="J50" i="5"/>
  <c r="J51" i="5"/>
  <c r="N40" i="5"/>
  <c r="N12" i="5"/>
  <c r="M19" i="5"/>
  <c r="N47" i="5"/>
  <c r="M12" i="5"/>
  <c r="N25" i="5"/>
  <c r="N33" i="5"/>
  <c r="M40" i="5"/>
  <c r="J53" i="5"/>
  <c r="N32" i="5"/>
  <c r="N18" i="5"/>
  <c r="N26" i="5"/>
  <c r="N46" i="5"/>
  <c r="J48" i="5"/>
  <c r="J49" i="5"/>
  <c r="N11" i="5"/>
  <c r="N39" i="5"/>
  <c r="J52" i="5"/>
  <c r="J54" i="5"/>
  <c r="N61" i="5" s="1"/>
  <c r="N60" i="5"/>
  <c r="M11" i="5"/>
  <c r="M18" i="5"/>
  <c r="M25" i="5"/>
  <c r="M32" i="5"/>
  <c r="M39" i="5"/>
  <c r="M46" i="5"/>
  <c r="N54" i="5" l="1"/>
  <c r="N53" i="5"/>
</calcChain>
</file>

<file path=xl/sharedStrings.xml><?xml version="1.0" encoding="utf-8"?>
<sst xmlns="http://schemas.openxmlformats.org/spreadsheetml/2006/main" count="154" uniqueCount="50">
  <si>
    <t>燃料電池</t>
    <rPh sb="0" eb="2">
      <t>ネンリョウ</t>
    </rPh>
    <rPh sb="2" eb="4">
      <t>デンチ</t>
    </rPh>
    <phoneticPr fontId="1"/>
  </si>
  <si>
    <t>電　　気</t>
    <rPh sb="0" eb="1">
      <t>デン</t>
    </rPh>
    <rPh sb="3" eb="4">
      <t>キ</t>
    </rPh>
    <phoneticPr fontId="1"/>
  </si>
  <si>
    <t>東北計</t>
    <rPh sb="0" eb="2">
      <t>トウホク</t>
    </rPh>
    <rPh sb="2" eb="3">
      <t>ケイ</t>
    </rPh>
    <phoneticPr fontId="1"/>
  </si>
  <si>
    <t>全国計</t>
    <rPh sb="0" eb="2">
      <t>ゼンコク</t>
    </rPh>
    <rPh sb="2" eb="3">
      <t>ケイ</t>
    </rPh>
    <phoneticPr fontId="1"/>
  </si>
  <si>
    <t>H25.3末</t>
    <rPh sb="5" eb="6">
      <t>スエ</t>
    </rPh>
    <phoneticPr fontId="1"/>
  </si>
  <si>
    <t>H26.3末</t>
    <rPh sb="5" eb="6">
      <t>スエ</t>
    </rPh>
    <phoneticPr fontId="1"/>
  </si>
  <si>
    <t>H27.3末</t>
    <rPh sb="5" eb="6">
      <t>スエ</t>
    </rPh>
    <phoneticPr fontId="1"/>
  </si>
  <si>
    <t>青　森</t>
    <rPh sb="0" eb="1">
      <t>アオ</t>
    </rPh>
    <rPh sb="2" eb="3">
      <t>モリ</t>
    </rPh>
    <phoneticPr fontId="1"/>
  </si>
  <si>
    <t>岩　手</t>
    <rPh sb="0" eb="1">
      <t>イワ</t>
    </rPh>
    <rPh sb="2" eb="3">
      <t>テ</t>
    </rPh>
    <phoneticPr fontId="1"/>
  </si>
  <si>
    <t>宮　城</t>
    <rPh sb="0" eb="1">
      <t>ミヤ</t>
    </rPh>
    <rPh sb="2" eb="3">
      <t>シロ</t>
    </rPh>
    <phoneticPr fontId="1"/>
  </si>
  <si>
    <t>秋　田</t>
    <rPh sb="0" eb="1">
      <t>アキ</t>
    </rPh>
    <rPh sb="2" eb="3">
      <t>タ</t>
    </rPh>
    <phoneticPr fontId="1"/>
  </si>
  <si>
    <t>山　形</t>
    <rPh sb="0" eb="1">
      <t>ヤマ</t>
    </rPh>
    <rPh sb="2" eb="3">
      <t>カタチ</t>
    </rPh>
    <phoneticPr fontId="1"/>
  </si>
  <si>
    <t>福　島</t>
    <rPh sb="0" eb="1">
      <t>フク</t>
    </rPh>
    <rPh sb="2" eb="3">
      <t>シマ</t>
    </rPh>
    <phoneticPr fontId="1"/>
  </si>
  <si>
    <t>ハイブリッド</t>
    <phoneticPr fontId="1"/>
  </si>
  <si>
    <t>CNG</t>
    <phoneticPr fontId="1"/>
  </si>
  <si>
    <t>合計台数</t>
    <rPh sb="0" eb="1">
      <t>ゴウ</t>
    </rPh>
    <rPh sb="1" eb="2">
      <t>ケイ</t>
    </rPh>
    <rPh sb="2" eb="4">
      <t>ダイスウ</t>
    </rPh>
    <phoneticPr fontId="1"/>
  </si>
  <si>
    <t>ﾌﾟﾗｸﾞｲﾝ　　　　　ﾊｲﾌﾞﾘｯﾄﾞ</t>
    <phoneticPr fontId="1"/>
  </si>
  <si>
    <t>H28.3末</t>
    <rPh sb="5" eb="6">
      <t>スエ</t>
    </rPh>
    <phoneticPr fontId="1"/>
  </si>
  <si>
    <t>クリーンディーゼル</t>
    <phoneticPr fontId="1"/>
  </si>
  <si>
    <t>H29.3末</t>
    <rPh sb="5" eb="6">
      <t>スエ</t>
    </rPh>
    <phoneticPr fontId="1"/>
  </si>
  <si>
    <t>-</t>
    <phoneticPr fontId="1"/>
  </si>
  <si>
    <t>※ メタノールを燃料とする自動車については東北管内に該当がないため掲載を省略</t>
    <rPh sb="8" eb="10">
      <t>ネンリョウ</t>
    </rPh>
    <rPh sb="13" eb="16">
      <t>ジドウシャ</t>
    </rPh>
    <rPh sb="21" eb="23">
      <t>トウホク</t>
    </rPh>
    <rPh sb="23" eb="25">
      <t>カンナイ</t>
    </rPh>
    <rPh sb="26" eb="28">
      <t>ガイトウ</t>
    </rPh>
    <rPh sb="33" eb="35">
      <t>ケイサイ</t>
    </rPh>
    <rPh sb="36" eb="38">
      <t>ショウリャク</t>
    </rPh>
    <phoneticPr fontId="1"/>
  </si>
  <si>
    <t xml:space="preserve">  種  別</t>
    <rPh sb="2" eb="3">
      <t>タネ</t>
    </rPh>
    <rPh sb="5" eb="6">
      <t>ベツ</t>
    </rPh>
    <phoneticPr fontId="1"/>
  </si>
  <si>
    <t xml:space="preserve">      H29.3末</t>
    <rPh sb="11" eb="12">
      <t>スエ</t>
    </rPh>
    <phoneticPr fontId="1"/>
  </si>
  <si>
    <t xml:space="preserve">      H27.3末</t>
    <rPh sb="11" eb="12">
      <t>スエ</t>
    </rPh>
    <phoneticPr fontId="1"/>
  </si>
  <si>
    <t xml:space="preserve">      H25.3末</t>
    <rPh sb="11" eb="12">
      <t>スエ</t>
    </rPh>
    <phoneticPr fontId="1"/>
  </si>
  <si>
    <t>島   H28.3末</t>
    <rPh sb="0" eb="1">
      <t>シマ</t>
    </rPh>
    <rPh sb="9" eb="10">
      <t>スエ</t>
    </rPh>
    <phoneticPr fontId="1"/>
  </si>
  <si>
    <t>福   H26.3末</t>
    <rPh sb="0" eb="1">
      <t>フク</t>
    </rPh>
    <rPh sb="9" eb="10">
      <t>スエ</t>
    </rPh>
    <phoneticPr fontId="1"/>
  </si>
  <si>
    <t>形   H28.3末</t>
    <rPh sb="0" eb="1">
      <t>カタ</t>
    </rPh>
    <rPh sb="9" eb="10">
      <t>スエ</t>
    </rPh>
    <phoneticPr fontId="1"/>
  </si>
  <si>
    <t>山   H26.3末</t>
    <rPh sb="0" eb="1">
      <t>ヤマ</t>
    </rPh>
    <rPh sb="9" eb="10">
      <t>スエ</t>
    </rPh>
    <phoneticPr fontId="1"/>
  </si>
  <si>
    <t>田   H28.3末</t>
    <rPh sb="0" eb="1">
      <t>タ</t>
    </rPh>
    <rPh sb="9" eb="10">
      <t>スエ</t>
    </rPh>
    <phoneticPr fontId="1"/>
  </si>
  <si>
    <t>秋   H26.3末</t>
    <rPh sb="0" eb="1">
      <t>アキ</t>
    </rPh>
    <rPh sb="9" eb="10">
      <t>スエ</t>
    </rPh>
    <phoneticPr fontId="1"/>
  </si>
  <si>
    <t>城   H28.3末</t>
    <rPh sb="0" eb="1">
      <t>シロ</t>
    </rPh>
    <rPh sb="9" eb="10">
      <t>スエ</t>
    </rPh>
    <phoneticPr fontId="1"/>
  </si>
  <si>
    <t>宮   H26.3末</t>
    <rPh sb="0" eb="1">
      <t>ミヤ</t>
    </rPh>
    <rPh sb="9" eb="10">
      <t>スエ</t>
    </rPh>
    <phoneticPr fontId="1"/>
  </si>
  <si>
    <t>手   H28.3末</t>
    <rPh sb="0" eb="1">
      <t>テ</t>
    </rPh>
    <rPh sb="9" eb="10">
      <t>スエ</t>
    </rPh>
    <phoneticPr fontId="1"/>
  </si>
  <si>
    <t>岩   H26.3末</t>
    <rPh sb="0" eb="1">
      <t>イワ</t>
    </rPh>
    <rPh sb="9" eb="10">
      <t>スエ</t>
    </rPh>
    <phoneticPr fontId="1"/>
  </si>
  <si>
    <t>森   H28.3末</t>
    <rPh sb="0" eb="1">
      <t>モリ</t>
    </rPh>
    <rPh sb="9" eb="10">
      <t>スエ</t>
    </rPh>
    <phoneticPr fontId="1"/>
  </si>
  <si>
    <t>青   H26.3末</t>
    <rPh sb="0" eb="1">
      <t>アオ</t>
    </rPh>
    <rPh sb="9" eb="10">
      <t>スエ</t>
    </rPh>
    <phoneticPr fontId="1"/>
  </si>
  <si>
    <t xml:space="preserve"> 県別等 / 時期</t>
    <rPh sb="1" eb="2">
      <t>ケン</t>
    </rPh>
    <rPh sb="2" eb="3">
      <t>ベツ</t>
    </rPh>
    <rPh sb="3" eb="4">
      <t>ナド</t>
    </rPh>
    <rPh sb="7" eb="9">
      <t>ジキ</t>
    </rPh>
    <phoneticPr fontId="1"/>
  </si>
  <si>
    <t>※ クリーンディーゼルについては、乗用車のみの台数でH29．3末分から掲載</t>
    <rPh sb="17" eb="20">
      <t>ジョウヨウシャ</t>
    </rPh>
    <rPh sb="23" eb="25">
      <t>ダイスウ</t>
    </rPh>
    <rPh sb="31" eb="32">
      <t>スエ</t>
    </rPh>
    <rPh sb="32" eb="33">
      <t>ブン</t>
    </rPh>
    <rPh sb="35" eb="37">
      <t>ケイサイ</t>
    </rPh>
    <phoneticPr fontId="1"/>
  </si>
  <si>
    <t>H30.3末</t>
    <rPh sb="5" eb="6">
      <t>スエ</t>
    </rPh>
    <phoneticPr fontId="1"/>
  </si>
  <si>
    <t>※ H29から項目名を「低公害燃料車の普及状況」から「次世代自動車の普及状況」に変更</t>
    <rPh sb="7" eb="10">
      <t>コウモクメイ</t>
    </rPh>
    <rPh sb="12" eb="15">
      <t>テイコウガイ</t>
    </rPh>
    <rPh sb="15" eb="17">
      <t>ネンリョウ</t>
    </rPh>
    <rPh sb="17" eb="18">
      <t>シャ</t>
    </rPh>
    <rPh sb="19" eb="21">
      <t>フキュウ</t>
    </rPh>
    <rPh sb="21" eb="23">
      <t>ジョウキョウ</t>
    </rPh>
    <rPh sb="27" eb="30">
      <t>ジセダイ</t>
    </rPh>
    <rPh sb="30" eb="33">
      <t>ジドウシャ</t>
    </rPh>
    <rPh sb="34" eb="36">
      <t>フキュウ</t>
    </rPh>
    <rPh sb="36" eb="38">
      <t>ジョウキョウ</t>
    </rPh>
    <rPh sb="40" eb="42">
      <t>ヘンコウ</t>
    </rPh>
    <phoneticPr fontId="1"/>
  </si>
  <si>
    <t xml:space="preserve">      H30.3末</t>
    <rPh sb="11" eb="12">
      <t>スエ</t>
    </rPh>
    <phoneticPr fontId="1"/>
  </si>
  <si>
    <t>　　　　　＜＜＜　　次世代自動車県別保有車両数推移　＞＞＞</t>
    <rPh sb="10" eb="16">
      <t>ジセダイジドウシャ</t>
    </rPh>
    <rPh sb="16" eb="18">
      <t>ケンベツ</t>
    </rPh>
    <rPh sb="18" eb="20">
      <t>ホユウ</t>
    </rPh>
    <rPh sb="20" eb="23">
      <t>シャリョウスウ</t>
    </rPh>
    <rPh sb="23" eb="25">
      <t>スイイ</t>
    </rPh>
    <phoneticPr fontId="1"/>
  </si>
  <si>
    <t>H31.3末</t>
    <rPh sb="5" eb="6">
      <t>スエ</t>
    </rPh>
    <phoneticPr fontId="1"/>
  </si>
  <si>
    <t xml:space="preserve">      H31.3末</t>
    <rPh sb="11" eb="12">
      <t>スエ</t>
    </rPh>
    <phoneticPr fontId="1"/>
  </si>
  <si>
    <t xml:space="preserve">      H30.3末</t>
  </si>
  <si>
    <t>※ 軽自動車、二輪車及び道路運送車両法第15条及び第15条により抹消登録された車両は含まない。</t>
    <rPh sb="2" eb="6">
      <t>ケイジドウシャ</t>
    </rPh>
    <rPh sb="7" eb="10">
      <t>ニリンシャ</t>
    </rPh>
    <rPh sb="10" eb="11">
      <t>オヨ</t>
    </rPh>
    <rPh sb="12" eb="14">
      <t>ドウロ</t>
    </rPh>
    <rPh sb="14" eb="16">
      <t>ウンソウ</t>
    </rPh>
    <rPh sb="16" eb="18">
      <t>シャリョウ</t>
    </rPh>
    <rPh sb="18" eb="19">
      <t>ホウ</t>
    </rPh>
    <rPh sb="19" eb="20">
      <t>ダイ</t>
    </rPh>
    <rPh sb="22" eb="23">
      <t>ジョウ</t>
    </rPh>
    <rPh sb="23" eb="24">
      <t>オヨ</t>
    </rPh>
    <rPh sb="25" eb="26">
      <t>ダイ</t>
    </rPh>
    <rPh sb="28" eb="29">
      <t>ジョウ</t>
    </rPh>
    <rPh sb="32" eb="34">
      <t>マッショウ</t>
    </rPh>
    <rPh sb="34" eb="36">
      <t>トウロク</t>
    </rPh>
    <rPh sb="39" eb="41">
      <t>シャリョウ</t>
    </rPh>
    <rPh sb="42" eb="43">
      <t>フク</t>
    </rPh>
    <phoneticPr fontId="1"/>
  </si>
  <si>
    <t>４　交通環境の現状</t>
    <rPh sb="2" eb="4">
      <t>コウツウ</t>
    </rPh>
    <rPh sb="4" eb="6">
      <t>カンキョウ</t>
    </rPh>
    <rPh sb="7" eb="9">
      <t>ゲンジョウ</t>
    </rPh>
    <phoneticPr fontId="1"/>
  </si>
  <si>
    <t>　（１）次世代自動車の普及状況</t>
    <rPh sb="11" eb="13">
      <t>フキュウ</t>
    </rPh>
    <rPh sb="13" eb="1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</si>
</sst>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s>
  <fills count="9">
    <fill>
      <patternFill patternType="none"/>
    </fill>
    <fill>
      <patternFill patternType="gray125"/>
    </fill>
    <fill>
      <patternFill patternType="solid">
        <fgColor theme="3" tint="0.59999389629810485"/>
        <bgColor indexed="64"/>
      </patternFill>
    </fill>
    <fill>
      <patternFill patternType="solid">
        <fgColor rgb="FFD67C8B"/>
        <bgColor indexed="64"/>
      </patternFill>
    </fill>
    <fill>
      <patternFill patternType="solid">
        <fgColor rgb="FF15EB99"/>
        <bgColor indexed="64"/>
      </patternFill>
    </fill>
    <fill>
      <patternFill patternType="solid">
        <fgColor rgb="FFFCD908"/>
        <bgColor indexed="64"/>
      </patternFill>
    </fill>
    <fill>
      <patternFill patternType="solid">
        <fgColor rgb="FFD5B3E3"/>
        <bgColor indexed="64"/>
      </patternFill>
    </fill>
    <fill>
      <patternFill patternType="solid">
        <fgColor rgb="FF57D3FF"/>
        <bgColor indexed="64"/>
      </patternFill>
    </fill>
    <fill>
      <patternFill patternType="solid">
        <fgColor rgb="FF92D050"/>
        <bgColor indexed="64"/>
      </patternFill>
    </fill>
  </fills>
  <borders count="41">
    <border>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indexed="64"/>
      </left>
      <right/>
      <top style="hair">
        <color indexed="64"/>
      </top>
      <bottom style="hair">
        <color indexed="64"/>
      </bottom>
      <diagonal/>
    </border>
    <border>
      <left style="double">
        <color auto="1"/>
      </left>
      <right style="thin">
        <color auto="1"/>
      </right>
      <top style="hair">
        <color indexed="64"/>
      </top>
      <bottom style="hair">
        <color indexed="64"/>
      </bottom>
      <diagonal/>
    </border>
    <border>
      <left style="thin">
        <color auto="1"/>
      </left>
      <right style="double">
        <color auto="1"/>
      </right>
      <top style="hair">
        <color indexed="64"/>
      </top>
      <bottom style="hair">
        <color indexed="64"/>
      </bottom>
      <diagonal/>
    </border>
    <border>
      <left/>
      <right style="thin">
        <color indexed="64"/>
      </right>
      <top style="hair">
        <color indexed="64"/>
      </top>
      <bottom style="hair">
        <color indexed="64"/>
      </bottom>
      <diagonal/>
    </border>
    <border>
      <left style="double">
        <color auto="1"/>
      </left>
      <right/>
      <top style="hair">
        <color indexed="64"/>
      </top>
      <bottom style="hair">
        <color indexed="64"/>
      </bottom>
      <diagonal/>
    </border>
    <border>
      <left style="thin">
        <color indexed="64"/>
      </left>
      <right/>
      <top style="hair">
        <color indexed="64"/>
      </top>
      <bottom/>
      <diagonal/>
    </border>
    <border>
      <left style="double">
        <color auto="1"/>
      </left>
      <right style="thin">
        <color auto="1"/>
      </right>
      <top style="hair">
        <color indexed="64"/>
      </top>
      <bottom/>
      <diagonal/>
    </border>
    <border>
      <left style="thin">
        <color auto="1"/>
      </left>
      <right style="thin">
        <color auto="1"/>
      </right>
      <top style="hair">
        <color auto="1"/>
      </top>
      <bottom/>
      <diagonal/>
    </border>
    <border>
      <left style="thin">
        <color auto="1"/>
      </left>
      <right style="double">
        <color auto="1"/>
      </right>
      <top style="hair">
        <color indexed="64"/>
      </top>
      <bottom/>
      <diagonal/>
    </border>
    <border>
      <left/>
      <right style="thin">
        <color indexed="64"/>
      </right>
      <top style="hair">
        <color indexed="64"/>
      </top>
      <bottom/>
      <diagonal/>
    </border>
    <border>
      <left style="double">
        <color auto="1"/>
      </left>
      <right style="thin">
        <color auto="1"/>
      </right>
      <top/>
      <bottom style="hair">
        <color indexed="64"/>
      </bottom>
      <diagonal/>
    </border>
    <border>
      <left style="thin">
        <color auto="1"/>
      </left>
      <right style="thin">
        <color auto="1"/>
      </right>
      <top/>
      <bottom style="hair">
        <color auto="1"/>
      </bottom>
      <diagonal/>
    </border>
    <border>
      <left style="thin">
        <color auto="1"/>
      </left>
      <right style="double">
        <color auto="1"/>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double">
        <color auto="1"/>
      </left>
      <right style="thin">
        <color auto="1"/>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auto="1"/>
      </left>
      <right style="double">
        <color auto="1"/>
      </right>
      <top style="thin">
        <color indexed="64"/>
      </top>
      <bottom style="hair">
        <color indexed="64"/>
      </bottom>
      <diagonal/>
    </border>
    <border>
      <left/>
      <right style="thin">
        <color indexed="64"/>
      </right>
      <top style="thin">
        <color indexed="64"/>
      </top>
      <bottom style="hair">
        <color indexed="64"/>
      </bottom>
      <diagonal/>
    </border>
    <border>
      <left style="double">
        <color auto="1"/>
      </left>
      <right/>
      <top/>
      <bottom style="hair">
        <color indexed="64"/>
      </bottom>
      <diagonal/>
    </border>
    <border>
      <left style="double">
        <color auto="1"/>
      </left>
      <right style="thin">
        <color auto="1"/>
      </right>
      <top/>
      <bottom/>
      <diagonal/>
    </border>
    <border>
      <left style="double">
        <color auto="1"/>
      </left>
      <right/>
      <top style="hair">
        <color indexed="64"/>
      </top>
      <bottom/>
      <diagonal/>
    </border>
    <border>
      <left style="thin">
        <color auto="1"/>
      </left>
      <right style="double">
        <color auto="1"/>
      </right>
      <top/>
      <bottom/>
      <diagonal/>
    </border>
    <border>
      <left/>
      <right style="thin">
        <color auto="1"/>
      </right>
      <top/>
      <bottom/>
      <diagonal/>
    </border>
    <border>
      <left style="thin">
        <color auto="1"/>
      </left>
      <right style="double">
        <color auto="1"/>
      </right>
      <top/>
      <bottom style="thin">
        <color auto="1"/>
      </bottom>
      <diagonal/>
    </border>
    <border>
      <left/>
      <right/>
      <top/>
      <bottom style="thin">
        <color auto="1"/>
      </bottom>
      <diagonal/>
    </border>
    <border>
      <left/>
      <right style="double">
        <color auto="1"/>
      </right>
      <top style="thin">
        <color auto="1"/>
      </top>
      <bottom/>
      <diagonal/>
    </border>
    <border>
      <left/>
      <right style="double">
        <color auto="1"/>
      </right>
      <top/>
      <bottom style="thin">
        <color indexed="64"/>
      </bottom>
      <diagonal/>
    </border>
    <border>
      <left style="thin">
        <color indexed="64"/>
      </left>
      <right/>
      <top/>
      <bottom style="thin">
        <color indexed="64"/>
      </bottom>
      <diagonal/>
    </border>
    <border>
      <left style="double">
        <color auto="1"/>
      </left>
      <right style="thin">
        <color auto="1"/>
      </right>
      <top/>
      <bottom style="thin">
        <color indexed="64"/>
      </bottom>
      <diagonal/>
    </border>
    <border>
      <left/>
      <right style="thin">
        <color indexed="64"/>
      </right>
      <top/>
      <bottom style="thin">
        <color indexed="64"/>
      </bottom>
      <diagonal/>
    </border>
    <border>
      <left style="double">
        <color auto="1"/>
      </left>
      <right/>
      <top/>
      <bottom style="thin">
        <color indexed="64"/>
      </bottom>
      <diagonal/>
    </border>
  </borders>
  <cellStyleXfs count="1">
    <xf numFmtId="0" fontId="0" fillId="0" borderId="0">
      <alignment vertical="center"/>
    </xf>
  </cellStyleXfs>
  <cellXfs count="88">
    <xf numFmtId="0" fontId="0" fillId="0" borderId="0" xfId="0">
      <alignment vertical="center"/>
    </xf>
    <xf numFmtId="176" fontId="2" fillId="0" borderId="0" xfId="0" applyNumberFormat="1" applyFont="1">
      <alignment vertical="center"/>
    </xf>
    <xf numFmtId="176" fontId="4" fillId="0" borderId="0" xfId="0" applyNumberFormat="1" applyFont="1" applyAlignment="1">
      <alignment horizontal="center" vertical="center"/>
    </xf>
    <xf numFmtId="176" fontId="2" fillId="0" borderId="0" xfId="0" applyNumberFormat="1" applyFont="1" applyAlignment="1">
      <alignment horizontal="center" vertical="center"/>
    </xf>
    <xf numFmtId="176" fontId="3" fillId="0" borderId="0" xfId="0" applyNumberFormat="1" applyFont="1">
      <alignment vertical="center"/>
    </xf>
    <xf numFmtId="176" fontId="3" fillId="0" borderId="0" xfId="0" applyNumberFormat="1" applyFont="1" applyAlignment="1">
      <alignment horizontal="left" vertical="center"/>
    </xf>
    <xf numFmtId="176" fontId="3" fillId="0" borderId="0" xfId="0" applyNumberFormat="1" applyFont="1" applyAlignment="1">
      <alignment horizontal="center" vertical="center"/>
    </xf>
    <xf numFmtId="176" fontId="4" fillId="0" borderId="5" xfId="0" applyNumberFormat="1" applyFont="1" applyBorder="1">
      <alignment vertical="center"/>
    </xf>
    <xf numFmtId="176" fontId="4" fillId="0" borderId="35" xfId="0" applyNumberFormat="1" applyFont="1" applyBorder="1">
      <alignment vertical="center"/>
    </xf>
    <xf numFmtId="176" fontId="5" fillId="0" borderId="0" xfId="0" applyNumberFormat="1" applyFont="1">
      <alignment vertical="center"/>
    </xf>
    <xf numFmtId="176" fontId="3" fillId="2" borderId="0" xfId="0" applyNumberFormat="1" applyFont="1" applyFill="1">
      <alignment vertical="center"/>
    </xf>
    <xf numFmtId="176" fontId="3" fillId="3" borderId="0" xfId="0" applyNumberFormat="1" applyFont="1" applyFill="1">
      <alignment vertical="center"/>
    </xf>
    <xf numFmtId="176" fontId="3" fillId="4" borderId="0" xfId="0" applyNumberFormat="1" applyFont="1" applyFill="1">
      <alignment vertical="center"/>
    </xf>
    <xf numFmtId="176" fontId="3" fillId="5" borderId="0" xfId="0" applyNumberFormat="1" applyFont="1" applyFill="1">
      <alignment vertical="center"/>
    </xf>
    <xf numFmtId="176" fontId="3" fillId="6" borderId="0" xfId="0" applyNumberFormat="1" applyFont="1" applyFill="1">
      <alignment vertical="center"/>
    </xf>
    <xf numFmtId="176" fontId="6" fillId="6" borderId="0" xfId="0" applyNumberFormat="1" applyFont="1" applyFill="1">
      <alignment vertical="center"/>
    </xf>
    <xf numFmtId="176" fontId="3" fillId="7" borderId="0" xfId="0" applyNumberFormat="1" applyFont="1" applyFill="1">
      <alignment vertical="center"/>
    </xf>
    <xf numFmtId="177" fontId="5" fillId="0" borderId="0" xfId="0" applyNumberFormat="1" applyFont="1">
      <alignment vertical="center"/>
    </xf>
    <xf numFmtId="177" fontId="5" fillId="7" borderId="0" xfId="0" applyNumberFormat="1" applyFont="1" applyFill="1">
      <alignment vertical="center"/>
    </xf>
    <xf numFmtId="177" fontId="5" fillId="4" borderId="0" xfId="0" applyNumberFormat="1" applyFont="1" applyFill="1">
      <alignment vertical="center"/>
    </xf>
    <xf numFmtId="177" fontId="5" fillId="8" borderId="0" xfId="0" applyNumberFormat="1" applyFont="1" applyFill="1">
      <alignment vertical="center"/>
    </xf>
    <xf numFmtId="176" fontId="6" fillId="0" borderId="23" xfId="0" applyNumberFormat="1" applyFont="1" applyFill="1" applyBorder="1" applyAlignment="1">
      <alignment horizontal="center" vertical="center"/>
    </xf>
    <xf numFmtId="176" fontId="6" fillId="0" borderId="24" xfId="0" applyNumberFormat="1" applyFont="1" applyFill="1" applyBorder="1">
      <alignment vertical="center"/>
    </xf>
    <xf numFmtId="176" fontId="6" fillId="0" borderId="25" xfId="0" applyNumberFormat="1" applyFont="1" applyFill="1" applyBorder="1">
      <alignment vertical="center"/>
    </xf>
    <xf numFmtId="176" fontId="6" fillId="0" borderId="25" xfId="0" applyNumberFormat="1" applyFont="1" applyFill="1" applyBorder="1" applyAlignment="1">
      <alignment horizontal="center" vertical="center"/>
    </xf>
    <xf numFmtId="176" fontId="6" fillId="0" borderId="27" xfId="0" applyNumberFormat="1" applyFont="1" applyFill="1" applyBorder="1">
      <alignment vertical="center"/>
    </xf>
    <xf numFmtId="176" fontId="6" fillId="0" borderId="26" xfId="0" applyNumberFormat="1" applyFont="1" applyFill="1" applyBorder="1">
      <alignment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lignment vertical="center"/>
    </xf>
    <xf numFmtId="176" fontId="6" fillId="0" borderId="4" xfId="0" applyNumberFormat="1" applyFont="1" applyFill="1" applyBorder="1">
      <alignment vertical="center"/>
    </xf>
    <xf numFmtId="176" fontId="6" fillId="0" borderId="4" xfId="0" applyNumberFormat="1" applyFont="1" applyFill="1" applyBorder="1" applyAlignment="1">
      <alignment horizontal="center" vertical="center"/>
    </xf>
    <xf numFmtId="176" fontId="6" fillId="0" borderId="12" xfId="0" applyNumberFormat="1" applyFont="1" applyFill="1" applyBorder="1">
      <alignment vertical="center"/>
    </xf>
    <xf numFmtId="176" fontId="6" fillId="0" borderId="11" xfId="0" applyNumberFormat="1" applyFont="1" applyFill="1" applyBorder="1">
      <alignment vertical="center"/>
    </xf>
    <xf numFmtId="176" fontId="6" fillId="0" borderId="14" xfId="0" applyNumberFormat="1" applyFont="1" applyFill="1" applyBorder="1" applyAlignment="1">
      <alignment horizontal="center" vertical="center"/>
    </xf>
    <xf numFmtId="176" fontId="6" fillId="0" borderId="15" xfId="0" applyNumberFormat="1" applyFont="1" applyFill="1" applyBorder="1">
      <alignment vertical="center"/>
    </xf>
    <xf numFmtId="176" fontId="6" fillId="0" borderId="16" xfId="0" applyNumberFormat="1" applyFont="1" applyFill="1" applyBorder="1">
      <alignment vertical="center"/>
    </xf>
    <xf numFmtId="176" fontId="6" fillId="0" borderId="18" xfId="0" applyNumberFormat="1" applyFont="1" applyFill="1" applyBorder="1">
      <alignment vertical="center"/>
    </xf>
    <xf numFmtId="176" fontId="6" fillId="0" borderId="17" xfId="0" applyNumberFormat="1" applyFont="1" applyFill="1" applyBorder="1">
      <alignment vertical="center"/>
    </xf>
    <xf numFmtId="176" fontId="6" fillId="0" borderId="16" xfId="0" applyNumberFormat="1" applyFont="1" applyFill="1" applyBorder="1" applyAlignment="1">
      <alignment vertical="center"/>
    </xf>
    <xf numFmtId="176" fontId="6" fillId="0" borderId="19" xfId="0" applyNumberFormat="1" applyFont="1" applyFill="1" applyBorder="1">
      <alignment vertical="center"/>
    </xf>
    <xf numFmtId="176" fontId="6" fillId="0" borderId="20" xfId="0" applyNumberFormat="1" applyFont="1" applyFill="1" applyBorder="1">
      <alignment vertical="center"/>
    </xf>
    <xf numFmtId="176" fontId="6" fillId="0" borderId="22" xfId="0" applyNumberFormat="1" applyFont="1" applyFill="1" applyBorder="1">
      <alignment vertical="center"/>
    </xf>
    <xf numFmtId="176" fontId="6" fillId="0" borderId="21" xfId="0" applyNumberFormat="1" applyFont="1" applyFill="1" applyBorder="1">
      <alignment vertical="center"/>
    </xf>
    <xf numFmtId="176" fontId="6" fillId="0" borderId="16" xfId="0" applyNumberFormat="1" applyFont="1" applyFill="1" applyBorder="1" applyAlignment="1">
      <alignment horizontal="right" vertical="center"/>
    </xf>
    <xf numFmtId="176" fontId="6" fillId="0" borderId="28" xfId="0" applyNumberFormat="1" applyFont="1" applyFill="1" applyBorder="1">
      <alignment vertical="center"/>
    </xf>
    <xf numFmtId="176" fontId="6" fillId="0" borderId="13" xfId="0" applyNumberFormat="1" applyFont="1" applyFill="1" applyBorder="1">
      <alignment vertical="center"/>
    </xf>
    <xf numFmtId="176" fontId="6" fillId="0" borderId="30" xfId="0" applyNumberFormat="1" applyFont="1" applyFill="1" applyBorder="1">
      <alignment vertical="center"/>
    </xf>
    <xf numFmtId="176" fontId="6" fillId="0" borderId="20" xfId="0" applyNumberFormat="1" applyFont="1" applyFill="1" applyBorder="1" applyAlignment="1">
      <alignment horizontal="center" vertical="center"/>
    </xf>
    <xf numFmtId="176" fontId="6" fillId="0" borderId="29" xfId="0" applyNumberFormat="1" applyFont="1" applyFill="1" applyBorder="1">
      <alignment vertical="center"/>
    </xf>
    <xf numFmtId="176" fontId="6" fillId="0" borderId="1" xfId="0" applyNumberFormat="1" applyFont="1" applyFill="1" applyBorder="1">
      <alignment vertical="center"/>
    </xf>
    <xf numFmtId="176" fontId="6" fillId="0" borderId="32" xfId="0" applyNumberFormat="1" applyFont="1" applyFill="1" applyBorder="1">
      <alignment vertical="center"/>
    </xf>
    <xf numFmtId="176" fontId="6" fillId="0" borderId="31" xfId="0" applyNumberFormat="1" applyFont="1" applyFill="1" applyBorder="1">
      <alignment vertical="center"/>
    </xf>
    <xf numFmtId="176" fontId="2" fillId="0" borderId="0" xfId="0" applyNumberFormat="1" applyFont="1" applyAlignment="1">
      <alignment vertical="center"/>
    </xf>
    <xf numFmtId="176" fontId="3" fillId="0" borderId="0" xfId="0" applyNumberFormat="1" applyFont="1" applyAlignment="1">
      <alignment vertical="center"/>
    </xf>
    <xf numFmtId="176" fontId="6" fillId="0" borderId="37" xfId="0" applyNumberFormat="1" applyFont="1" applyFill="1" applyBorder="1" applyAlignment="1">
      <alignment horizontal="center" vertical="center"/>
    </xf>
    <xf numFmtId="176" fontId="6" fillId="0" borderId="38" xfId="0" applyNumberFormat="1" applyFont="1" applyFill="1" applyBorder="1">
      <alignment vertical="center"/>
    </xf>
    <xf numFmtId="176" fontId="6" fillId="0" borderId="3" xfId="0" applyNumberFormat="1" applyFont="1" applyFill="1" applyBorder="1">
      <alignment vertical="center"/>
    </xf>
    <xf numFmtId="176" fontId="6" fillId="0" borderId="3" xfId="0" applyNumberFormat="1" applyFont="1" applyFill="1" applyBorder="1" applyAlignment="1">
      <alignment vertical="center"/>
    </xf>
    <xf numFmtId="176" fontId="6" fillId="0" borderId="39" xfId="0" applyNumberFormat="1" applyFont="1" applyFill="1" applyBorder="1">
      <alignment vertical="center"/>
    </xf>
    <xf numFmtId="176" fontId="6" fillId="0" borderId="33" xfId="0" applyNumberFormat="1" applyFont="1" applyFill="1" applyBorder="1">
      <alignment vertical="center"/>
    </xf>
    <xf numFmtId="176" fontId="6" fillId="0" borderId="4" xfId="0" applyNumberFormat="1" applyFont="1" applyFill="1" applyBorder="1" applyAlignment="1">
      <alignment vertical="center"/>
    </xf>
    <xf numFmtId="176" fontId="6" fillId="0" borderId="3" xfId="0"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176" fontId="6" fillId="0" borderId="40" xfId="0" applyNumberFormat="1" applyFont="1" applyFill="1" applyBorder="1">
      <alignment vertical="center"/>
    </xf>
    <xf numFmtId="176" fontId="6" fillId="0" borderId="0" xfId="0" applyNumberFormat="1" applyFont="1">
      <alignment vertical="center"/>
    </xf>
    <xf numFmtId="177" fontId="6" fillId="0" borderId="0" xfId="0" applyNumberFormat="1" applyFont="1">
      <alignment vertical="center"/>
    </xf>
    <xf numFmtId="177" fontId="6" fillId="7" borderId="0" xfId="0" applyNumberFormat="1" applyFont="1" applyFill="1">
      <alignment vertical="center"/>
    </xf>
    <xf numFmtId="177" fontId="6" fillId="4" borderId="0" xfId="0" applyNumberFormat="1" applyFont="1" applyFill="1">
      <alignment vertical="center"/>
    </xf>
    <xf numFmtId="177" fontId="6" fillId="8" borderId="0" xfId="0" applyNumberFormat="1" applyFont="1" applyFill="1">
      <alignment vertical="center"/>
    </xf>
    <xf numFmtId="176" fontId="3" fillId="0" borderId="0" xfId="0" applyNumberFormat="1" applyFont="1" applyBorder="1" applyAlignment="1">
      <alignment horizontal="center" vertical="center"/>
    </xf>
    <xf numFmtId="176" fontId="6" fillId="0" borderId="0" xfId="0" applyNumberFormat="1" applyFont="1" applyFill="1" applyBorder="1">
      <alignment vertical="center"/>
    </xf>
    <xf numFmtId="176" fontId="3" fillId="0" borderId="2"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37" xfId="0" applyNumberFormat="1" applyFont="1" applyBorder="1" applyAlignment="1"/>
    <xf numFmtId="176" fontId="3" fillId="0" borderId="36" xfId="0" applyNumberFormat="1" applyFont="1" applyBorder="1" applyAlignment="1"/>
    <xf numFmtId="176" fontId="2" fillId="0" borderId="34"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8"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2" fillId="0" borderId="0" xfId="0" applyNumberFormat="1" applyFont="1" applyAlignment="1">
      <alignment horizontal="left" vertical="center"/>
    </xf>
    <xf numFmtId="176" fontId="4" fillId="0" borderId="0" xfId="0" applyNumberFormat="1" applyFont="1">
      <alignment vertical="center"/>
    </xf>
  </cellXfs>
  <cellStyles count="1">
    <cellStyle name="標準" xfId="0" builtinId="0"/>
  </cellStyles>
  <dxfs count="0"/>
  <tableStyles count="0" defaultTableStyle="TableStyleMedium9" defaultPivotStyle="PivotStyleLight16"/>
  <colors>
    <mruColors>
      <color rgb="FF57D3FF"/>
      <color rgb="FF15EB99"/>
      <color rgb="FFD67C8B"/>
      <color rgb="FFFCD908"/>
      <color rgb="FFC493D7"/>
      <color rgb="FFCD6173"/>
      <color rgb="FF7CF4C6"/>
      <color rgb="FFD5B3E3"/>
      <color rgb="FF33CAFF"/>
      <color rgb="FFAB6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solidFill>
            <a:schemeClr val="bg1">
              <a:lumMod val="85000"/>
            </a:schemeClr>
          </a:solidFill>
        </a:ln>
        <a:effectLst/>
        <a:sp3d>
          <a:contourClr>
            <a:schemeClr val="bg1">
              <a:lumMod val="85000"/>
            </a:schemeClr>
          </a:contourClr>
        </a:sp3d>
      </c:spPr>
    </c:floor>
    <c:sideWall>
      <c:thickness val="0"/>
      <c:spPr>
        <a:noFill/>
        <a:ln>
          <a:solidFill>
            <a:schemeClr val="bg1">
              <a:lumMod val="75000"/>
            </a:schemeClr>
          </a:solidFill>
        </a:ln>
        <a:effectLst/>
        <a:sp3d>
          <a:contourClr>
            <a:schemeClr val="bg1">
              <a:lumMod val="75000"/>
            </a:schemeClr>
          </a:contourClr>
        </a:sp3d>
      </c:spPr>
    </c:sideWall>
    <c:backWall>
      <c:thickness val="0"/>
      <c:spPr>
        <a:noFill/>
        <a:ln>
          <a:solidFill>
            <a:schemeClr val="bg1">
              <a:lumMod val="75000"/>
            </a:schemeClr>
          </a:solidFill>
        </a:ln>
        <a:effectLst/>
        <a:sp3d>
          <a:contourClr>
            <a:schemeClr val="bg1">
              <a:lumMod val="75000"/>
            </a:schemeClr>
          </a:contourClr>
        </a:sp3d>
      </c:spPr>
    </c:backWall>
    <c:plotArea>
      <c:layout>
        <c:manualLayout>
          <c:layoutTarget val="inner"/>
          <c:xMode val="edge"/>
          <c:yMode val="edge"/>
          <c:x val="9.1901986043615214E-2"/>
          <c:y val="1.2010046013106563E-2"/>
          <c:w val="0.86520347547770426"/>
          <c:h val="0.96326382590619741"/>
        </c:manualLayout>
      </c:layout>
      <c:bar3DChart>
        <c:barDir val="bar"/>
        <c:grouping val="stacked"/>
        <c:varyColors val="0"/>
        <c:ser>
          <c:idx val="0"/>
          <c:order val="0"/>
          <c:spPr>
            <a:solidFill>
              <a:schemeClr val="accent1"/>
            </a:solidFill>
            <a:ln>
              <a:noFill/>
            </a:ln>
            <a:effectLst/>
            <a:sp3d/>
          </c:spPr>
          <c:invertIfNegative val="0"/>
          <c:dPt>
            <c:idx val="0"/>
            <c:invertIfNegative val="0"/>
            <c:bubble3D val="0"/>
            <c:spPr>
              <a:solidFill>
                <a:srgbClr val="C493D7"/>
              </a:solidFill>
              <a:ln>
                <a:noFill/>
              </a:ln>
              <a:effectLst/>
              <a:sp3d/>
            </c:spPr>
          </c:dPt>
          <c:dPt>
            <c:idx val="1"/>
            <c:invertIfNegative val="0"/>
            <c:bubble3D val="0"/>
            <c:spPr>
              <a:solidFill>
                <a:srgbClr val="C493D7"/>
              </a:solidFill>
              <a:ln>
                <a:noFill/>
              </a:ln>
              <a:effectLst/>
              <a:sp3d/>
            </c:spPr>
          </c:dPt>
          <c:dPt>
            <c:idx val="2"/>
            <c:invertIfNegative val="0"/>
            <c:bubble3D val="0"/>
            <c:spPr>
              <a:solidFill>
                <a:srgbClr val="C493D7"/>
              </a:solidFill>
              <a:ln>
                <a:noFill/>
              </a:ln>
              <a:effectLst/>
              <a:sp3d/>
            </c:spPr>
          </c:dPt>
          <c:dPt>
            <c:idx val="3"/>
            <c:invertIfNegative val="0"/>
            <c:bubble3D val="0"/>
            <c:spPr>
              <a:solidFill>
                <a:srgbClr val="C493D7"/>
              </a:solidFill>
              <a:ln>
                <a:noFill/>
              </a:ln>
              <a:effectLst/>
              <a:sp3d/>
            </c:spPr>
          </c:dPt>
          <c:dPt>
            <c:idx val="4"/>
            <c:invertIfNegative val="0"/>
            <c:bubble3D val="0"/>
            <c:spPr>
              <a:solidFill>
                <a:srgbClr val="C493D7"/>
              </a:solidFill>
              <a:ln>
                <a:noFill/>
              </a:ln>
              <a:effectLst/>
              <a:sp3d/>
            </c:spPr>
          </c:dPt>
          <c:dPt>
            <c:idx val="5"/>
            <c:invertIfNegative val="0"/>
            <c:bubble3D val="0"/>
            <c:spPr>
              <a:solidFill>
                <a:srgbClr val="C493D7"/>
              </a:solidFill>
              <a:ln>
                <a:noFill/>
              </a:ln>
              <a:effectLst/>
              <a:sp3d/>
            </c:spPr>
          </c:dPt>
          <c:dPt>
            <c:idx val="6"/>
            <c:invertIfNegative val="0"/>
            <c:bubble3D val="0"/>
            <c:spPr>
              <a:solidFill>
                <a:srgbClr val="C493D7"/>
              </a:solidFill>
              <a:ln>
                <a:noFill/>
              </a:ln>
              <a:effectLst/>
              <a:sp3d/>
            </c:spPr>
          </c:dPt>
          <c:dPt>
            <c:idx val="7"/>
            <c:invertIfNegative val="0"/>
            <c:bubble3D val="0"/>
            <c:spPr>
              <a:solidFill>
                <a:srgbClr val="FCD908"/>
              </a:solidFill>
              <a:ln>
                <a:noFill/>
              </a:ln>
              <a:effectLst/>
              <a:sp3d/>
            </c:spPr>
          </c:dPt>
          <c:dPt>
            <c:idx val="8"/>
            <c:invertIfNegative val="0"/>
            <c:bubble3D val="0"/>
            <c:spPr>
              <a:solidFill>
                <a:srgbClr val="FCD908"/>
              </a:solidFill>
              <a:ln>
                <a:noFill/>
              </a:ln>
              <a:effectLst/>
              <a:sp3d/>
            </c:spPr>
          </c:dPt>
          <c:dPt>
            <c:idx val="9"/>
            <c:invertIfNegative val="0"/>
            <c:bubble3D val="0"/>
            <c:spPr>
              <a:solidFill>
                <a:srgbClr val="FCD908"/>
              </a:solidFill>
              <a:ln>
                <a:noFill/>
              </a:ln>
              <a:effectLst/>
              <a:sp3d/>
            </c:spPr>
          </c:dPt>
          <c:dPt>
            <c:idx val="10"/>
            <c:invertIfNegative val="0"/>
            <c:bubble3D val="0"/>
            <c:spPr>
              <a:solidFill>
                <a:srgbClr val="FCD908"/>
              </a:solidFill>
              <a:ln>
                <a:noFill/>
              </a:ln>
              <a:effectLst/>
              <a:sp3d/>
            </c:spPr>
          </c:dPt>
          <c:dPt>
            <c:idx val="11"/>
            <c:invertIfNegative val="0"/>
            <c:bubble3D val="0"/>
            <c:spPr>
              <a:solidFill>
                <a:srgbClr val="FCD908"/>
              </a:solidFill>
              <a:ln>
                <a:noFill/>
              </a:ln>
              <a:effectLst/>
              <a:sp3d/>
            </c:spPr>
          </c:dPt>
          <c:dPt>
            <c:idx val="12"/>
            <c:invertIfNegative val="0"/>
            <c:bubble3D val="0"/>
            <c:spPr>
              <a:solidFill>
                <a:srgbClr val="FCD908"/>
              </a:solidFill>
              <a:ln>
                <a:noFill/>
              </a:ln>
              <a:effectLst/>
              <a:sp3d/>
            </c:spPr>
          </c:dPt>
          <c:dPt>
            <c:idx val="13"/>
            <c:invertIfNegative val="0"/>
            <c:bubble3D val="0"/>
            <c:spPr>
              <a:solidFill>
                <a:srgbClr val="FCD908"/>
              </a:solidFill>
              <a:ln>
                <a:noFill/>
              </a:ln>
              <a:effectLst/>
              <a:sp3d/>
            </c:spPr>
          </c:dPt>
          <c:dPt>
            <c:idx val="14"/>
            <c:invertIfNegative val="0"/>
            <c:bubble3D val="0"/>
            <c:spPr>
              <a:solidFill>
                <a:srgbClr val="CD6173"/>
              </a:solidFill>
              <a:ln>
                <a:noFill/>
              </a:ln>
              <a:effectLst/>
              <a:sp3d/>
            </c:spPr>
          </c:dPt>
          <c:dPt>
            <c:idx val="15"/>
            <c:invertIfNegative val="0"/>
            <c:bubble3D val="0"/>
            <c:spPr>
              <a:solidFill>
                <a:srgbClr val="CD6173"/>
              </a:solidFill>
              <a:ln>
                <a:noFill/>
              </a:ln>
              <a:effectLst/>
              <a:sp3d/>
            </c:spPr>
          </c:dPt>
          <c:dPt>
            <c:idx val="16"/>
            <c:invertIfNegative val="0"/>
            <c:bubble3D val="0"/>
            <c:spPr>
              <a:solidFill>
                <a:srgbClr val="CD6173"/>
              </a:solidFill>
              <a:ln>
                <a:noFill/>
              </a:ln>
              <a:effectLst/>
              <a:sp3d/>
            </c:spPr>
          </c:dPt>
          <c:dPt>
            <c:idx val="17"/>
            <c:invertIfNegative val="0"/>
            <c:bubble3D val="0"/>
            <c:spPr>
              <a:solidFill>
                <a:srgbClr val="CD6173"/>
              </a:solidFill>
              <a:ln>
                <a:noFill/>
              </a:ln>
              <a:effectLst/>
              <a:sp3d/>
            </c:spPr>
          </c:dPt>
          <c:dPt>
            <c:idx val="18"/>
            <c:invertIfNegative val="0"/>
            <c:bubble3D val="0"/>
            <c:spPr>
              <a:solidFill>
                <a:srgbClr val="D67C8B"/>
              </a:solidFill>
              <a:ln>
                <a:noFill/>
              </a:ln>
              <a:effectLst/>
              <a:sp3d/>
            </c:spPr>
          </c:dPt>
          <c:dPt>
            <c:idx val="19"/>
            <c:invertIfNegative val="0"/>
            <c:bubble3D val="0"/>
            <c:spPr>
              <a:solidFill>
                <a:srgbClr val="D67C8B"/>
              </a:solidFill>
              <a:ln>
                <a:noFill/>
              </a:ln>
              <a:effectLst/>
              <a:sp3d/>
            </c:spPr>
          </c:dPt>
          <c:dPt>
            <c:idx val="20"/>
            <c:invertIfNegative val="0"/>
            <c:bubble3D val="0"/>
            <c:spPr>
              <a:solidFill>
                <a:srgbClr val="D67C8B"/>
              </a:solidFill>
              <a:ln>
                <a:noFill/>
              </a:ln>
              <a:effectLst/>
              <a:sp3d/>
            </c:spPr>
          </c:dPt>
          <c:dPt>
            <c:idx val="21"/>
            <c:invertIfNegative val="0"/>
            <c:bubble3D val="0"/>
            <c:spPr>
              <a:solidFill>
                <a:srgbClr val="15EB99"/>
              </a:solidFill>
              <a:ln>
                <a:noFill/>
              </a:ln>
              <a:effectLst/>
              <a:sp3d/>
            </c:spPr>
          </c:dPt>
          <c:dPt>
            <c:idx val="22"/>
            <c:invertIfNegative val="0"/>
            <c:bubble3D val="0"/>
            <c:spPr>
              <a:solidFill>
                <a:srgbClr val="15EB99"/>
              </a:solidFill>
              <a:ln>
                <a:noFill/>
              </a:ln>
              <a:effectLst/>
              <a:sp3d/>
            </c:spPr>
          </c:dPt>
          <c:dPt>
            <c:idx val="23"/>
            <c:invertIfNegative val="0"/>
            <c:bubble3D val="0"/>
            <c:spPr>
              <a:solidFill>
                <a:srgbClr val="15EB99"/>
              </a:solidFill>
              <a:ln>
                <a:noFill/>
              </a:ln>
              <a:effectLst/>
              <a:sp3d/>
            </c:spPr>
          </c:dPt>
          <c:dPt>
            <c:idx val="24"/>
            <c:invertIfNegative val="0"/>
            <c:bubble3D val="0"/>
            <c:spPr>
              <a:solidFill>
                <a:srgbClr val="15EB99"/>
              </a:solidFill>
              <a:ln>
                <a:noFill/>
              </a:ln>
              <a:effectLst/>
              <a:sp3d/>
            </c:spPr>
          </c:dPt>
          <c:dPt>
            <c:idx val="25"/>
            <c:invertIfNegative val="0"/>
            <c:bubble3D val="0"/>
            <c:spPr>
              <a:solidFill>
                <a:srgbClr val="15EB99"/>
              </a:solidFill>
              <a:ln>
                <a:noFill/>
              </a:ln>
              <a:effectLst/>
              <a:sp3d/>
            </c:spPr>
          </c:dPt>
          <c:dPt>
            <c:idx val="26"/>
            <c:invertIfNegative val="0"/>
            <c:bubble3D val="0"/>
            <c:spPr>
              <a:solidFill>
                <a:srgbClr val="15EB99"/>
              </a:solidFill>
              <a:ln>
                <a:noFill/>
              </a:ln>
              <a:effectLst/>
              <a:sp3d/>
            </c:spPr>
          </c:dPt>
          <c:dPt>
            <c:idx val="27"/>
            <c:invertIfNegative val="0"/>
            <c:bubble3D val="0"/>
            <c:spPr>
              <a:solidFill>
                <a:srgbClr val="15EB99"/>
              </a:solidFill>
              <a:ln>
                <a:noFill/>
              </a:ln>
              <a:effectLst/>
              <a:sp3d/>
            </c:spPr>
          </c:dPt>
          <c:dPt>
            <c:idx val="28"/>
            <c:invertIfNegative val="0"/>
            <c:bubble3D val="0"/>
            <c:spPr>
              <a:solidFill>
                <a:schemeClr val="accent2">
                  <a:lumMod val="40000"/>
                  <a:lumOff val="60000"/>
                </a:schemeClr>
              </a:solidFill>
              <a:ln>
                <a:noFill/>
              </a:ln>
              <a:effectLst/>
              <a:sp3d/>
            </c:spPr>
          </c:dPt>
          <c:dPt>
            <c:idx val="29"/>
            <c:invertIfNegative val="0"/>
            <c:bubble3D val="0"/>
            <c:spPr>
              <a:solidFill>
                <a:schemeClr val="accent2">
                  <a:lumMod val="40000"/>
                  <a:lumOff val="60000"/>
                </a:schemeClr>
              </a:solidFill>
              <a:ln>
                <a:noFill/>
              </a:ln>
              <a:effectLst/>
              <a:sp3d/>
            </c:spPr>
          </c:dPt>
          <c:dPt>
            <c:idx val="30"/>
            <c:invertIfNegative val="0"/>
            <c:bubble3D val="0"/>
            <c:spPr>
              <a:solidFill>
                <a:schemeClr val="accent2">
                  <a:lumMod val="40000"/>
                  <a:lumOff val="60000"/>
                </a:schemeClr>
              </a:solidFill>
              <a:ln>
                <a:noFill/>
              </a:ln>
              <a:effectLst/>
              <a:sp3d/>
            </c:spPr>
          </c:dPt>
          <c:dPt>
            <c:idx val="31"/>
            <c:invertIfNegative val="0"/>
            <c:bubble3D val="0"/>
            <c:spPr>
              <a:solidFill>
                <a:schemeClr val="accent2">
                  <a:lumMod val="40000"/>
                  <a:lumOff val="60000"/>
                </a:schemeClr>
              </a:solidFill>
              <a:ln>
                <a:noFill/>
              </a:ln>
              <a:effectLst/>
              <a:sp3d/>
            </c:spPr>
          </c:dPt>
          <c:dPt>
            <c:idx val="32"/>
            <c:invertIfNegative val="0"/>
            <c:bubble3D val="0"/>
            <c:spPr>
              <a:solidFill>
                <a:schemeClr val="accent2">
                  <a:lumMod val="40000"/>
                  <a:lumOff val="60000"/>
                </a:schemeClr>
              </a:solidFill>
              <a:ln>
                <a:noFill/>
              </a:ln>
              <a:effectLst/>
              <a:sp3d/>
            </c:spPr>
          </c:dPt>
          <c:dPt>
            <c:idx val="33"/>
            <c:invertIfNegative val="0"/>
            <c:bubble3D val="0"/>
            <c:spPr>
              <a:solidFill>
                <a:schemeClr val="accent2">
                  <a:lumMod val="40000"/>
                  <a:lumOff val="60000"/>
                </a:schemeClr>
              </a:solidFill>
              <a:ln>
                <a:noFill/>
              </a:ln>
              <a:effectLst/>
              <a:sp3d/>
            </c:spPr>
          </c:dPt>
          <c:dPt>
            <c:idx val="34"/>
            <c:invertIfNegative val="0"/>
            <c:bubble3D val="0"/>
            <c:spPr>
              <a:solidFill>
                <a:schemeClr val="accent2">
                  <a:lumMod val="40000"/>
                  <a:lumOff val="60000"/>
                </a:schemeClr>
              </a:solidFill>
              <a:ln>
                <a:noFill/>
              </a:ln>
              <a:effectLst/>
              <a:sp3d/>
            </c:spPr>
          </c:dPt>
          <c:dPt>
            <c:idx val="35"/>
            <c:invertIfNegative val="0"/>
            <c:bubble3D val="0"/>
            <c:spPr>
              <a:solidFill>
                <a:srgbClr val="57D3FF"/>
              </a:solidFill>
              <a:ln>
                <a:noFill/>
              </a:ln>
              <a:effectLst/>
              <a:sp3d/>
            </c:spPr>
          </c:dPt>
          <c:dPt>
            <c:idx val="36"/>
            <c:invertIfNegative val="0"/>
            <c:bubble3D val="0"/>
            <c:spPr>
              <a:solidFill>
                <a:srgbClr val="57D3FF"/>
              </a:solidFill>
              <a:ln>
                <a:noFill/>
              </a:ln>
              <a:effectLst/>
              <a:sp3d/>
            </c:spPr>
          </c:dPt>
          <c:dPt>
            <c:idx val="37"/>
            <c:invertIfNegative val="0"/>
            <c:bubble3D val="0"/>
            <c:spPr>
              <a:solidFill>
                <a:srgbClr val="57D3FF"/>
              </a:solidFill>
              <a:ln>
                <a:noFill/>
              </a:ln>
              <a:effectLst/>
              <a:sp3d/>
            </c:spPr>
          </c:dPt>
          <c:dPt>
            <c:idx val="38"/>
            <c:invertIfNegative val="0"/>
            <c:bubble3D val="0"/>
            <c:spPr>
              <a:solidFill>
                <a:srgbClr val="57D3FF"/>
              </a:solidFill>
              <a:ln>
                <a:noFill/>
              </a:ln>
              <a:effectLst/>
              <a:sp3d/>
            </c:spPr>
          </c:dPt>
          <c:dPt>
            <c:idx val="39"/>
            <c:invertIfNegative val="0"/>
            <c:bubble3D val="0"/>
            <c:spPr>
              <a:solidFill>
                <a:srgbClr val="57D3FF"/>
              </a:solidFill>
              <a:ln>
                <a:noFill/>
              </a:ln>
              <a:effectLst/>
              <a:sp3d/>
            </c:spPr>
          </c:dPt>
          <c:dPt>
            <c:idx val="40"/>
            <c:invertIfNegative val="0"/>
            <c:bubble3D val="0"/>
            <c:spPr>
              <a:solidFill>
                <a:srgbClr val="57D3FF"/>
              </a:solidFill>
              <a:ln>
                <a:noFill/>
              </a:ln>
              <a:effectLst/>
              <a:sp3d/>
            </c:spPr>
          </c:dPt>
          <c:dPt>
            <c:idx val="41"/>
            <c:invertIfNegative val="0"/>
            <c:bubble3D val="0"/>
            <c:spPr>
              <a:solidFill>
                <a:srgbClr val="57D3FF"/>
              </a:solidFill>
              <a:ln>
                <a:noFill/>
              </a:ln>
              <a:effectLst/>
              <a:sp3d/>
            </c:spPr>
          </c:dPt>
          <c:dLbls>
            <c:dLbl>
              <c:idx val="0"/>
              <c:layout>
                <c:manualLayout>
                  <c:x val="0.34590319598446545"/>
                  <c:y val="-1.56089074329654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30712203821838524"/>
                  <c:y val="-1.328462165920531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27455299243992021"/>
                  <c:y val="-1.9483886687312821E-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22047977370410143"/>
                  <c:y val="-1.347499970188151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8608926388858335"/>
                  <c:y val="-1.347499970188151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15418620808560682"/>
                  <c:y val="-1.56089074329654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12980741928436831"/>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1920157688826768"/>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17062018541815779"/>
                  <c:y val="-1.560890743296645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14683230763799818"/>
                  <c:y val="-1.56089074329654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12476395534861448"/>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10260057126514817"/>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10086096503188102"/>
                  <c:y val="-1.56085079365618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8.9592215118215454E-2"/>
                  <c:y val="-9.7419433436564107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0.15810770849822139"/>
                  <c:y val="-2.133907731084947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14588071066898803"/>
                  <c:y val="-2.133907731084947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12878074336094841"/>
                  <c:y val="-1.56085079365618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10671239107156473"/>
                  <c:y val="1.9037804267425154E-5"/>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9.1727552671659621E-2"/>
                  <c:y val="-1.560850793656281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7.8936247607577781E-2"/>
                  <c:y val="1.9037804267522573E-5"/>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7.6849513125131386E-2"/>
                  <c:y val="-1.793214717352414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0.39284621630208394"/>
                  <c:y val="-1.56089074329654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34823371323881147"/>
                  <c:y val="-1.560890743296645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0.30820882846646042"/>
                  <c:y val="-1.347499970188151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0.25144453443118286"/>
                  <c:y val="-1.560890743296597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0.21781530219087294"/>
                  <c:y val="-1.560890743296499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0.17855169499373019"/>
                  <c:y val="-1.560890743296597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7"/>
              <c:layout>
                <c:manualLayout>
                  <c:x val="0.14664198824419616"/>
                  <c:y val="-2.324285773760173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0.18467517032818323"/>
                  <c:y val="-1.793214717352414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0.16757520302014367"/>
                  <c:y val="-2.889352909217079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0"/>
              <c:layout>
                <c:manualLayout>
                  <c:x val="0.14768209396354975"/>
                  <c:y val="-4.8379035569945476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1"/>
              <c:layout>
                <c:manualLayout>
                  <c:x val="0.12226985038951524"/>
                  <c:y val="-1.56089074329654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0.10947189437887578"/>
                  <c:y val="-4.457147471643609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3"/>
              <c:layout>
                <c:manualLayout>
                  <c:x val="9.3901005264991594E-2"/>
                  <c:y val="-1.793214717352463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4"/>
              <c:layout>
                <c:manualLayout>
                  <c:x val="8.8361917907878215E-2"/>
                  <c:y val="-2.324285773760416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5"/>
              <c:layout>
                <c:manualLayout>
                  <c:x val="0.16241662654781597"/>
                  <c:y val="-2.889352909217079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6"/>
              <c:layout>
                <c:manualLayout>
                  <c:x val="0.14619292144873983"/>
                  <c:y val="-1.347499970188053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7"/>
              <c:layout>
                <c:manualLayout>
                  <c:x val="0.1348223608916156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8"/>
              <c:layout>
                <c:manualLayout>
                  <c:x val="0.11045687398349235"/>
                  <c:y val="-2.694999940376119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9"/>
              <c:layout>
                <c:manualLayout>
                  <c:x val="9.583758183861836E-2"/>
                  <c:y val="-1.347499970188053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0"/>
              <c:layout>
                <c:manualLayout>
                  <c:x val="9.0964484456993705E-2"/>
                  <c:y val="-2.6759098344485092E-3"/>
                </c:manualLayout>
              </c:layout>
              <c:showLegendKey val="0"/>
              <c:showVal val="1"/>
              <c:showCatName val="0"/>
              <c:showSerName val="0"/>
              <c:showPercent val="0"/>
              <c:showBubbleSize val="0"/>
              <c:extLst>
                <c:ext xmlns:c15="http://schemas.microsoft.com/office/drawing/2012/chart" uri="{CE6537A1-D6FC-4f65-9D91-7224C49458BB}">
                  <c15:layout>
                    <c:manualLayout>
                      <c:w val="7.9667084312003061E-2"/>
                      <c:h val="1.8578595692058702E-2"/>
                    </c:manualLayout>
                  </c15:layout>
                </c:ext>
              </c:extLst>
            </c:dLbl>
            <c:dLbl>
              <c:idx val="41"/>
              <c:layout>
                <c:manualLayout>
                  <c:x val="8.2842655487619238E-2"/>
                  <c:y val="-1.3284621659205311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'次世代自動車（１）'!$N$64:$N$105</c:f>
              <c:strCache>
                <c:ptCount val="42"/>
                <c:pt idx="0">
                  <c:v>      H31.3末</c:v>
                </c:pt>
                <c:pt idx="1">
                  <c:v>      H30.3末</c:v>
                </c:pt>
                <c:pt idx="2">
                  <c:v>      H29.3末</c:v>
                </c:pt>
                <c:pt idx="3">
                  <c:v>島   H28.3末</c:v>
                </c:pt>
                <c:pt idx="4">
                  <c:v>      H27.3末</c:v>
                </c:pt>
                <c:pt idx="5">
                  <c:v>福   H26.3末</c:v>
                </c:pt>
                <c:pt idx="6">
                  <c:v>      H25.3末</c:v>
                </c:pt>
                <c:pt idx="7">
                  <c:v>      H31.3末</c:v>
                </c:pt>
                <c:pt idx="8">
                  <c:v>      H30.3末</c:v>
                </c:pt>
                <c:pt idx="9">
                  <c:v>      H29.3末</c:v>
                </c:pt>
                <c:pt idx="10">
                  <c:v>形   H28.3末</c:v>
                </c:pt>
                <c:pt idx="11">
                  <c:v>      H27.3末</c:v>
                </c:pt>
                <c:pt idx="12">
                  <c:v>山   H26.3末</c:v>
                </c:pt>
                <c:pt idx="13">
                  <c:v>      H25.3末</c:v>
                </c:pt>
                <c:pt idx="14">
                  <c:v>      H31.3末</c:v>
                </c:pt>
                <c:pt idx="15">
                  <c:v>      H30.3末</c:v>
                </c:pt>
                <c:pt idx="16">
                  <c:v>      H29.3末</c:v>
                </c:pt>
                <c:pt idx="17">
                  <c:v>田   H28.3末</c:v>
                </c:pt>
                <c:pt idx="18">
                  <c:v>      H27.3末</c:v>
                </c:pt>
                <c:pt idx="19">
                  <c:v>秋   H26.3末</c:v>
                </c:pt>
                <c:pt idx="20">
                  <c:v>      H25.3末</c:v>
                </c:pt>
                <c:pt idx="21">
                  <c:v>      H31.3末</c:v>
                </c:pt>
                <c:pt idx="22">
                  <c:v>      H30.3末</c:v>
                </c:pt>
                <c:pt idx="23">
                  <c:v>      H29.3末</c:v>
                </c:pt>
                <c:pt idx="24">
                  <c:v>城   H28.3末</c:v>
                </c:pt>
                <c:pt idx="25">
                  <c:v>      H27.3末</c:v>
                </c:pt>
                <c:pt idx="26">
                  <c:v>宮   H26.3末</c:v>
                </c:pt>
                <c:pt idx="27">
                  <c:v>      H25.3末</c:v>
                </c:pt>
                <c:pt idx="28">
                  <c:v>      H31.3末</c:v>
                </c:pt>
                <c:pt idx="29">
                  <c:v>      H30.3末</c:v>
                </c:pt>
                <c:pt idx="30">
                  <c:v>      H29.3末</c:v>
                </c:pt>
                <c:pt idx="31">
                  <c:v>手   H28.3末</c:v>
                </c:pt>
                <c:pt idx="32">
                  <c:v>      H27.3末</c:v>
                </c:pt>
                <c:pt idx="33">
                  <c:v>岩   H26.3末</c:v>
                </c:pt>
                <c:pt idx="34">
                  <c:v>      H25.3末</c:v>
                </c:pt>
                <c:pt idx="35">
                  <c:v>      H31.3末</c:v>
                </c:pt>
                <c:pt idx="36">
                  <c:v>      H30.3末</c:v>
                </c:pt>
                <c:pt idx="37">
                  <c:v>      H29.3末</c:v>
                </c:pt>
                <c:pt idx="38">
                  <c:v>森   H28.3末</c:v>
                </c:pt>
                <c:pt idx="39">
                  <c:v>      H27.3末</c:v>
                </c:pt>
                <c:pt idx="40">
                  <c:v>青   H26.3末</c:v>
                </c:pt>
                <c:pt idx="41">
                  <c:v>      H25.3末</c:v>
                </c:pt>
              </c:strCache>
            </c:strRef>
          </c:cat>
          <c:val>
            <c:numRef>
              <c:f>'次世代自動車（１）'!$M$64:$M$105</c:f>
              <c:numCache>
                <c:formatCode>#,##0_ </c:formatCode>
                <c:ptCount val="42"/>
                <c:pt idx="0">
                  <c:v>182940</c:v>
                </c:pt>
                <c:pt idx="1">
                  <c:v>160463</c:v>
                </c:pt>
                <c:pt idx="2">
                  <c:v>137600</c:v>
                </c:pt>
                <c:pt idx="3">
                  <c:v>106616</c:v>
                </c:pt>
                <c:pt idx="4">
                  <c:v>88568</c:v>
                </c:pt>
                <c:pt idx="5">
                  <c:v>71583</c:v>
                </c:pt>
                <c:pt idx="6">
                  <c:v>52376</c:v>
                </c:pt>
                <c:pt idx="7">
                  <c:v>92702</c:v>
                </c:pt>
                <c:pt idx="8">
                  <c:v>80776</c:v>
                </c:pt>
                <c:pt idx="9">
                  <c:v>69061</c:v>
                </c:pt>
                <c:pt idx="10">
                  <c:v>53761</c:v>
                </c:pt>
                <c:pt idx="11">
                  <c:v>44897</c:v>
                </c:pt>
                <c:pt idx="12">
                  <c:v>36571</c:v>
                </c:pt>
                <c:pt idx="13">
                  <c:v>27653</c:v>
                </c:pt>
                <c:pt idx="14">
                  <c:v>74730</c:v>
                </c:pt>
                <c:pt idx="15">
                  <c:v>64969</c:v>
                </c:pt>
                <c:pt idx="16">
                  <c:v>55178</c:v>
                </c:pt>
                <c:pt idx="17">
                  <c:v>42601</c:v>
                </c:pt>
                <c:pt idx="18">
                  <c:v>35204</c:v>
                </c:pt>
                <c:pt idx="19">
                  <c:v>28818</c:v>
                </c:pt>
                <c:pt idx="20">
                  <c:v>22198</c:v>
                </c:pt>
                <c:pt idx="21">
                  <c:v>207478</c:v>
                </c:pt>
                <c:pt idx="22">
                  <c:v>183430</c:v>
                </c:pt>
                <c:pt idx="23">
                  <c:v>158586</c:v>
                </c:pt>
                <c:pt idx="24">
                  <c:v>125792</c:v>
                </c:pt>
                <c:pt idx="25">
                  <c:v>105713</c:v>
                </c:pt>
                <c:pt idx="26">
                  <c:v>86375</c:v>
                </c:pt>
                <c:pt idx="27">
                  <c:v>64520</c:v>
                </c:pt>
                <c:pt idx="28">
                  <c:v>90448</c:v>
                </c:pt>
                <c:pt idx="29">
                  <c:v>79212</c:v>
                </c:pt>
                <c:pt idx="30">
                  <c:v>68126</c:v>
                </c:pt>
                <c:pt idx="31">
                  <c:v>52650</c:v>
                </c:pt>
                <c:pt idx="32">
                  <c:v>44270</c:v>
                </c:pt>
                <c:pt idx="33">
                  <c:v>36186</c:v>
                </c:pt>
                <c:pt idx="34">
                  <c:v>27637</c:v>
                </c:pt>
                <c:pt idx="35">
                  <c:v>73790</c:v>
                </c:pt>
                <c:pt idx="36">
                  <c:v>65739</c:v>
                </c:pt>
                <c:pt idx="37">
                  <c:v>57269</c:v>
                </c:pt>
                <c:pt idx="38">
                  <c:v>44418</c:v>
                </c:pt>
                <c:pt idx="39">
                  <c:v>37452</c:v>
                </c:pt>
                <c:pt idx="40">
                  <c:v>30778</c:v>
                </c:pt>
                <c:pt idx="41">
                  <c:v>24012</c:v>
                </c:pt>
              </c:numCache>
            </c:numRef>
          </c:val>
        </c:ser>
        <c:dLbls>
          <c:showLegendKey val="0"/>
          <c:showVal val="0"/>
          <c:showCatName val="0"/>
          <c:showSerName val="0"/>
          <c:showPercent val="0"/>
          <c:showBubbleSize val="0"/>
        </c:dLbls>
        <c:gapWidth val="89"/>
        <c:gapDepth val="60"/>
        <c:shape val="box"/>
        <c:axId val="331147056"/>
        <c:axId val="330654128"/>
        <c:axId val="0"/>
      </c:bar3DChart>
      <c:dateAx>
        <c:axId val="331147056"/>
        <c:scaling>
          <c:orientation val="minMax"/>
        </c:scaling>
        <c:delete val="0"/>
        <c:axPos val="l"/>
        <c:majorGridlines>
          <c:spPr>
            <a:ln w="9525" cap="flat" cmpd="sng" algn="ctr">
              <a:noFill/>
              <a:round/>
            </a:ln>
            <a:effectLst/>
          </c:spPr>
        </c:majorGridlines>
        <c:minorGridlines>
          <c:spPr>
            <a:ln w="3175" cap="flat" cmpd="sng" algn="ctr">
              <a:noFill/>
              <a:round/>
            </a:ln>
            <a:effectLst/>
          </c:spPr>
        </c:minorGridlines>
        <c:numFmt formatCode="General" sourceLinked="1"/>
        <c:majorTickMark val="out"/>
        <c:minorTickMark val="none"/>
        <c:tickLblPos val="nextTo"/>
        <c:spPr>
          <a:solidFill>
            <a:schemeClr val="bg1"/>
          </a:solidFill>
          <a:ln w="3175">
            <a:solidFill>
              <a:schemeClr val="tx1"/>
            </a:solidFill>
          </a:ln>
          <a:effectLst/>
        </c:spPr>
        <c:txPr>
          <a:bodyPr rot="-60000000" spcFirstLastPara="1" vertOverflow="ellipsis" vert="horz" wrap="square" anchor="ctr" anchorCtr="1"/>
          <a:lstStyle/>
          <a:p>
            <a:pPr>
              <a:defRPr sz="880" b="0" i="0" u="none" strike="noStrike" kern="1200" baseline="0">
                <a:solidFill>
                  <a:sysClr val="windowText" lastClr="000000"/>
                </a:solidFill>
                <a:latin typeface="+mn-lt"/>
                <a:ea typeface="+mn-ea"/>
                <a:cs typeface="+mn-cs"/>
              </a:defRPr>
            </a:pPr>
            <a:endParaRPr lang="ja-JP"/>
          </a:p>
        </c:txPr>
        <c:crossAx val="330654128"/>
        <c:crosses val="autoZero"/>
        <c:auto val="0"/>
        <c:lblOffset val="100"/>
        <c:baseTimeUnit val="days"/>
        <c:majorUnit val="1"/>
      </c:dateAx>
      <c:valAx>
        <c:axId val="330654128"/>
        <c:scaling>
          <c:orientation val="minMax"/>
          <c:max val="250000"/>
        </c:scaling>
        <c:delete val="0"/>
        <c:axPos val="b"/>
        <c:majorGridlines>
          <c:spPr>
            <a:ln w="3175" cap="flat" cmpd="sng" algn="ctr">
              <a:solidFill>
                <a:schemeClr val="bg1">
                  <a:lumMod val="75000"/>
                </a:schemeClr>
              </a:solidFill>
              <a:round/>
            </a:ln>
            <a:effectLst/>
          </c:spPr>
        </c:majorGridlines>
        <c:numFmt formatCode="#,##0_ " sourceLinked="1"/>
        <c:majorTickMark val="out"/>
        <c:minorTickMark val="out"/>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14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4763</xdr:rowOff>
    </xdr:from>
    <xdr:to>
      <xdr:col>3</xdr:col>
      <xdr:colOff>0</xdr:colOff>
      <xdr:row>4</xdr:row>
      <xdr:rowOff>176213</xdr:rowOff>
    </xdr:to>
    <xdr:cxnSp macro="">
      <xdr:nvCxnSpPr>
        <xdr:cNvPr id="2" name="直線コネクタ 1"/>
        <xdr:cNvCxnSpPr/>
      </xdr:nvCxnSpPr>
      <xdr:spPr>
        <a:xfrm flipH="1" flipV="1">
          <a:off x="19050" y="385763"/>
          <a:ext cx="1447800" cy="352425"/>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61</xdr:row>
      <xdr:rowOff>103188</xdr:rowOff>
    </xdr:from>
    <xdr:to>
      <xdr:col>10</xdr:col>
      <xdr:colOff>396875</xdr:colOff>
      <xdr:row>101</xdr:row>
      <xdr:rowOff>214311</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71993</xdr:rowOff>
    </xdr:from>
    <xdr:to>
      <xdr:col>9</xdr:col>
      <xdr:colOff>1008062</xdr:colOff>
      <xdr:row>75</xdr:row>
      <xdr:rowOff>103188</xdr:rowOff>
    </xdr:to>
    <xdr:cxnSp macro="">
      <xdr:nvCxnSpPr>
        <xdr:cNvPr id="4" name="直線コネクタ 3"/>
        <xdr:cNvCxnSpPr/>
      </xdr:nvCxnSpPr>
      <xdr:spPr>
        <a:xfrm>
          <a:off x="0" y="12041743"/>
          <a:ext cx="7302500" cy="31195"/>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81</xdr:row>
      <xdr:rowOff>146482</xdr:rowOff>
    </xdr:from>
    <xdr:to>
      <xdr:col>9</xdr:col>
      <xdr:colOff>1016000</xdr:colOff>
      <xdr:row>81</xdr:row>
      <xdr:rowOff>150813</xdr:rowOff>
    </xdr:to>
    <xdr:cxnSp macro="">
      <xdr:nvCxnSpPr>
        <xdr:cNvPr id="5" name="直線コネクタ 4"/>
        <xdr:cNvCxnSpPr/>
      </xdr:nvCxnSpPr>
      <xdr:spPr>
        <a:xfrm>
          <a:off x="0" y="13544982"/>
          <a:ext cx="7310438" cy="4331"/>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87</xdr:row>
      <xdr:rowOff>225914</xdr:rowOff>
    </xdr:from>
    <xdr:to>
      <xdr:col>9</xdr:col>
      <xdr:colOff>1008062</xdr:colOff>
      <xdr:row>88</xdr:row>
      <xdr:rowOff>0</xdr:rowOff>
    </xdr:to>
    <xdr:cxnSp macro="">
      <xdr:nvCxnSpPr>
        <xdr:cNvPr id="6" name="直線コネクタ 5"/>
        <xdr:cNvCxnSpPr/>
      </xdr:nvCxnSpPr>
      <xdr:spPr>
        <a:xfrm>
          <a:off x="0" y="15053164"/>
          <a:ext cx="7302500" cy="12211"/>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94</xdr:row>
      <xdr:rowOff>53729</xdr:rowOff>
    </xdr:from>
    <xdr:to>
      <xdr:col>9</xdr:col>
      <xdr:colOff>1008062</xdr:colOff>
      <xdr:row>94</xdr:row>
      <xdr:rowOff>63500</xdr:rowOff>
    </xdr:to>
    <xdr:cxnSp macro="">
      <xdr:nvCxnSpPr>
        <xdr:cNvPr id="7" name="直線コネクタ 6"/>
        <xdr:cNvCxnSpPr/>
      </xdr:nvCxnSpPr>
      <xdr:spPr>
        <a:xfrm>
          <a:off x="0" y="16547854"/>
          <a:ext cx="7302500" cy="9771"/>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62</xdr:row>
      <xdr:rowOff>150813</xdr:rowOff>
    </xdr:from>
    <xdr:to>
      <xdr:col>9</xdr:col>
      <xdr:colOff>1000125</xdr:colOff>
      <xdr:row>62</xdr:row>
      <xdr:rowOff>150813</xdr:rowOff>
    </xdr:to>
    <xdr:cxnSp macro="">
      <xdr:nvCxnSpPr>
        <xdr:cNvPr id="8" name="直線コネクタ 7"/>
        <xdr:cNvCxnSpPr/>
      </xdr:nvCxnSpPr>
      <xdr:spPr>
        <a:xfrm>
          <a:off x="15875" y="9024938"/>
          <a:ext cx="7485063"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7938</xdr:colOff>
      <xdr:row>100</xdr:row>
      <xdr:rowOff>150813</xdr:rowOff>
    </xdr:from>
    <xdr:to>
      <xdr:col>9</xdr:col>
      <xdr:colOff>968375</xdr:colOff>
      <xdr:row>100</xdr:row>
      <xdr:rowOff>158750</xdr:rowOff>
    </xdr:to>
    <xdr:cxnSp macro="">
      <xdr:nvCxnSpPr>
        <xdr:cNvPr id="9" name="直線コネクタ 8"/>
        <xdr:cNvCxnSpPr/>
      </xdr:nvCxnSpPr>
      <xdr:spPr>
        <a:xfrm>
          <a:off x="7938" y="18073688"/>
          <a:ext cx="7254875" cy="7937"/>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62</xdr:row>
      <xdr:rowOff>134938</xdr:rowOff>
    </xdr:from>
    <xdr:to>
      <xdr:col>0</xdr:col>
      <xdr:colOff>15875</xdr:colOff>
      <xdr:row>100</xdr:row>
      <xdr:rowOff>150812</xdr:rowOff>
    </xdr:to>
    <xdr:cxnSp macro="">
      <xdr:nvCxnSpPr>
        <xdr:cNvPr id="10" name="直線コネクタ 9"/>
        <xdr:cNvCxnSpPr/>
      </xdr:nvCxnSpPr>
      <xdr:spPr>
        <a:xfrm flipH="1">
          <a:off x="0" y="9009063"/>
          <a:ext cx="15875" cy="9064624"/>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0.17892</cdr:y>
    </cdr:from>
    <cdr:to>
      <cdr:x>0.95107</cdr:x>
      <cdr:y>0.18152</cdr:y>
    </cdr:to>
    <cdr:cxnSp macro="">
      <cdr:nvCxnSpPr>
        <cdr:cNvPr id="3" name="直線コネクタ 2"/>
        <cdr:cNvCxnSpPr/>
      </cdr:nvCxnSpPr>
      <cdr:spPr>
        <a:xfrm xmlns:a="http://schemas.openxmlformats.org/drawingml/2006/main">
          <a:off x="0" y="1705633"/>
          <a:ext cx="7405687" cy="24742"/>
        </a:xfrm>
        <a:prstGeom xmlns:a="http://schemas.openxmlformats.org/drawingml/2006/main" prst="line">
          <a:avLst/>
        </a:prstGeom>
        <a:ln xmlns:a="http://schemas.openxmlformats.org/drawingml/2006/main" w="3175">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0.67109</cdr:x>
      <cdr:y>0.06933</cdr:y>
    </cdr:from>
    <cdr:to>
      <cdr:x>0.89326</cdr:x>
      <cdr:y>0.1282</cdr:y>
    </cdr:to>
    <cdr:sp macro="" textlink="">
      <cdr:nvSpPr>
        <cdr:cNvPr id="2" name="テキスト ボックス 1"/>
        <cdr:cNvSpPr txBox="1"/>
      </cdr:nvSpPr>
      <cdr:spPr>
        <a:xfrm xmlns:a="http://schemas.openxmlformats.org/drawingml/2006/main">
          <a:off x="5246874" y="662790"/>
          <a:ext cx="1737022" cy="562761"/>
        </a:xfrm>
        <a:prstGeom xmlns:a="http://schemas.openxmlformats.org/drawingml/2006/main" prst="rect">
          <a:avLst/>
        </a:prstGeom>
        <a:solidFill xmlns:a="http://schemas.openxmlformats.org/drawingml/2006/main">
          <a:schemeClr val="bg1"/>
        </a:solidFill>
        <a:ln xmlns:a="http://schemas.openxmlformats.org/drawingml/2006/main">
          <a:solidFill>
            <a:schemeClr val="bg1">
              <a:lumMod val="75000"/>
            </a:schemeClr>
          </a:solidFill>
        </a:ln>
      </cdr:spPr>
      <cdr:txBody>
        <a:bodyPr xmlns:a="http://schemas.openxmlformats.org/drawingml/2006/main" vertOverflow="clip" wrap="square" rtlCol="0"/>
        <a:lstStyle xmlns:a="http://schemas.openxmlformats.org/drawingml/2006/main"/>
        <a:p xmlns:a="http://schemas.openxmlformats.org/drawingml/2006/main">
          <a:r>
            <a:rPr lang="ja-JP" altLang="en-US" sz="1100"/>
            <a:t>次世代自動車</a:t>
          </a:r>
          <a:endParaRPr lang="en-US" altLang="ja-JP" sz="1100"/>
        </a:p>
        <a:p xmlns:a="http://schemas.openxmlformats.org/drawingml/2006/main">
          <a:r>
            <a:rPr lang="ja-JP" altLang="en-US" sz="1100"/>
            <a:t>県別保有車両数推移</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1"/>
  <sheetViews>
    <sheetView showGridLines="0" tabSelected="1" view="pageBreakPreview" zoomScale="120" zoomScaleNormal="120" zoomScaleSheetLayoutView="120" workbookViewId="0">
      <pane xSplit="3" ySplit="5" topLeftCell="D6" activePane="bottomRight" state="frozen"/>
      <selection activeCell="J1" sqref="J1"/>
      <selection pane="topRight" activeCell="J1" sqref="J1"/>
      <selection pane="bottomLeft" activeCell="J1" sqref="J1"/>
      <selection pane="bottomRight" activeCell="F2" sqref="F2"/>
    </sheetView>
  </sheetViews>
  <sheetFormatPr defaultRowHeight="14.25" x14ac:dyDescent="0.15"/>
  <cols>
    <col min="1" max="1" width="2.875" style="1" customWidth="1"/>
    <col min="2" max="2" width="9" style="2" customWidth="1"/>
    <col min="3" max="3" width="10" style="6" customWidth="1"/>
    <col min="4" max="4" width="14.375" style="1" customWidth="1"/>
    <col min="5" max="6" width="11.25" style="1" customWidth="1"/>
    <col min="7" max="7" width="9.25" style="1" customWidth="1"/>
    <col min="8" max="8" width="9.75" style="1" customWidth="1"/>
    <col min="9" max="9" width="7.5" style="1" customWidth="1"/>
    <col min="10" max="10" width="14.375" style="1" customWidth="1"/>
    <col min="11" max="11" width="3.75" style="1" customWidth="1"/>
    <col min="12" max="12" width="17.5" style="1" customWidth="1"/>
    <col min="13" max="13" width="16.625" style="1" customWidth="1"/>
    <col min="14" max="14" width="10" style="1" customWidth="1"/>
    <col min="16" max="16384" width="9" style="1"/>
  </cols>
  <sheetData>
    <row r="1" spans="2:15" x14ac:dyDescent="0.15">
      <c r="B1" s="86" t="s">
        <v>48</v>
      </c>
      <c r="O1" s="1"/>
    </row>
    <row r="2" spans="2:15" x14ac:dyDescent="0.15">
      <c r="B2" s="87" t="s">
        <v>49</v>
      </c>
      <c r="O2" s="1"/>
    </row>
    <row r="3" spans="2:15" s="52" customFormat="1" ht="30" customHeight="1" x14ac:dyDescent="0.15">
      <c r="C3" s="53"/>
      <c r="D3" s="78" t="s">
        <v>43</v>
      </c>
      <c r="E3" s="78"/>
      <c r="F3" s="78"/>
      <c r="G3" s="78"/>
      <c r="H3" s="78"/>
      <c r="I3" s="78"/>
    </row>
    <row r="4" spans="2:15" ht="14.25" customHeight="1" x14ac:dyDescent="0.15">
      <c r="B4" s="7"/>
      <c r="C4" s="8" t="s">
        <v>22</v>
      </c>
      <c r="D4" s="79" t="s">
        <v>13</v>
      </c>
      <c r="E4" s="81" t="s">
        <v>16</v>
      </c>
      <c r="F4" s="71" t="s">
        <v>1</v>
      </c>
      <c r="G4" s="81" t="s">
        <v>18</v>
      </c>
      <c r="H4" s="71" t="s">
        <v>14</v>
      </c>
      <c r="I4" s="84" t="s">
        <v>0</v>
      </c>
      <c r="J4" s="74" t="s">
        <v>15</v>
      </c>
      <c r="K4" s="69"/>
    </row>
    <row r="5" spans="2:15" s="3" customFormat="1" ht="14.25" customHeight="1" x14ac:dyDescent="0.15">
      <c r="B5" s="76" t="s">
        <v>38</v>
      </c>
      <c r="C5" s="77"/>
      <c r="D5" s="80"/>
      <c r="E5" s="82"/>
      <c r="F5" s="72"/>
      <c r="G5" s="83"/>
      <c r="H5" s="73"/>
      <c r="I5" s="85"/>
      <c r="J5" s="75"/>
      <c r="K5" s="69"/>
    </row>
    <row r="6" spans="2:15" s="4" customFormat="1" ht="15" customHeight="1" x14ac:dyDescent="0.15">
      <c r="B6" s="71" t="s">
        <v>7</v>
      </c>
      <c r="C6" s="21" t="s">
        <v>4</v>
      </c>
      <c r="D6" s="22">
        <v>23675</v>
      </c>
      <c r="E6" s="23">
        <v>174</v>
      </c>
      <c r="F6" s="23">
        <v>163</v>
      </c>
      <c r="G6" s="24" t="s">
        <v>20</v>
      </c>
      <c r="H6" s="25">
        <v>0</v>
      </c>
      <c r="I6" s="26">
        <v>0</v>
      </c>
      <c r="J6" s="25">
        <f t="shared" ref="J6:J58" si="0">SUM(D6:I6)</f>
        <v>24012</v>
      </c>
      <c r="K6" s="70"/>
      <c r="L6" s="4">
        <v>18.13595166163142</v>
      </c>
      <c r="M6" s="4">
        <f t="shared" ref="M6:M12" si="1">J6/1324</f>
        <v>18.13595166163142</v>
      </c>
    </row>
    <row r="7" spans="2:15" s="4" customFormat="1" ht="15" customHeight="1" x14ac:dyDescent="0.15">
      <c r="B7" s="72"/>
      <c r="C7" s="27" t="s">
        <v>5</v>
      </c>
      <c r="D7" s="28">
        <v>30154</v>
      </c>
      <c r="E7" s="29">
        <v>355</v>
      </c>
      <c r="F7" s="29">
        <v>269</v>
      </c>
      <c r="G7" s="30" t="s">
        <v>20</v>
      </c>
      <c r="H7" s="31">
        <v>0</v>
      </c>
      <c r="I7" s="32">
        <v>0</v>
      </c>
      <c r="J7" s="31">
        <f t="shared" si="0"/>
        <v>30778</v>
      </c>
      <c r="K7" s="70"/>
      <c r="L7" s="4">
        <v>23.246223564954683</v>
      </c>
      <c r="M7" s="4">
        <f t="shared" si="1"/>
        <v>23.246223564954683</v>
      </c>
    </row>
    <row r="8" spans="2:15" s="4" customFormat="1" ht="15" customHeight="1" x14ac:dyDescent="0.15">
      <c r="B8" s="72"/>
      <c r="C8" s="33" t="s">
        <v>6</v>
      </c>
      <c r="D8" s="34">
        <v>36636</v>
      </c>
      <c r="E8" s="35">
        <v>474</v>
      </c>
      <c r="F8" s="35">
        <v>342</v>
      </c>
      <c r="G8" s="30" t="s">
        <v>20</v>
      </c>
      <c r="H8" s="36">
        <v>0</v>
      </c>
      <c r="I8" s="37">
        <v>0</v>
      </c>
      <c r="J8" s="36">
        <f t="shared" si="0"/>
        <v>37452</v>
      </c>
      <c r="K8" s="70"/>
      <c r="L8" s="4">
        <v>28.28700906344411</v>
      </c>
      <c r="M8" s="4">
        <f t="shared" si="1"/>
        <v>28.28700906344411</v>
      </c>
    </row>
    <row r="9" spans="2:15" s="4" customFormat="1" ht="15" customHeight="1" x14ac:dyDescent="0.15">
      <c r="B9" s="72"/>
      <c r="C9" s="33" t="s">
        <v>17</v>
      </c>
      <c r="D9" s="34">
        <v>43456</v>
      </c>
      <c r="E9" s="35">
        <v>572</v>
      </c>
      <c r="F9" s="35">
        <v>390</v>
      </c>
      <c r="G9" s="30" t="s">
        <v>20</v>
      </c>
      <c r="H9" s="36">
        <v>0</v>
      </c>
      <c r="I9" s="37">
        <v>0</v>
      </c>
      <c r="J9" s="36">
        <f t="shared" si="0"/>
        <v>44418</v>
      </c>
      <c r="K9" s="70"/>
      <c r="L9" s="4">
        <v>33.548338368580062</v>
      </c>
      <c r="M9" s="4">
        <f t="shared" si="1"/>
        <v>33.548338368580062</v>
      </c>
    </row>
    <row r="10" spans="2:15" s="4" customFormat="1" ht="15" customHeight="1" x14ac:dyDescent="0.15">
      <c r="B10" s="72"/>
      <c r="C10" s="33" t="s">
        <v>19</v>
      </c>
      <c r="D10" s="34">
        <v>51252</v>
      </c>
      <c r="E10" s="35">
        <v>693</v>
      </c>
      <c r="F10" s="35">
        <v>465</v>
      </c>
      <c r="G10" s="38">
        <v>4859</v>
      </c>
      <c r="H10" s="36">
        <v>0</v>
      </c>
      <c r="I10" s="37">
        <v>0</v>
      </c>
      <c r="J10" s="36">
        <f t="shared" si="0"/>
        <v>57269</v>
      </c>
      <c r="K10" s="70"/>
      <c r="L10" s="4">
        <v>43.254531722054381</v>
      </c>
      <c r="M10" s="4">
        <f t="shared" si="1"/>
        <v>43.254531722054381</v>
      </c>
    </row>
    <row r="11" spans="2:15" s="9" customFormat="1" ht="15" customHeight="1" x14ac:dyDescent="0.15">
      <c r="B11" s="72"/>
      <c r="C11" s="27" t="s">
        <v>40</v>
      </c>
      <c r="D11" s="28">
        <v>58510</v>
      </c>
      <c r="E11" s="29">
        <v>899</v>
      </c>
      <c r="F11" s="29">
        <v>592</v>
      </c>
      <c r="G11" s="60">
        <v>5736</v>
      </c>
      <c r="H11" s="31">
        <v>0</v>
      </c>
      <c r="I11" s="32">
        <v>2</v>
      </c>
      <c r="J11" s="36">
        <f t="shared" si="0"/>
        <v>65739</v>
      </c>
      <c r="K11" s="70"/>
      <c r="L11" s="64">
        <v>49.651812688821749</v>
      </c>
      <c r="M11" s="64">
        <f t="shared" si="1"/>
        <v>49.651812688821749</v>
      </c>
      <c r="N11" s="65">
        <f>J11/J6</f>
        <v>2.7377561219390305</v>
      </c>
    </row>
    <row r="12" spans="2:15" s="9" customFormat="1" ht="15" customHeight="1" x14ac:dyDescent="0.15">
      <c r="B12" s="73"/>
      <c r="C12" s="54" t="s">
        <v>44</v>
      </c>
      <c r="D12" s="55">
        <v>65649</v>
      </c>
      <c r="E12" s="56">
        <v>1038</v>
      </c>
      <c r="F12" s="56">
        <v>678</v>
      </c>
      <c r="G12" s="57">
        <v>6423</v>
      </c>
      <c r="H12" s="58">
        <v>0</v>
      </c>
      <c r="I12" s="59">
        <v>2</v>
      </c>
      <c r="J12" s="36">
        <f t="shared" si="0"/>
        <v>73790</v>
      </c>
      <c r="K12" s="70"/>
      <c r="L12" s="9">
        <v>55.732628398791498</v>
      </c>
      <c r="M12" s="4">
        <f t="shared" si="1"/>
        <v>55.73262839879154</v>
      </c>
      <c r="N12" s="17">
        <f>J12/J6</f>
        <v>3.073046809928369</v>
      </c>
    </row>
    <row r="13" spans="2:15" s="4" customFormat="1" ht="15" customHeight="1" x14ac:dyDescent="0.15">
      <c r="B13" s="71" t="s">
        <v>8</v>
      </c>
      <c r="C13" s="27" t="s">
        <v>4</v>
      </c>
      <c r="D13" s="39">
        <v>27297</v>
      </c>
      <c r="E13" s="40">
        <v>172</v>
      </c>
      <c r="F13" s="40">
        <v>168</v>
      </c>
      <c r="G13" s="30" t="s">
        <v>20</v>
      </c>
      <c r="H13" s="41">
        <v>0</v>
      </c>
      <c r="I13" s="42">
        <v>0</v>
      </c>
      <c r="J13" s="25">
        <f t="shared" si="0"/>
        <v>27637</v>
      </c>
      <c r="K13" s="70"/>
      <c r="L13" s="4">
        <v>21.642129992169146</v>
      </c>
      <c r="M13" s="4">
        <f t="shared" ref="M13:M19" si="2">J13/1277</f>
        <v>21.642129992169146</v>
      </c>
    </row>
    <row r="14" spans="2:15" s="4" customFormat="1" ht="15" customHeight="1" x14ac:dyDescent="0.15">
      <c r="B14" s="72"/>
      <c r="C14" s="27" t="s">
        <v>5</v>
      </c>
      <c r="D14" s="28">
        <v>35481</v>
      </c>
      <c r="E14" s="29">
        <v>385</v>
      </c>
      <c r="F14" s="29">
        <v>320</v>
      </c>
      <c r="G14" s="30" t="s">
        <v>20</v>
      </c>
      <c r="H14" s="31">
        <v>0</v>
      </c>
      <c r="I14" s="32">
        <v>0</v>
      </c>
      <c r="J14" s="31">
        <f t="shared" si="0"/>
        <v>36186</v>
      </c>
      <c r="K14" s="70"/>
      <c r="L14" s="4">
        <v>28.336726703210651</v>
      </c>
      <c r="M14" s="4">
        <f t="shared" si="2"/>
        <v>28.336726703210651</v>
      </c>
    </row>
    <row r="15" spans="2:15" s="4" customFormat="1" ht="15" customHeight="1" x14ac:dyDescent="0.15">
      <c r="B15" s="72"/>
      <c r="C15" s="33" t="s">
        <v>6</v>
      </c>
      <c r="D15" s="34">
        <v>43288</v>
      </c>
      <c r="E15" s="35">
        <v>544</v>
      </c>
      <c r="F15" s="35">
        <v>438</v>
      </c>
      <c r="G15" s="30" t="s">
        <v>20</v>
      </c>
      <c r="H15" s="36">
        <v>0</v>
      </c>
      <c r="I15" s="37">
        <v>0</v>
      </c>
      <c r="J15" s="31">
        <f t="shared" si="0"/>
        <v>44270</v>
      </c>
      <c r="K15" s="70"/>
      <c r="L15" s="4">
        <v>34.667188723570867</v>
      </c>
      <c r="M15" s="4">
        <f t="shared" si="2"/>
        <v>34.667188723570867</v>
      </c>
    </row>
    <row r="16" spans="2:15" s="4" customFormat="1" ht="15" customHeight="1" x14ac:dyDescent="0.15">
      <c r="B16" s="72"/>
      <c r="C16" s="33" t="s">
        <v>17</v>
      </c>
      <c r="D16" s="34">
        <v>51451</v>
      </c>
      <c r="E16" s="35">
        <v>671</v>
      </c>
      <c r="F16" s="35">
        <v>528</v>
      </c>
      <c r="G16" s="30" t="s">
        <v>20</v>
      </c>
      <c r="H16" s="36">
        <v>0</v>
      </c>
      <c r="I16" s="37">
        <v>0</v>
      </c>
      <c r="J16" s="36">
        <f t="shared" si="0"/>
        <v>52650</v>
      </c>
      <c r="K16" s="70"/>
      <c r="L16" s="4">
        <v>41.229444009397021</v>
      </c>
      <c r="M16" s="4">
        <f t="shared" si="2"/>
        <v>41.229444009397021</v>
      </c>
    </row>
    <row r="17" spans="2:14" s="4" customFormat="1" ht="15" customHeight="1" x14ac:dyDescent="0.15">
      <c r="B17" s="72"/>
      <c r="C17" s="33" t="s">
        <v>19</v>
      </c>
      <c r="D17" s="34">
        <v>61308</v>
      </c>
      <c r="E17" s="35">
        <v>794</v>
      </c>
      <c r="F17" s="35">
        <v>613</v>
      </c>
      <c r="G17" s="43">
        <v>5411</v>
      </c>
      <c r="H17" s="36">
        <v>0</v>
      </c>
      <c r="I17" s="37">
        <v>0</v>
      </c>
      <c r="J17" s="36">
        <f t="shared" si="0"/>
        <v>68126</v>
      </c>
      <c r="K17" s="70"/>
      <c r="L17" s="64">
        <v>53.348472983555205</v>
      </c>
      <c r="M17" s="64">
        <f t="shared" si="2"/>
        <v>53.348472983555205</v>
      </c>
      <c r="N17" s="64"/>
    </row>
    <row r="18" spans="2:14" s="9" customFormat="1" ht="15" customHeight="1" x14ac:dyDescent="0.15">
      <c r="B18" s="72"/>
      <c r="C18" s="27" t="s">
        <v>40</v>
      </c>
      <c r="D18" s="28">
        <v>70774</v>
      </c>
      <c r="E18" s="29">
        <v>1095</v>
      </c>
      <c r="F18" s="29">
        <v>819</v>
      </c>
      <c r="G18" s="62">
        <v>6524</v>
      </c>
      <c r="H18" s="31">
        <v>0</v>
      </c>
      <c r="I18" s="32">
        <v>0</v>
      </c>
      <c r="J18" s="28">
        <f t="shared" si="0"/>
        <v>79212</v>
      </c>
      <c r="K18" s="70"/>
      <c r="L18" s="64">
        <v>62.029757243539542</v>
      </c>
      <c r="M18" s="64">
        <f t="shared" si="2"/>
        <v>62.029757243539542</v>
      </c>
      <c r="N18" s="65">
        <f>J18/J13</f>
        <v>2.8661576871585193</v>
      </c>
    </row>
    <row r="19" spans="2:14" s="9" customFormat="1" ht="15" customHeight="1" x14ac:dyDescent="0.15">
      <c r="B19" s="73"/>
      <c r="C19" s="54" t="s">
        <v>44</v>
      </c>
      <c r="D19" s="55">
        <v>80705</v>
      </c>
      <c r="E19" s="56">
        <v>1262</v>
      </c>
      <c r="F19" s="56">
        <v>1012</v>
      </c>
      <c r="G19" s="61">
        <v>7469</v>
      </c>
      <c r="H19" s="58">
        <v>0</v>
      </c>
      <c r="I19" s="59">
        <v>0</v>
      </c>
      <c r="J19" s="55">
        <f t="shared" si="0"/>
        <v>90448</v>
      </c>
      <c r="K19" s="70"/>
      <c r="L19" s="9">
        <v>70.825043069694999</v>
      </c>
      <c r="M19" s="4">
        <f t="shared" si="2"/>
        <v>70.828504306969464</v>
      </c>
      <c r="N19" s="17">
        <f>J19/J13</f>
        <v>3.2727141151355066</v>
      </c>
    </row>
    <row r="20" spans="2:14" s="4" customFormat="1" ht="15" customHeight="1" x14ac:dyDescent="0.15">
      <c r="B20" s="71" t="s">
        <v>9</v>
      </c>
      <c r="C20" s="27" t="s">
        <v>4</v>
      </c>
      <c r="D20" s="28">
        <v>63489</v>
      </c>
      <c r="E20" s="29">
        <v>403</v>
      </c>
      <c r="F20" s="29">
        <v>374</v>
      </c>
      <c r="G20" s="30" t="s">
        <v>20</v>
      </c>
      <c r="H20" s="31">
        <v>254</v>
      </c>
      <c r="I20" s="32">
        <v>0</v>
      </c>
      <c r="J20" s="41">
        <f t="shared" si="0"/>
        <v>64520</v>
      </c>
      <c r="K20" s="70"/>
      <c r="L20" s="4">
        <v>27.822337214316516</v>
      </c>
      <c r="M20" s="4">
        <f t="shared" ref="M20:M26" si="3">J20/2319</f>
        <v>27.822337214316516</v>
      </c>
    </row>
    <row r="21" spans="2:14" s="4" customFormat="1" ht="15" customHeight="1" x14ac:dyDescent="0.15">
      <c r="B21" s="72"/>
      <c r="C21" s="27" t="s">
        <v>5</v>
      </c>
      <c r="D21" s="28">
        <v>84819</v>
      </c>
      <c r="E21" s="29">
        <v>690</v>
      </c>
      <c r="F21" s="29">
        <v>621</v>
      </c>
      <c r="G21" s="30" t="s">
        <v>20</v>
      </c>
      <c r="H21" s="31">
        <v>245</v>
      </c>
      <c r="I21" s="32">
        <v>0</v>
      </c>
      <c r="J21" s="31">
        <f>SUM(D21:I21)</f>
        <v>86375</v>
      </c>
      <c r="K21" s="70"/>
      <c r="L21" s="4">
        <v>37.246658042259597</v>
      </c>
      <c r="M21" s="4">
        <f t="shared" si="3"/>
        <v>37.246658042259597</v>
      </c>
    </row>
    <row r="22" spans="2:14" s="4" customFormat="1" ht="15" customHeight="1" x14ac:dyDescent="0.15">
      <c r="B22" s="72"/>
      <c r="C22" s="33" t="s">
        <v>6</v>
      </c>
      <c r="D22" s="34">
        <v>103687</v>
      </c>
      <c r="E22" s="35">
        <v>918</v>
      </c>
      <c r="F22" s="35">
        <v>869</v>
      </c>
      <c r="G22" s="30" t="s">
        <v>20</v>
      </c>
      <c r="H22" s="36">
        <v>239</v>
      </c>
      <c r="I22" s="37">
        <v>0</v>
      </c>
      <c r="J22" s="31">
        <f t="shared" si="0"/>
        <v>105713</v>
      </c>
      <c r="K22" s="70"/>
      <c r="L22" s="4">
        <v>45.585597240189735</v>
      </c>
      <c r="M22" s="4">
        <f t="shared" si="3"/>
        <v>45.585597240189735</v>
      </c>
    </row>
    <row r="23" spans="2:14" s="4" customFormat="1" ht="15" customHeight="1" x14ac:dyDescent="0.15">
      <c r="B23" s="72"/>
      <c r="C23" s="33" t="s">
        <v>17</v>
      </c>
      <c r="D23" s="34">
        <v>123387</v>
      </c>
      <c r="E23" s="35">
        <v>1147</v>
      </c>
      <c r="F23" s="35">
        <v>1032</v>
      </c>
      <c r="G23" s="30" t="s">
        <v>20</v>
      </c>
      <c r="H23" s="36">
        <v>223</v>
      </c>
      <c r="I23" s="37">
        <v>3</v>
      </c>
      <c r="J23" s="36">
        <f t="shared" si="0"/>
        <v>125792</v>
      </c>
      <c r="K23" s="70"/>
      <c r="L23" s="4">
        <v>54.244070720137991</v>
      </c>
      <c r="M23" s="4">
        <f t="shared" si="3"/>
        <v>54.244070720137991</v>
      </c>
    </row>
    <row r="24" spans="2:14" s="4" customFormat="1" ht="15" customHeight="1" x14ac:dyDescent="0.15">
      <c r="B24" s="72"/>
      <c r="C24" s="33" t="s">
        <v>19</v>
      </c>
      <c r="D24" s="34">
        <v>145831</v>
      </c>
      <c r="E24" s="35">
        <v>1405</v>
      </c>
      <c r="F24" s="35">
        <v>1259</v>
      </c>
      <c r="G24" s="43">
        <v>9877</v>
      </c>
      <c r="H24" s="36">
        <v>203</v>
      </c>
      <c r="I24" s="37">
        <v>11</v>
      </c>
      <c r="J24" s="36">
        <f t="shared" si="0"/>
        <v>158586</v>
      </c>
      <c r="K24" s="70"/>
      <c r="L24" s="4">
        <v>68.385510996119024</v>
      </c>
      <c r="M24" s="4">
        <f t="shared" si="3"/>
        <v>68.385510996119024</v>
      </c>
    </row>
    <row r="25" spans="2:14" s="9" customFormat="1" ht="15" customHeight="1" x14ac:dyDescent="0.15">
      <c r="B25" s="72"/>
      <c r="C25" s="27" t="s">
        <v>40</v>
      </c>
      <c r="D25" s="28">
        <v>167464</v>
      </c>
      <c r="E25" s="29">
        <v>2037</v>
      </c>
      <c r="F25" s="29">
        <v>1528</v>
      </c>
      <c r="G25" s="62">
        <v>12206</v>
      </c>
      <c r="H25" s="31">
        <v>168</v>
      </c>
      <c r="I25" s="32">
        <v>27</v>
      </c>
      <c r="J25" s="28">
        <f t="shared" si="0"/>
        <v>183430</v>
      </c>
      <c r="K25" s="70"/>
      <c r="L25" s="64">
        <v>79.09874946097456</v>
      </c>
      <c r="M25" s="64">
        <f t="shared" si="3"/>
        <v>79.09874946097456</v>
      </c>
      <c r="N25" s="65">
        <f>J25/J20</f>
        <v>2.8429944203347799</v>
      </c>
    </row>
    <row r="26" spans="2:14" s="9" customFormat="1" ht="15" customHeight="1" x14ac:dyDescent="0.15">
      <c r="B26" s="73"/>
      <c r="C26" s="54" t="s">
        <v>44</v>
      </c>
      <c r="D26" s="55">
        <v>189075</v>
      </c>
      <c r="E26" s="56">
        <v>2399</v>
      </c>
      <c r="F26" s="56">
        <v>1732</v>
      </c>
      <c r="G26" s="61">
        <v>14117</v>
      </c>
      <c r="H26" s="58">
        <v>119</v>
      </c>
      <c r="I26" s="59">
        <v>36</v>
      </c>
      <c r="J26" s="55">
        <f t="shared" si="0"/>
        <v>207478</v>
      </c>
      <c r="K26" s="70"/>
      <c r="L26" s="9">
        <v>89.468736524363905</v>
      </c>
      <c r="M26" s="4">
        <f t="shared" si="3"/>
        <v>89.468736524363948</v>
      </c>
      <c r="N26" s="17">
        <f>J26/J20</f>
        <v>3.2157160570365777</v>
      </c>
    </row>
    <row r="27" spans="2:14" s="4" customFormat="1" ht="15" customHeight="1" x14ac:dyDescent="0.15">
      <c r="B27" s="71" t="s">
        <v>10</v>
      </c>
      <c r="C27" s="27" t="s">
        <v>4</v>
      </c>
      <c r="D27" s="39">
        <v>21769</v>
      </c>
      <c r="E27" s="40">
        <v>162</v>
      </c>
      <c r="F27" s="40">
        <v>264</v>
      </c>
      <c r="G27" s="30" t="s">
        <v>20</v>
      </c>
      <c r="H27" s="41">
        <v>3</v>
      </c>
      <c r="I27" s="42">
        <v>0</v>
      </c>
      <c r="J27" s="25">
        <f t="shared" si="0"/>
        <v>22198</v>
      </c>
      <c r="K27" s="70"/>
      <c r="L27" s="4">
        <v>21.572400388726919</v>
      </c>
      <c r="M27" s="4">
        <f t="shared" ref="M27:M33" si="4">J27/1029</f>
        <v>21.572400388726919</v>
      </c>
    </row>
    <row r="28" spans="2:14" s="4" customFormat="1" ht="15" customHeight="1" x14ac:dyDescent="0.15">
      <c r="B28" s="72"/>
      <c r="C28" s="27" t="s">
        <v>5</v>
      </c>
      <c r="D28" s="28">
        <v>28100</v>
      </c>
      <c r="E28" s="29">
        <v>287</v>
      </c>
      <c r="F28" s="29">
        <v>428</v>
      </c>
      <c r="G28" s="30" t="s">
        <v>20</v>
      </c>
      <c r="H28" s="31">
        <v>3</v>
      </c>
      <c r="I28" s="32">
        <v>0</v>
      </c>
      <c r="J28" s="31">
        <f t="shared" si="0"/>
        <v>28818</v>
      </c>
      <c r="K28" s="70"/>
      <c r="L28" s="4">
        <v>28.005830903790088</v>
      </c>
      <c r="M28" s="4">
        <f t="shared" si="4"/>
        <v>28.005830903790088</v>
      </c>
    </row>
    <row r="29" spans="2:14" s="4" customFormat="1" ht="15" customHeight="1" x14ac:dyDescent="0.15">
      <c r="B29" s="72"/>
      <c r="C29" s="33" t="s">
        <v>6</v>
      </c>
      <c r="D29" s="34">
        <v>34225</v>
      </c>
      <c r="E29" s="35">
        <v>385</v>
      </c>
      <c r="F29" s="35">
        <v>591</v>
      </c>
      <c r="G29" s="30" t="s">
        <v>20</v>
      </c>
      <c r="H29" s="36">
        <v>3</v>
      </c>
      <c r="I29" s="37">
        <v>0</v>
      </c>
      <c r="J29" s="31">
        <f t="shared" si="0"/>
        <v>35204</v>
      </c>
      <c r="K29" s="70"/>
      <c r="L29" s="4">
        <v>34.211856171039841</v>
      </c>
      <c r="M29" s="4">
        <f t="shared" si="4"/>
        <v>34.211856171039841</v>
      </c>
    </row>
    <row r="30" spans="2:14" s="4" customFormat="1" ht="15" customHeight="1" x14ac:dyDescent="0.15">
      <c r="B30" s="72"/>
      <c r="C30" s="33" t="s">
        <v>17</v>
      </c>
      <c r="D30" s="34">
        <v>41404</v>
      </c>
      <c r="E30" s="35">
        <v>491</v>
      </c>
      <c r="F30" s="35">
        <v>703</v>
      </c>
      <c r="G30" s="30" t="s">
        <v>20</v>
      </c>
      <c r="H30" s="36">
        <v>3</v>
      </c>
      <c r="I30" s="37">
        <v>0</v>
      </c>
      <c r="J30" s="36">
        <f t="shared" si="0"/>
        <v>42601</v>
      </c>
      <c r="K30" s="70"/>
      <c r="L30" s="4">
        <v>41.400388726919338</v>
      </c>
      <c r="M30" s="4">
        <f t="shared" si="4"/>
        <v>41.400388726919338</v>
      </c>
    </row>
    <row r="31" spans="2:14" s="4" customFormat="1" ht="15" customHeight="1" x14ac:dyDescent="0.15">
      <c r="B31" s="72"/>
      <c r="C31" s="33" t="s">
        <v>19</v>
      </c>
      <c r="D31" s="34">
        <v>49939</v>
      </c>
      <c r="E31" s="35">
        <v>600</v>
      </c>
      <c r="F31" s="35">
        <v>844</v>
      </c>
      <c r="G31" s="43">
        <v>3793</v>
      </c>
      <c r="H31" s="36">
        <v>2</v>
      </c>
      <c r="I31" s="37">
        <v>0</v>
      </c>
      <c r="J31" s="36">
        <f t="shared" si="0"/>
        <v>55178</v>
      </c>
      <c r="K31" s="70"/>
      <c r="L31" s="4">
        <v>53.622934888241012</v>
      </c>
      <c r="M31" s="4">
        <f t="shared" si="4"/>
        <v>53.622934888241012</v>
      </c>
    </row>
    <row r="32" spans="2:14" s="9" customFormat="1" ht="15" customHeight="1" x14ac:dyDescent="0.15">
      <c r="B32" s="72"/>
      <c r="C32" s="27" t="s">
        <v>40</v>
      </c>
      <c r="D32" s="28">
        <v>58494</v>
      </c>
      <c r="E32" s="29">
        <v>794</v>
      </c>
      <c r="F32" s="29">
        <v>1074</v>
      </c>
      <c r="G32" s="62">
        <v>4605</v>
      </c>
      <c r="H32" s="31">
        <v>2</v>
      </c>
      <c r="I32" s="32">
        <v>0</v>
      </c>
      <c r="J32" s="28">
        <f t="shared" si="0"/>
        <v>64969</v>
      </c>
      <c r="K32" s="70"/>
      <c r="L32" s="64">
        <v>63.137998056365404</v>
      </c>
      <c r="M32" s="64">
        <f t="shared" si="4"/>
        <v>63.137998056365404</v>
      </c>
      <c r="N32" s="65">
        <f>J32/J27</f>
        <v>2.9267952067753851</v>
      </c>
    </row>
    <row r="33" spans="2:14" s="9" customFormat="1" ht="15" customHeight="1" x14ac:dyDescent="0.15">
      <c r="B33" s="73"/>
      <c r="C33" s="54" t="s">
        <v>44</v>
      </c>
      <c r="D33" s="55">
        <v>67330</v>
      </c>
      <c r="E33" s="56">
        <v>947</v>
      </c>
      <c r="F33" s="56">
        <v>1240</v>
      </c>
      <c r="G33" s="61">
        <v>5211</v>
      </c>
      <c r="H33" s="58">
        <v>2</v>
      </c>
      <c r="I33" s="59">
        <v>0</v>
      </c>
      <c r="J33" s="55">
        <f t="shared" si="0"/>
        <v>74730</v>
      </c>
      <c r="K33" s="70"/>
      <c r="L33" s="9">
        <v>72.623906705539397</v>
      </c>
      <c r="M33" s="4">
        <f t="shared" si="4"/>
        <v>72.623906705539355</v>
      </c>
      <c r="N33" s="17">
        <f>J33/J27</f>
        <v>3.3665195062618256</v>
      </c>
    </row>
    <row r="34" spans="2:14" s="4" customFormat="1" ht="15" customHeight="1" x14ac:dyDescent="0.15">
      <c r="B34" s="71" t="s">
        <v>11</v>
      </c>
      <c r="C34" s="27" t="s">
        <v>4</v>
      </c>
      <c r="D34" s="28">
        <v>27140</v>
      </c>
      <c r="E34" s="29">
        <v>198</v>
      </c>
      <c r="F34" s="29">
        <v>313</v>
      </c>
      <c r="G34" s="30" t="s">
        <v>20</v>
      </c>
      <c r="H34" s="31">
        <v>2</v>
      </c>
      <c r="I34" s="32">
        <v>0</v>
      </c>
      <c r="J34" s="41">
        <f t="shared" si="0"/>
        <v>27653</v>
      </c>
      <c r="K34" s="70"/>
      <c r="L34" s="4">
        <v>24.734347048300538</v>
      </c>
      <c r="M34" s="4">
        <f t="shared" ref="M34:M40" si="5">J34/1118</f>
        <v>24.734347048300538</v>
      </c>
    </row>
    <row r="35" spans="2:14" s="4" customFormat="1" ht="15" customHeight="1" x14ac:dyDescent="0.15">
      <c r="B35" s="72"/>
      <c r="C35" s="27" t="s">
        <v>5</v>
      </c>
      <c r="D35" s="28">
        <v>35645</v>
      </c>
      <c r="E35" s="29">
        <v>374</v>
      </c>
      <c r="F35" s="29">
        <v>551</v>
      </c>
      <c r="G35" s="30" t="s">
        <v>20</v>
      </c>
      <c r="H35" s="31">
        <v>1</v>
      </c>
      <c r="I35" s="32">
        <v>0</v>
      </c>
      <c r="J35" s="31">
        <f t="shared" si="0"/>
        <v>36571</v>
      </c>
      <c r="K35" s="70"/>
      <c r="L35" s="4">
        <v>32.711091234347052</v>
      </c>
      <c r="M35" s="4">
        <f t="shared" si="5"/>
        <v>32.711091234347052</v>
      </c>
    </row>
    <row r="36" spans="2:14" s="4" customFormat="1" ht="15" customHeight="1" x14ac:dyDescent="0.15">
      <c r="B36" s="72"/>
      <c r="C36" s="33" t="s">
        <v>6</v>
      </c>
      <c r="D36" s="34">
        <v>43659</v>
      </c>
      <c r="E36" s="35">
        <v>486</v>
      </c>
      <c r="F36" s="35">
        <v>752</v>
      </c>
      <c r="G36" s="30" t="s">
        <v>20</v>
      </c>
      <c r="H36" s="36">
        <v>0</v>
      </c>
      <c r="I36" s="37">
        <v>0</v>
      </c>
      <c r="J36" s="31">
        <f t="shared" si="0"/>
        <v>44897</v>
      </c>
      <c r="K36" s="70"/>
      <c r="L36" s="4">
        <v>40.158318425760285</v>
      </c>
      <c r="M36" s="4">
        <f t="shared" si="5"/>
        <v>40.158318425760285</v>
      </c>
    </row>
    <row r="37" spans="2:14" s="4" customFormat="1" ht="15" customHeight="1" x14ac:dyDescent="0.15">
      <c r="B37" s="72"/>
      <c r="C37" s="33" t="s">
        <v>17</v>
      </c>
      <c r="D37" s="34">
        <v>52220</v>
      </c>
      <c r="E37" s="35">
        <v>622</v>
      </c>
      <c r="F37" s="35">
        <v>918</v>
      </c>
      <c r="G37" s="30" t="s">
        <v>20</v>
      </c>
      <c r="H37" s="36">
        <v>1</v>
      </c>
      <c r="I37" s="37">
        <v>0</v>
      </c>
      <c r="J37" s="36">
        <f t="shared" si="0"/>
        <v>53761</v>
      </c>
      <c r="K37" s="70"/>
      <c r="L37" s="4">
        <v>48.086762075134168</v>
      </c>
      <c r="M37" s="4">
        <f t="shared" si="5"/>
        <v>48.086762075134168</v>
      </c>
    </row>
    <row r="38" spans="2:14" s="4" customFormat="1" ht="15" customHeight="1" x14ac:dyDescent="0.15">
      <c r="B38" s="72"/>
      <c r="C38" s="33" t="s">
        <v>19</v>
      </c>
      <c r="D38" s="34">
        <v>62341</v>
      </c>
      <c r="E38" s="35">
        <v>763</v>
      </c>
      <c r="F38" s="35">
        <v>1118</v>
      </c>
      <c r="G38" s="43">
        <v>4838</v>
      </c>
      <c r="H38" s="36">
        <v>1</v>
      </c>
      <c r="I38" s="37">
        <v>0</v>
      </c>
      <c r="J38" s="36">
        <f t="shared" si="0"/>
        <v>69061</v>
      </c>
      <c r="K38" s="70"/>
      <c r="L38" s="4">
        <v>61.771914132379251</v>
      </c>
      <c r="M38" s="4">
        <f t="shared" si="5"/>
        <v>61.771914132379251</v>
      </c>
    </row>
    <row r="39" spans="2:14" s="9" customFormat="1" ht="15" customHeight="1" x14ac:dyDescent="0.15">
      <c r="B39" s="72"/>
      <c r="C39" s="27" t="s">
        <v>40</v>
      </c>
      <c r="D39" s="28">
        <v>72442</v>
      </c>
      <c r="E39" s="29">
        <v>1080</v>
      </c>
      <c r="F39" s="29">
        <v>1340</v>
      </c>
      <c r="G39" s="62">
        <v>5912</v>
      </c>
      <c r="H39" s="31">
        <v>1</v>
      </c>
      <c r="I39" s="32">
        <v>1</v>
      </c>
      <c r="J39" s="28">
        <f t="shared" si="0"/>
        <v>80776</v>
      </c>
      <c r="K39" s="70"/>
      <c r="L39" s="64">
        <v>72.250447227191415</v>
      </c>
      <c r="M39" s="64">
        <f t="shared" si="5"/>
        <v>72.250447227191415</v>
      </c>
      <c r="N39" s="65">
        <f>J39/J34</f>
        <v>2.9210573897949588</v>
      </c>
    </row>
    <row r="40" spans="2:14" s="9" customFormat="1" ht="15" customHeight="1" x14ac:dyDescent="0.15">
      <c r="B40" s="73"/>
      <c r="C40" s="54" t="s">
        <v>44</v>
      </c>
      <c r="D40" s="55">
        <v>82993</v>
      </c>
      <c r="E40" s="56">
        <v>1319</v>
      </c>
      <c r="F40" s="56">
        <v>1534</v>
      </c>
      <c r="G40" s="61">
        <v>6854</v>
      </c>
      <c r="H40" s="58">
        <v>1</v>
      </c>
      <c r="I40" s="59">
        <v>1</v>
      </c>
      <c r="J40" s="55">
        <f t="shared" si="0"/>
        <v>92702</v>
      </c>
      <c r="K40" s="70"/>
      <c r="L40" s="9">
        <v>82.917710196780007</v>
      </c>
      <c r="M40" s="4">
        <f t="shared" si="5"/>
        <v>82.917710196779964</v>
      </c>
      <c r="N40" s="17">
        <f>J40/J34</f>
        <v>3.3523306693667956</v>
      </c>
    </row>
    <row r="41" spans="2:14" s="4" customFormat="1" ht="15" customHeight="1" x14ac:dyDescent="0.15">
      <c r="B41" s="71" t="s">
        <v>12</v>
      </c>
      <c r="C41" s="27" t="s">
        <v>4</v>
      </c>
      <c r="D41" s="39">
        <v>51478</v>
      </c>
      <c r="E41" s="40">
        <v>310</v>
      </c>
      <c r="F41" s="40">
        <v>562</v>
      </c>
      <c r="G41" s="30" t="s">
        <v>20</v>
      </c>
      <c r="H41" s="41">
        <v>26</v>
      </c>
      <c r="I41" s="42">
        <v>0</v>
      </c>
      <c r="J41" s="25">
        <f t="shared" si="0"/>
        <v>52376</v>
      </c>
      <c r="K41" s="70"/>
      <c r="L41" s="4">
        <v>27.011861784424962</v>
      </c>
      <c r="M41" s="4">
        <f t="shared" ref="M41:M47" si="6">J41/1939</f>
        <v>27.011861784424962</v>
      </c>
    </row>
    <row r="42" spans="2:14" s="4" customFormat="1" ht="15" customHeight="1" x14ac:dyDescent="0.15">
      <c r="B42" s="72"/>
      <c r="C42" s="27" t="s">
        <v>5</v>
      </c>
      <c r="D42" s="28">
        <v>69904</v>
      </c>
      <c r="E42" s="29">
        <v>602</v>
      </c>
      <c r="F42" s="29">
        <v>1054</v>
      </c>
      <c r="G42" s="30" t="s">
        <v>20</v>
      </c>
      <c r="H42" s="31">
        <v>23</v>
      </c>
      <c r="I42" s="32">
        <v>0</v>
      </c>
      <c r="J42" s="31">
        <f t="shared" si="0"/>
        <v>71583</v>
      </c>
      <c r="K42" s="70"/>
      <c r="L42" s="4">
        <v>36.917483238782879</v>
      </c>
      <c r="M42" s="4">
        <f t="shared" si="6"/>
        <v>36.917483238782879</v>
      </c>
    </row>
    <row r="43" spans="2:14" s="4" customFormat="1" ht="15" customHeight="1" x14ac:dyDescent="0.15">
      <c r="B43" s="72"/>
      <c r="C43" s="33" t="s">
        <v>6</v>
      </c>
      <c r="D43" s="34">
        <v>86066</v>
      </c>
      <c r="E43" s="35">
        <v>874</v>
      </c>
      <c r="F43" s="35">
        <v>1606</v>
      </c>
      <c r="G43" s="30" t="s">
        <v>20</v>
      </c>
      <c r="H43" s="36">
        <v>22</v>
      </c>
      <c r="I43" s="37">
        <v>0</v>
      </c>
      <c r="J43" s="31">
        <f t="shared" si="0"/>
        <v>88568</v>
      </c>
      <c r="K43" s="70"/>
      <c r="L43" s="4">
        <v>45.677153171738013</v>
      </c>
      <c r="M43" s="4">
        <f t="shared" si="6"/>
        <v>45.677153171738013</v>
      </c>
    </row>
    <row r="44" spans="2:14" s="4" customFormat="1" ht="15" customHeight="1" x14ac:dyDescent="0.15">
      <c r="B44" s="72"/>
      <c r="C44" s="33" t="s">
        <v>17</v>
      </c>
      <c r="D44" s="34">
        <v>103522</v>
      </c>
      <c r="E44" s="35">
        <v>1106</v>
      </c>
      <c r="F44" s="35">
        <v>1967</v>
      </c>
      <c r="G44" s="30" t="s">
        <v>20</v>
      </c>
      <c r="H44" s="36">
        <v>21</v>
      </c>
      <c r="I44" s="37">
        <v>0</v>
      </c>
      <c r="J44" s="36">
        <f t="shared" si="0"/>
        <v>106616</v>
      </c>
      <c r="K44" s="70"/>
      <c r="L44" s="4">
        <v>54.985043837029394</v>
      </c>
      <c r="M44" s="4">
        <f t="shared" si="6"/>
        <v>54.985043837029394</v>
      </c>
    </row>
    <row r="45" spans="2:14" s="4" customFormat="1" ht="15" customHeight="1" x14ac:dyDescent="0.15">
      <c r="B45" s="72"/>
      <c r="C45" s="33" t="s">
        <v>19</v>
      </c>
      <c r="D45" s="34">
        <v>124409</v>
      </c>
      <c r="E45" s="35">
        <v>1321</v>
      </c>
      <c r="F45" s="35">
        <v>2344</v>
      </c>
      <c r="G45" s="43">
        <v>9511</v>
      </c>
      <c r="H45" s="36">
        <v>15</v>
      </c>
      <c r="I45" s="37">
        <v>0</v>
      </c>
      <c r="J45" s="36">
        <f t="shared" si="0"/>
        <v>137600</v>
      </c>
      <c r="K45" s="70"/>
      <c r="L45" s="4">
        <v>70.964414646725118</v>
      </c>
      <c r="M45" s="4">
        <f t="shared" si="6"/>
        <v>70.964414646725118</v>
      </c>
    </row>
    <row r="46" spans="2:14" s="9" customFormat="1" ht="15" customHeight="1" x14ac:dyDescent="0.15">
      <c r="B46" s="72"/>
      <c r="C46" s="27" t="s">
        <v>40</v>
      </c>
      <c r="D46" s="28">
        <v>144166</v>
      </c>
      <c r="E46" s="29">
        <v>2083</v>
      </c>
      <c r="F46" s="29">
        <v>2862</v>
      </c>
      <c r="G46" s="62">
        <v>11327</v>
      </c>
      <c r="H46" s="31">
        <v>15</v>
      </c>
      <c r="I46" s="32">
        <v>10</v>
      </c>
      <c r="J46" s="28">
        <f t="shared" si="0"/>
        <v>160463</v>
      </c>
      <c r="K46" s="70"/>
      <c r="L46" s="64">
        <v>82.755544094894276</v>
      </c>
      <c r="M46" s="64">
        <f t="shared" si="6"/>
        <v>82.755544094894276</v>
      </c>
      <c r="N46" s="66">
        <f>J46/J41</f>
        <v>3.0636742019245458</v>
      </c>
    </row>
    <row r="47" spans="2:14" s="9" customFormat="1" ht="15" customHeight="1" x14ac:dyDescent="0.15">
      <c r="B47" s="73"/>
      <c r="C47" s="54" t="s">
        <v>44</v>
      </c>
      <c r="D47" s="55">
        <v>164129</v>
      </c>
      <c r="E47" s="56">
        <v>2498</v>
      </c>
      <c r="F47" s="56">
        <v>3320</v>
      </c>
      <c r="G47" s="61">
        <v>12948</v>
      </c>
      <c r="H47" s="58">
        <v>7</v>
      </c>
      <c r="I47" s="59">
        <v>38</v>
      </c>
      <c r="J47" s="55">
        <f t="shared" si="0"/>
        <v>182940</v>
      </c>
      <c r="K47" s="70"/>
      <c r="L47" s="9">
        <v>94.347601856627094</v>
      </c>
      <c r="M47" s="4">
        <f t="shared" si="6"/>
        <v>94.347601856627122</v>
      </c>
      <c r="N47" s="18">
        <f>J47/J41</f>
        <v>3.4928211394531847</v>
      </c>
    </row>
    <row r="48" spans="2:14" s="4" customFormat="1" ht="15" customHeight="1" x14ac:dyDescent="0.15">
      <c r="B48" s="71" t="s">
        <v>2</v>
      </c>
      <c r="C48" s="27" t="s">
        <v>4</v>
      </c>
      <c r="D48" s="44">
        <f t="shared" ref="D48:I54" si="7">D6+D13+D20+D27+D34+D41</f>
        <v>214848</v>
      </c>
      <c r="E48" s="40">
        <f t="shared" si="7"/>
        <v>1419</v>
      </c>
      <c r="F48" s="40">
        <f t="shared" si="7"/>
        <v>1844</v>
      </c>
      <c r="G48" s="30" t="s">
        <v>20</v>
      </c>
      <c r="H48" s="41">
        <f t="shared" ref="H48:I52" si="8">H6+H13+H20+H27+H34+H41</f>
        <v>285</v>
      </c>
      <c r="I48" s="42">
        <f t="shared" si="8"/>
        <v>0</v>
      </c>
      <c r="J48" s="41">
        <f>SUM(D48:I48)</f>
        <v>218396</v>
      </c>
      <c r="K48" s="70"/>
    </row>
    <row r="49" spans="2:14" s="4" customFormat="1" ht="15" customHeight="1" x14ac:dyDescent="0.15">
      <c r="B49" s="72"/>
      <c r="C49" s="27" t="s">
        <v>5</v>
      </c>
      <c r="D49" s="45">
        <f t="shared" si="7"/>
        <v>284103</v>
      </c>
      <c r="E49" s="29">
        <f t="shared" si="7"/>
        <v>2693</v>
      </c>
      <c r="F49" s="29">
        <f t="shared" si="7"/>
        <v>3243</v>
      </c>
      <c r="G49" s="30" t="s">
        <v>20</v>
      </c>
      <c r="H49" s="31">
        <f t="shared" si="8"/>
        <v>272</v>
      </c>
      <c r="I49" s="32">
        <f t="shared" si="8"/>
        <v>0</v>
      </c>
      <c r="J49" s="31">
        <f>SUM(D49:I49)</f>
        <v>290311</v>
      </c>
      <c r="K49" s="70"/>
    </row>
    <row r="50" spans="2:14" s="4" customFormat="1" ht="15" customHeight="1" x14ac:dyDescent="0.15">
      <c r="B50" s="72"/>
      <c r="C50" s="33" t="s">
        <v>6</v>
      </c>
      <c r="D50" s="45">
        <f t="shared" si="7"/>
        <v>347561</v>
      </c>
      <c r="E50" s="29">
        <f t="shared" si="7"/>
        <v>3681</v>
      </c>
      <c r="F50" s="29">
        <f t="shared" si="7"/>
        <v>4598</v>
      </c>
      <c r="G50" s="30" t="s">
        <v>20</v>
      </c>
      <c r="H50" s="31">
        <f t="shared" si="8"/>
        <v>264</v>
      </c>
      <c r="I50" s="32">
        <f t="shared" si="8"/>
        <v>0</v>
      </c>
      <c r="J50" s="31">
        <f t="shared" si="0"/>
        <v>356104</v>
      </c>
      <c r="K50" s="70"/>
    </row>
    <row r="51" spans="2:14" s="4" customFormat="1" ht="15" customHeight="1" x14ac:dyDescent="0.15">
      <c r="B51" s="72"/>
      <c r="C51" s="33" t="s">
        <v>17</v>
      </c>
      <c r="D51" s="46">
        <f t="shared" si="7"/>
        <v>415440</v>
      </c>
      <c r="E51" s="35">
        <f t="shared" si="7"/>
        <v>4609</v>
      </c>
      <c r="F51" s="35">
        <f t="shared" si="7"/>
        <v>5538</v>
      </c>
      <c r="G51" s="30" t="s">
        <v>20</v>
      </c>
      <c r="H51" s="36">
        <f t="shared" si="8"/>
        <v>248</v>
      </c>
      <c r="I51" s="37">
        <f t="shared" si="8"/>
        <v>3</v>
      </c>
      <c r="J51" s="36">
        <f t="shared" si="0"/>
        <v>425838</v>
      </c>
      <c r="K51" s="70"/>
    </row>
    <row r="52" spans="2:14" s="4" customFormat="1" ht="15" customHeight="1" x14ac:dyDescent="0.15">
      <c r="B52" s="72"/>
      <c r="C52" s="33" t="s">
        <v>19</v>
      </c>
      <c r="D52" s="46">
        <f t="shared" si="7"/>
        <v>495080</v>
      </c>
      <c r="E52" s="29">
        <f t="shared" si="7"/>
        <v>5576</v>
      </c>
      <c r="F52" s="29">
        <f t="shared" si="7"/>
        <v>6643</v>
      </c>
      <c r="G52" s="29">
        <f>G10+G17+G24+G31+G38+G45</f>
        <v>38289</v>
      </c>
      <c r="H52" s="29">
        <f t="shared" si="8"/>
        <v>221</v>
      </c>
      <c r="I52" s="32">
        <f t="shared" si="8"/>
        <v>11</v>
      </c>
      <c r="J52" s="36">
        <f t="shared" si="0"/>
        <v>545820</v>
      </c>
      <c r="K52" s="70"/>
    </row>
    <row r="53" spans="2:14" s="9" customFormat="1" ht="15" customHeight="1" x14ac:dyDescent="0.15">
      <c r="B53" s="72"/>
      <c r="C53" s="27" t="s">
        <v>40</v>
      </c>
      <c r="D53" s="45">
        <f t="shared" si="7"/>
        <v>571850</v>
      </c>
      <c r="E53" s="29">
        <f t="shared" si="7"/>
        <v>7988</v>
      </c>
      <c r="F53" s="29">
        <f t="shared" si="7"/>
        <v>8215</v>
      </c>
      <c r="G53" s="29">
        <f t="shared" si="7"/>
        <v>46310</v>
      </c>
      <c r="H53" s="29">
        <f t="shared" si="7"/>
        <v>186</v>
      </c>
      <c r="I53" s="32">
        <f t="shared" si="7"/>
        <v>40</v>
      </c>
      <c r="J53" s="31">
        <f t="shared" ref="J53" si="9">SUM(D53:I53)</f>
        <v>634589</v>
      </c>
      <c r="K53" s="70"/>
      <c r="N53" s="67">
        <f>J53/J48</f>
        <v>2.9056805069689919</v>
      </c>
    </row>
    <row r="54" spans="2:14" s="9" customFormat="1" ht="15" customHeight="1" x14ac:dyDescent="0.15">
      <c r="B54" s="73"/>
      <c r="C54" s="54" t="s">
        <v>44</v>
      </c>
      <c r="D54" s="63">
        <f>D12+D19+D26+D33+D40+D47</f>
        <v>649881</v>
      </c>
      <c r="E54" s="56">
        <f>E12+E19+E26+E33+E40+E47</f>
        <v>9463</v>
      </c>
      <c r="F54" s="56">
        <f t="shared" si="7"/>
        <v>9516</v>
      </c>
      <c r="G54" s="56">
        <f t="shared" si="7"/>
        <v>53022</v>
      </c>
      <c r="H54" s="56">
        <f t="shared" si="7"/>
        <v>129</v>
      </c>
      <c r="I54" s="59">
        <f t="shared" si="7"/>
        <v>77</v>
      </c>
      <c r="J54" s="58">
        <f t="shared" ref="J54" si="10">SUM(D54:I54)</f>
        <v>722088</v>
      </c>
      <c r="K54" s="70"/>
      <c r="N54" s="19">
        <f>J54/J48</f>
        <v>3.3063242916536932</v>
      </c>
    </row>
    <row r="55" spans="2:14" s="4" customFormat="1" ht="15" customHeight="1" x14ac:dyDescent="0.15">
      <c r="B55" s="72" t="s">
        <v>3</v>
      </c>
      <c r="C55" s="27" t="s">
        <v>4</v>
      </c>
      <c r="D55" s="39">
        <v>2851806</v>
      </c>
      <c r="E55" s="40">
        <v>17296</v>
      </c>
      <c r="F55" s="40">
        <v>25336</v>
      </c>
      <c r="G55" s="47" t="s">
        <v>20</v>
      </c>
      <c r="H55" s="41">
        <v>20484</v>
      </c>
      <c r="I55" s="42">
        <v>49</v>
      </c>
      <c r="J55" s="41">
        <f t="shared" si="0"/>
        <v>2914971</v>
      </c>
      <c r="K55" s="70"/>
    </row>
    <row r="56" spans="2:14" s="4" customFormat="1" ht="15" customHeight="1" x14ac:dyDescent="0.15">
      <c r="B56" s="72"/>
      <c r="C56" s="27" t="s">
        <v>5</v>
      </c>
      <c r="D56" s="28">
        <v>3813184</v>
      </c>
      <c r="E56" s="29">
        <v>30193</v>
      </c>
      <c r="F56" s="29">
        <v>38890</v>
      </c>
      <c r="G56" s="30" t="s">
        <v>20</v>
      </c>
      <c r="H56" s="31">
        <v>19033</v>
      </c>
      <c r="I56" s="32">
        <v>46</v>
      </c>
      <c r="J56" s="31">
        <f>SUM(D56:I56)</f>
        <v>3901346</v>
      </c>
      <c r="K56" s="70"/>
    </row>
    <row r="57" spans="2:14" s="4" customFormat="1" ht="15" customHeight="1" x14ac:dyDescent="0.15">
      <c r="B57" s="72"/>
      <c r="C57" s="33" t="s">
        <v>6</v>
      </c>
      <c r="D57" s="48">
        <v>4662405</v>
      </c>
      <c r="E57" s="49">
        <v>44045</v>
      </c>
      <c r="F57" s="49">
        <v>53098</v>
      </c>
      <c r="G57" s="30" t="s">
        <v>20</v>
      </c>
      <c r="H57" s="50">
        <v>17589</v>
      </c>
      <c r="I57" s="51">
        <v>155</v>
      </c>
      <c r="J57" s="31">
        <f t="shared" si="0"/>
        <v>4777292</v>
      </c>
      <c r="K57" s="70"/>
    </row>
    <row r="58" spans="2:14" s="4" customFormat="1" ht="15" customHeight="1" x14ac:dyDescent="0.15">
      <c r="B58" s="72"/>
      <c r="C58" s="33" t="s">
        <v>17</v>
      </c>
      <c r="D58" s="34">
        <v>5524432</v>
      </c>
      <c r="E58" s="35">
        <v>57127</v>
      </c>
      <c r="F58" s="35">
        <v>63483</v>
      </c>
      <c r="G58" s="30" t="s">
        <v>20</v>
      </c>
      <c r="H58" s="36">
        <v>15763</v>
      </c>
      <c r="I58" s="37">
        <v>633</v>
      </c>
      <c r="J58" s="28">
        <f t="shared" si="0"/>
        <v>5661438</v>
      </c>
      <c r="K58" s="70"/>
    </row>
    <row r="59" spans="2:14" s="4" customFormat="1" ht="15" customHeight="1" x14ac:dyDescent="0.15">
      <c r="B59" s="72"/>
      <c r="C59" s="33" t="s">
        <v>19</v>
      </c>
      <c r="D59" s="34">
        <v>6498612</v>
      </c>
      <c r="E59" s="35">
        <v>70336</v>
      </c>
      <c r="F59" s="35">
        <v>75022</v>
      </c>
      <c r="G59" s="43">
        <v>552882</v>
      </c>
      <c r="H59" s="36">
        <v>13519</v>
      </c>
      <c r="I59" s="37">
        <v>1814</v>
      </c>
      <c r="J59" s="48">
        <v>7212185</v>
      </c>
      <c r="K59" s="70"/>
    </row>
    <row r="60" spans="2:14" s="9" customFormat="1" ht="15" customHeight="1" x14ac:dyDescent="0.15">
      <c r="B60" s="72"/>
      <c r="C60" s="27" t="s">
        <v>40</v>
      </c>
      <c r="D60" s="28">
        <v>7435837</v>
      </c>
      <c r="E60" s="29">
        <v>103250</v>
      </c>
      <c r="F60" s="29">
        <v>92874</v>
      </c>
      <c r="G60" s="62">
        <v>685445</v>
      </c>
      <c r="H60" s="31">
        <v>11523</v>
      </c>
      <c r="I60" s="32">
        <v>2450</v>
      </c>
      <c r="J60" s="28">
        <f t="shared" ref="J60:J61" si="11">SUM(D60:I60)</f>
        <v>8331379</v>
      </c>
      <c r="K60" s="70"/>
      <c r="M60" s="4"/>
      <c r="N60" s="68">
        <f>J60/J54</f>
        <v>11.537899812765204</v>
      </c>
    </row>
    <row r="61" spans="2:14" s="9" customFormat="1" ht="15" customHeight="1" x14ac:dyDescent="0.15">
      <c r="B61" s="73"/>
      <c r="C61" s="54" t="s">
        <v>44</v>
      </c>
      <c r="D61" s="55">
        <v>8362866</v>
      </c>
      <c r="E61" s="56">
        <v>122048</v>
      </c>
      <c r="F61" s="56">
        <v>107434</v>
      </c>
      <c r="G61" s="61">
        <v>785466</v>
      </c>
      <c r="H61" s="58">
        <v>9670</v>
      </c>
      <c r="I61" s="59">
        <v>3037</v>
      </c>
      <c r="J61" s="55">
        <f t="shared" si="11"/>
        <v>9390521</v>
      </c>
      <c r="K61" s="70"/>
      <c r="M61" s="4"/>
      <c r="N61" s="20">
        <f>J61/J54</f>
        <v>13.004676715303399</v>
      </c>
    </row>
    <row r="62" spans="2:14" ht="9.9499999999999993" customHeight="1" x14ac:dyDescent="0.15">
      <c r="M62" s="4"/>
      <c r="N62" s="4"/>
    </row>
    <row r="63" spans="2:14" ht="18.75" customHeight="1" x14ac:dyDescent="0.15">
      <c r="L63" s="1">
        <v>160463</v>
      </c>
    </row>
    <row r="64" spans="2:14" ht="18.75" customHeight="1" x14ac:dyDescent="0.15">
      <c r="M64" s="15">
        <v>182940</v>
      </c>
      <c r="N64" s="14" t="s">
        <v>45</v>
      </c>
    </row>
    <row r="65" spans="12:16" ht="18.75" customHeight="1" x14ac:dyDescent="0.15">
      <c r="L65" s="1">
        <v>137600</v>
      </c>
      <c r="M65" s="15">
        <v>160463</v>
      </c>
      <c r="N65" s="14" t="s">
        <v>42</v>
      </c>
      <c r="P65" s="3"/>
    </row>
    <row r="66" spans="12:16" ht="18.75" customHeight="1" x14ac:dyDescent="0.15">
      <c r="L66" s="1">
        <v>106616</v>
      </c>
      <c r="M66" s="14">
        <v>137600</v>
      </c>
      <c r="N66" s="14" t="s">
        <v>23</v>
      </c>
      <c r="P66" s="4"/>
    </row>
    <row r="67" spans="12:16" ht="18.75" customHeight="1" x14ac:dyDescent="0.15">
      <c r="L67" s="1">
        <v>88568</v>
      </c>
      <c r="M67" s="14">
        <v>106616</v>
      </c>
      <c r="N67" s="14" t="s">
        <v>26</v>
      </c>
      <c r="P67" s="4"/>
    </row>
    <row r="68" spans="12:16" ht="18.75" customHeight="1" x14ac:dyDescent="0.15">
      <c r="L68" s="1">
        <v>71583</v>
      </c>
      <c r="M68" s="14">
        <v>88568</v>
      </c>
      <c r="N68" s="14" t="s">
        <v>24</v>
      </c>
      <c r="P68" s="4"/>
    </row>
    <row r="69" spans="12:16" ht="18.75" customHeight="1" x14ac:dyDescent="0.15">
      <c r="L69" s="1">
        <v>52376</v>
      </c>
      <c r="M69" s="14">
        <v>71583</v>
      </c>
      <c r="N69" s="14" t="s">
        <v>27</v>
      </c>
      <c r="P69" s="4"/>
    </row>
    <row r="70" spans="12:16" ht="18.75" customHeight="1" x14ac:dyDescent="0.15">
      <c r="L70" s="1">
        <v>80776</v>
      </c>
      <c r="M70" s="14">
        <v>52376</v>
      </c>
      <c r="N70" s="14" t="s">
        <v>25</v>
      </c>
      <c r="P70" s="4"/>
    </row>
    <row r="71" spans="12:16" ht="18.75" customHeight="1" x14ac:dyDescent="0.15">
      <c r="M71" s="13">
        <v>92702</v>
      </c>
      <c r="N71" s="13" t="s">
        <v>45</v>
      </c>
      <c r="P71" s="4"/>
    </row>
    <row r="72" spans="12:16" ht="18.75" customHeight="1" x14ac:dyDescent="0.15">
      <c r="L72" s="1">
        <v>69061</v>
      </c>
      <c r="M72" s="13">
        <v>80776</v>
      </c>
      <c r="N72" s="13" t="s">
        <v>42</v>
      </c>
      <c r="P72" s="4"/>
    </row>
    <row r="73" spans="12:16" ht="18.75" customHeight="1" x14ac:dyDescent="0.15">
      <c r="L73" s="1">
        <v>53761</v>
      </c>
      <c r="M73" s="13">
        <v>69061</v>
      </c>
      <c r="N73" s="13" t="s">
        <v>23</v>
      </c>
      <c r="P73" s="4"/>
    </row>
    <row r="74" spans="12:16" ht="18.75" customHeight="1" x14ac:dyDescent="0.15">
      <c r="L74" s="1">
        <v>44897</v>
      </c>
      <c r="M74" s="13">
        <v>53761</v>
      </c>
      <c r="N74" s="13" t="s">
        <v>28</v>
      </c>
      <c r="P74" s="4"/>
    </row>
    <row r="75" spans="12:16" ht="18.75" customHeight="1" x14ac:dyDescent="0.15">
      <c r="L75" s="1">
        <v>36571</v>
      </c>
      <c r="M75" s="13">
        <v>44897</v>
      </c>
      <c r="N75" s="13" t="s">
        <v>24</v>
      </c>
      <c r="P75" s="4"/>
    </row>
    <row r="76" spans="12:16" ht="18.75" customHeight="1" x14ac:dyDescent="0.15">
      <c r="L76" s="1">
        <v>27653</v>
      </c>
      <c r="M76" s="13">
        <v>36571</v>
      </c>
      <c r="N76" s="13" t="s">
        <v>29</v>
      </c>
      <c r="P76" s="4"/>
    </row>
    <row r="77" spans="12:16" ht="18.75" customHeight="1" x14ac:dyDescent="0.15">
      <c r="L77" s="1">
        <v>64969</v>
      </c>
      <c r="M77" s="13">
        <v>27653</v>
      </c>
      <c r="N77" s="13" t="s">
        <v>25</v>
      </c>
      <c r="P77" s="4"/>
    </row>
    <row r="78" spans="12:16" ht="18.75" customHeight="1" x14ac:dyDescent="0.15">
      <c r="L78" s="1">
        <v>55178</v>
      </c>
      <c r="M78" s="11">
        <v>74730</v>
      </c>
      <c r="N78" s="11" t="s">
        <v>45</v>
      </c>
      <c r="P78" s="4"/>
    </row>
    <row r="79" spans="12:16" ht="18.75" customHeight="1" x14ac:dyDescent="0.15">
      <c r="M79" s="11">
        <v>64969</v>
      </c>
      <c r="N79" s="11" t="s">
        <v>42</v>
      </c>
      <c r="P79" s="4"/>
    </row>
    <row r="80" spans="12:16" ht="18.75" customHeight="1" x14ac:dyDescent="0.15">
      <c r="L80" s="1">
        <v>42601</v>
      </c>
      <c r="M80" s="11">
        <v>55178</v>
      </c>
      <c r="N80" s="11" t="s">
        <v>23</v>
      </c>
      <c r="P80" s="4"/>
    </row>
    <row r="81" spans="12:16" ht="18.75" customHeight="1" x14ac:dyDescent="0.15">
      <c r="L81" s="1">
        <v>35204</v>
      </c>
      <c r="M81" s="11">
        <v>42601</v>
      </c>
      <c r="N81" s="11" t="s">
        <v>30</v>
      </c>
      <c r="P81" s="4"/>
    </row>
    <row r="82" spans="12:16" ht="18.75" customHeight="1" x14ac:dyDescent="0.15">
      <c r="L82" s="1">
        <v>28818</v>
      </c>
      <c r="M82" s="11">
        <v>35204</v>
      </c>
      <c r="N82" s="11" t="s">
        <v>24</v>
      </c>
      <c r="P82" s="4"/>
    </row>
    <row r="83" spans="12:16" ht="18.75" customHeight="1" x14ac:dyDescent="0.15">
      <c r="L83" s="1">
        <v>22198</v>
      </c>
      <c r="M83" s="11">
        <v>28818</v>
      </c>
      <c r="N83" s="11" t="s">
        <v>31</v>
      </c>
      <c r="P83" s="4"/>
    </row>
    <row r="84" spans="12:16" ht="18.75" customHeight="1" x14ac:dyDescent="0.15">
      <c r="L84" s="1">
        <v>183430</v>
      </c>
      <c r="M84" s="11">
        <v>22198</v>
      </c>
      <c r="N84" s="11" t="s">
        <v>25</v>
      </c>
      <c r="P84" s="4"/>
    </row>
    <row r="85" spans="12:16" ht="18.75" customHeight="1" x14ac:dyDescent="0.15">
      <c r="L85" s="1">
        <v>158586</v>
      </c>
      <c r="M85" s="12">
        <v>207478</v>
      </c>
      <c r="N85" s="12" t="s">
        <v>45</v>
      </c>
      <c r="P85" s="4"/>
    </row>
    <row r="86" spans="12:16" ht="18.75" customHeight="1" x14ac:dyDescent="0.15">
      <c r="M86" s="12">
        <v>183430</v>
      </c>
      <c r="N86" s="12" t="s">
        <v>42</v>
      </c>
      <c r="P86" s="4"/>
    </row>
    <row r="87" spans="12:16" ht="18.75" customHeight="1" x14ac:dyDescent="0.15">
      <c r="L87" s="1">
        <v>125792</v>
      </c>
      <c r="M87" s="12">
        <v>158586</v>
      </c>
      <c r="N87" s="12" t="s">
        <v>23</v>
      </c>
      <c r="P87" s="4"/>
    </row>
    <row r="88" spans="12:16" ht="18.75" customHeight="1" x14ac:dyDescent="0.15">
      <c r="L88" s="1">
        <v>105713</v>
      </c>
      <c r="M88" s="12">
        <v>125792</v>
      </c>
      <c r="N88" s="12" t="s">
        <v>32</v>
      </c>
      <c r="P88" s="4"/>
    </row>
    <row r="89" spans="12:16" ht="18.75" customHeight="1" x14ac:dyDescent="0.15">
      <c r="L89" s="1">
        <v>86375</v>
      </c>
      <c r="M89" s="12">
        <v>105713</v>
      </c>
      <c r="N89" s="12" t="s">
        <v>24</v>
      </c>
      <c r="P89" s="4"/>
    </row>
    <row r="90" spans="12:16" ht="18.75" customHeight="1" x14ac:dyDescent="0.15">
      <c r="L90" s="1">
        <v>64520</v>
      </c>
      <c r="M90" s="12">
        <v>86375</v>
      </c>
      <c r="N90" s="12" t="s">
        <v>33</v>
      </c>
      <c r="P90" s="4"/>
    </row>
    <row r="91" spans="12:16" ht="18.75" customHeight="1" x14ac:dyDescent="0.15">
      <c r="L91" s="1">
        <v>79212</v>
      </c>
      <c r="M91" s="12">
        <v>64520</v>
      </c>
      <c r="N91" s="12" t="s">
        <v>25</v>
      </c>
      <c r="P91" s="4"/>
    </row>
    <row r="92" spans="12:16" ht="18.75" customHeight="1" x14ac:dyDescent="0.15">
      <c r="L92" s="1">
        <v>68126</v>
      </c>
      <c r="M92" s="16">
        <v>90448</v>
      </c>
      <c r="N92" s="16" t="s">
        <v>45</v>
      </c>
      <c r="P92" s="4"/>
    </row>
    <row r="93" spans="12:16" ht="18.75" customHeight="1" x14ac:dyDescent="0.15">
      <c r="M93" s="16">
        <v>79212</v>
      </c>
      <c r="N93" s="16" t="s">
        <v>46</v>
      </c>
      <c r="P93" s="4"/>
    </row>
    <row r="94" spans="12:16" ht="18.75" customHeight="1" x14ac:dyDescent="0.15">
      <c r="L94" s="1">
        <v>52650</v>
      </c>
      <c r="M94" s="16">
        <v>68126</v>
      </c>
      <c r="N94" s="16" t="s">
        <v>23</v>
      </c>
      <c r="P94" s="4"/>
    </row>
    <row r="95" spans="12:16" ht="18.75" customHeight="1" x14ac:dyDescent="0.15">
      <c r="L95" s="1">
        <v>44270</v>
      </c>
      <c r="M95" s="16">
        <v>52650</v>
      </c>
      <c r="N95" s="16" t="s">
        <v>34</v>
      </c>
      <c r="P95" s="4"/>
    </row>
    <row r="96" spans="12:16" ht="18.75" customHeight="1" x14ac:dyDescent="0.15">
      <c r="L96" s="1">
        <v>36186</v>
      </c>
      <c r="M96" s="16">
        <v>44270</v>
      </c>
      <c r="N96" s="16" t="s">
        <v>24</v>
      </c>
      <c r="P96" s="4"/>
    </row>
    <row r="97" spans="2:16" ht="18.75" customHeight="1" x14ac:dyDescent="0.15">
      <c r="L97" s="1">
        <v>27637</v>
      </c>
      <c r="M97" s="16">
        <v>36186</v>
      </c>
      <c r="N97" s="16" t="s">
        <v>35</v>
      </c>
      <c r="P97" s="4"/>
    </row>
    <row r="98" spans="2:16" s="4" customFormat="1" ht="18.75" customHeight="1" x14ac:dyDescent="0.15">
      <c r="L98" s="4">
        <v>65739</v>
      </c>
      <c r="M98" s="16">
        <v>27637</v>
      </c>
      <c r="N98" s="16" t="s">
        <v>25</v>
      </c>
    </row>
    <row r="99" spans="2:16" s="4" customFormat="1" ht="18.75" customHeight="1" x14ac:dyDescent="0.15">
      <c r="L99" s="4">
        <v>57269</v>
      </c>
      <c r="M99" s="10">
        <v>73790</v>
      </c>
      <c r="N99" s="10" t="s">
        <v>45</v>
      </c>
    </row>
    <row r="100" spans="2:16" s="4" customFormat="1" ht="18.75" customHeight="1" x14ac:dyDescent="0.15">
      <c r="M100" s="10">
        <v>65739</v>
      </c>
      <c r="N100" s="10" t="s">
        <v>42</v>
      </c>
    </row>
    <row r="101" spans="2:16" s="4" customFormat="1" ht="20.100000000000001" customHeight="1" x14ac:dyDescent="0.15">
      <c r="L101" s="4">
        <v>44418</v>
      </c>
      <c r="M101" s="10">
        <v>57269</v>
      </c>
      <c r="N101" s="10" t="s">
        <v>23</v>
      </c>
    </row>
    <row r="102" spans="2:16" s="4" customFormat="1" ht="20.100000000000001" customHeight="1" x14ac:dyDescent="0.15">
      <c r="M102" s="10">
        <v>44418</v>
      </c>
      <c r="N102" s="10" t="s">
        <v>36</v>
      </c>
    </row>
    <row r="103" spans="2:16" s="4" customFormat="1" ht="20.100000000000001" customHeight="1" x14ac:dyDescent="0.15">
      <c r="B103" s="5" t="s">
        <v>41</v>
      </c>
      <c r="M103" s="10">
        <v>37452</v>
      </c>
      <c r="N103" s="10" t="s">
        <v>24</v>
      </c>
    </row>
    <row r="104" spans="2:16" ht="20.100000000000001" customHeight="1" x14ac:dyDescent="0.15">
      <c r="B104" s="5" t="s">
        <v>21</v>
      </c>
      <c r="M104" s="10">
        <v>30778</v>
      </c>
      <c r="N104" s="10" t="s">
        <v>37</v>
      </c>
      <c r="P104" s="4"/>
    </row>
    <row r="105" spans="2:16" ht="20.100000000000001" customHeight="1" x14ac:dyDescent="0.15">
      <c r="B105" s="5" t="s">
        <v>39</v>
      </c>
      <c r="M105" s="10">
        <v>24012</v>
      </c>
      <c r="N105" s="10" t="s">
        <v>25</v>
      </c>
      <c r="P105" s="4"/>
    </row>
    <row r="106" spans="2:16" ht="20.100000000000001" customHeight="1" x14ac:dyDescent="0.15">
      <c r="B106" s="5" t="s">
        <v>47</v>
      </c>
      <c r="M106" s="4"/>
      <c r="N106" s="4"/>
    </row>
    <row r="107" spans="2:16" ht="20.100000000000001" customHeight="1" x14ac:dyDescent="0.15">
      <c r="B107" s="5"/>
      <c r="D107" s="4"/>
      <c r="E107" s="4"/>
      <c r="F107" s="4"/>
      <c r="G107" s="4"/>
      <c r="H107" s="4"/>
      <c r="I107" s="4"/>
      <c r="M107" s="4"/>
      <c r="N107" s="4"/>
    </row>
    <row r="108" spans="2:16" ht="20.100000000000001" customHeight="1" x14ac:dyDescent="0.15">
      <c r="D108" s="4"/>
      <c r="E108" s="4"/>
      <c r="F108" s="4"/>
      <c r="G108" s="4"/>
      <c r="H108" s="4"/>
      <c r="I108" s="4"/>
      <c r="M108" s="4"/>
      <c r="N108" s="4"/>
    </row>
    <row r="109" spans="2:16" ht="18.75" customHeight="1" x14ac:dyDescent="0.15">
      <c r="D109" s="4"/>
      <c r="E109" s="4"/>
      <c r="F109" s="4"/>
      <c r="G109" s="5"/>
      <c r="H109" s="4"/>
      <c r="I109" s="4"/>
    </row>
    <row r="110" spans="2:16" ht="18.75" customHeight="1" x14ac:dyDescent="0.15">
      <c r="D110" s="4"/>
      <c r="E110" s="4"/>
      <c r="F110" s="4"/>
      <c r="G110" s="5"/>
      <c r="H110" s="4"/>
      <c r="I110" s="4"/>
    </row>
    <row r="111" spans="2:16" x14ac:dyDescent="0.15">
      <c r="D111" s="4"/>
      <c r="E111" s="4"/>
      <c r="F111" s="4"/>
      <c r="G111" s="4"/>
      <c r="H111" s="4"/>
      <c r="I111" s="4"/>
    </row>
  </sheetData>
  <mergeCells count="17">
    <mergeCell ref="D3:I3"/>
    <mergeCell ref="D4:D5"/>
    <mergeCell ref="E4:E5"/>
    <mergeCell ref="F4:F5"/>
    <mergeCell ref="G4:G5"/>
    <mergeCell ref="H4:H5"/>
    <mergeCell ref="I4:I5"/>
    <mergeCell ref="B34:B40"/>
    <mergeCell ref="B41:B47"/>
    <mergeCell ref="B48:B54"/>
    <mergeCell ref="B55:B61"/>
    <mergeCell ref="J4:J5"/>
    <mergeCell ref="B5:C5"/>
    <mergeCell ref="B6:B12"/>
    <mergeCell ref="B13:B19"/>
    <mergeCell ref="B20:B26"/>
    <mergeCell ref="B27:B33"/>
  </mergeCells>
  <phoneticPr fontId="1"/>
  <printOptions horizontalCentered="1"/>
  <pageMargins left="0.7" right="0.7" top="0.75" bottom="0.75" header="0.3" footer="0.3"/>
  <pageSetup paperSize="9" scale="85" orientation="portrait" r:id="rId1"/>
  <rowBreaks count="1" manualBreakCount="1">
    <brk id="6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次世代自動車（１）</vt:lpstr>
      <vt:lpstr>'次世代自動車（１）'!Print_Area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2019-12-03T08:23:55Z</cp:lastPrinted>
  <dcterms:created xsi:type="dcterms:W3CDTF">2015-07-23T05:44:20Z</dcterms:created>
  <dcterms:modified xsi:type="dcterms:W3CDTF">2019-12-03T08:24:07Z</dcterms:modified>
</cp:coreProperties>
</file>